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fpras/Dropbox/01_Kemenkeu/2022_11/PotensiDemand/"/>
    </mc:Choice>
  </mc:AlternateContent>
  <xr:revisionPtr revIDLastSave="0" documentId="13_ncr:1_{2A1B5336-1941-E049-8892-83AA57881BF8}" xr6:coauthVersionLast="47" xr6:coauthVersionMax="47" xr10:uidLastSave="{00000000-0000-0000-0000-000000000000}"/>
  <bookViews>
    <workbookView xWindow="0" yWindow="500" windowWidth="28800" windowHeight="16420" activeTab="4" xr2:uid="{C5471890-A6B9-0D4A-83FE-1E17981D8C3F}"/>
  </bookViews>
  <sheets>
    <sheet name="Sheet1" sheetId="1" r:id="rId1"/>
    <sheet name="Sheet2" sheetId="2" r:id="rId2"/>
    <sheet name="Sheet3" sheetId="3" r:id="rId3"/>
    <sheet name="Sheet4" sheetId="4" r:id="rId4"/>
    <sheet name="db00" sheetId="12" r:id="rId5"/>
    <sheet name="monthly" sheetId="5" r:id="rId6"/>
    <sheet name="quarterly" sheetId="6" r:id="rId7"/>
    <sheet name="^VIX" sheetId="8" r:id="rId8"/>
    <sheet name="Sheet9" sheetId="9" r:id="rId9"/>
    <sheet name="Sheet10" sheetId="10" r:id="rId10"/>
    <sheet name="Sheet11" sheetId="11" r:id="rId11"/>
  </sheets>
  <definedNames>
    <definedName name="_xlnm._FilterDatabase" localSheetId="4" hidden="1">db00!$A$1:$C$1</definedName>
    <definedName name="_xlnm._FilterDatabase" localSheetId="0" hidden="1">Sheet1!$A$1:$L$1277</definedName>
    <definedName name="sbn">Sheet2!$B$2:$B$290</definedName>
    <definedName name="seri">Sheet2!$A$2:$A$290</definedName>
    <definedName name="tipe">Sheet2!$C$2:$C$290</definedName>
  </definedNames>
  <calcPr calcId="191029"/>
  <pivotCaches>
    <pivotCache cacheId="43" r:id="rId12"/>
    <pivotCache cacheId="45" r:id="rId13"/>
    <pivotCache cacheId="54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" i="12" l="1"/>
  <c r="C76" i="12"/>
  <c r="C77" i="12"/>
  <c r="C78" i="12"/>
  <c r="C79" i="12"/>
  <c r="C80" i="12"/>
  <c r="C81" i="12"/>
  <c r="C82" i="12"/>
  <c r="C83" i="12"/>
  <c r="C62" i="12"/>
  <c r="C63" i="12"/>
  <c r="C64" i="12"/>
  <c r="C65" i="12"/>
  <c r="C66" i="12"/>
  <c r="C67" i="12"/>
  <c r="C68" i="12"/>
  <c r="C69" i="12"/>
  <c r="C70" i="12"/>
  <c r="C71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38" i="12"/>
  <c r="C39" i="12"/>
  <c r="C40" i="12"/>
  <c r="C41" i="12"/>
  <c r="C42" i="12"/>
  <c r="C43" i="12"/>
  <c r="C44" i="12"/>
  <c r="C45" i="12"/>
  <c r="C46" i="12"/>
  <c r="C47" i="12"/>
  <c r="C48" i="12"/>
  <c r="C26" i="12"/>
  <c r="C27" i="12"/>
  <c r="C28" i="12"/>
  <c r="C29" i="12"/>
  <c r="C30" i="12"/>
  <c r="C31" i="12"/>
  <c r="C32" i="12"/>
  <c r="C33" i="12"/>
  <c r="C34" i="12"/>
  <c r="C35" i="12"/>
  <c r="C36" i="12"/>
  <c r="C14" i="12"/>
  <c r="C15" i="12"/>
  <c r="C16" i="12"/>
  <c r="C17" i="12"/>
  <c r="C18" i="12"/>
  <c r="C19" i="12"/>
  <c r="C20" i="12"/>
  <c r="C21" i="12"/>
  <c r="C22" i="12"/>
  <c r="C23" i="12"/>
  <c r="C24" i="12"/>
  <c r="C2" i="12"/>
  <c r="C3" i="12"/>
  <c r="C4" i="12"/>
  <c r="C5" i="12"/>
  <c r="C6" i="12"/>
  <c r="C7" i="12"/>
  <c r="C8" i="12"/>
  <c r="C9" i="12"/>
  <c r="C10" i="12"/>
  <c r="C11" i="12"/>
  <c r="C12" i="12"/>
  <c r="C13" i="12"/>
  <c r="C74" i="12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16" i="4"/>
  <c r="G7" i="4"/>
  <c r="G8" i="4"/>
  <c r="G9" i="4"/>
  <c r="G10" i="4"/>
  <c r="G11" i="4"/>
  <c r="G12" i="4"/>
  <c r="G13" i="4"/>
  <c r="G14" i="4"/>
  <c r="G15" i="4"/>
  <c r="G6" i="4"/>
  <c r="C29" i="11"/>
  <c r="C28" i="11"/>
  <c r="C27" i="11"/>
  <c r="C26" i="11"/>
  <c r="C25" i="11"/>
  <c r="C24" i="11"/>
  <c r="D20" i="11"/>
  <c r="F20" i="11"/>
  <c r="H20" i="11"/>
  <c r="J20" i="11"/>
  <c r="L20" i="11"/>
  <c r="B20" i="11"/>
  <c r="H3" i="8"/>
  <c r="I3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2" i="8"/>
  <c r="I52" i="8"/>
  <c r="H53" i="8"/>
  <c r="I53" i="8"/>
  <c r="H54" i="8"/>
  <c r="I54" i="8"/>
  <c r="H55" i="8"/>
  <c r="I55" i="8"/>
  <c r="H56" i="8"/>
  <c r="I56" i="8"/>
  <c r="H57" i="8"/>
  <c r="I57" i="8"/>
  <c r="H58" i="8"/>
  <c r="I58" i="8"/>
  <c r="H59" i="8"/>
  <c r="I59" i="8"/>
  <c r="H60" i="8"/>
  <c r="I60" i="8"/>
  <c r="H61" i="8"/>
  <c r="I61" i="8"/>
  <c r="H62" i="8"/>
  <c r="I62" i="8"/>
  <c r="H63" i="8"/>
  <c r="I63" i="8"/>
  <c r="H64" i="8"/>
  <c r="I64" i="8"/>
  <c r="H65" i="8"/>
  <c r="I65" i="8"/>
  <c r="H66" i="8"/>
  <c r="I66" i="8"/>
  <c r="H67" i="8"/>
  <c r="I67" i="8"/>
  <c r="H68" i="8"/>
  <c r="I68" i="8"/>
  <c r="H69" i="8"/>
  <c r="I69" i="8"/>
  <c r="H70" i="8"/>
  <c r="I70" i="8"/>
  <c r="H71" i="8"/>
  <c r="I71" i="8"/>
  <c r="H72" i="8"/>
  <c r="I72" i="8"/>
  <c r="H73" i="8"/>
  <c r="I73" i="8"/>
  <c r="H74" i="8"/>
  <c r="I74" i="8"/>
  <c r="H75" i="8"/>
  <c r="I75" i="8"/>
  <c r="H76" i="8"/>
  <c r="I76" i="8"/>
  <c r="H77" i="8"/>
  <c r="I77" i="8"/>
  <c r="H78" i="8"/>
  <c r="I78" i="8"/>
  <c r="H79" i="8"/>
  <c r="I79" i="8"/>
  <c r="H80" i="8"/>
  <c r="I80" i="8"/>
  <c r="H81" i="8"/>
  <c r="I81" i="8"/>
  <c r="H82" i="8"/>
  <c r="I82" i="8"/>
  <c r="H83" i="8"/>
  <c r="I83" i="8"/>
  <c r="H84" i="8"/>
  <c r="I84" i="8"/>
  <c r="H85" i="8"/>
  <c r="I85" i="8"/>
  <c r="H86" i="8"/>
  <c r="I86" i="8"/>
  <c r="H87" i="8"/>
  <c r="I87" i="8"/>
  <c r="H88" i="8"/>
  <c r="I88" i="8"/>
  <c r="H89" i="8"/>
  <c r="I89" i="8"/>
  <c r="H90" i="8"/>
  <c r="I90" i="8"/>
  <c r="H91" i="8"/>
  <c r="I91" i="8"/>
  <c r="H92" i="8"/>
  <c r="I92" i="8"/>
  <c r="H93" i="8"/>
  <c r="I93" i="8"/>
  <c r="H94" i="8"/>
  <c r="I94" i="8"/>
  <c r="H95" i="8"/>
  <c r="I95" i="8"/>
  <c r="H96" i="8"/>
  <c r="I96" i="8"/>
  <c r="H97" i="8"/>
  <c r="I97" i="8"/>
  <c r="H98" i="8"/>
  <c r="I98" i="8"/>
  <c r="H99" i="8"/>
  <c r="I99" i="8"/>
  <c r="H100" i="8"/>
  <c r="I100" i="8"/>
  <c r="H101" i="8"/>
  <c r="I101" i="8"/>
  <c r="H102" i="8"/>
  <c r="I102" i="8"/>
  <c r="H103" i="8"/>
  <c r="I103" i="8"/>
  <c r="H104" i="8"/>
  <c r="I104" i="8"/>
  <c r="H105" i="8"/>
  <c r="I105" i="8"/>
  <c r="H106" i="8"/>
  <c r="I106" i="8"/>
  <c r="H107" i="8"/>
  <c r="I107" i="8"/>
  <c r="H108" i="8"/>
  <c r="I108" i="8"/>
  <c r="H109" i="8"/>
  <c r="I109" i="8"/>
  <c r="H110" i="8"/>
  <c r="I110" i="8"/>
  <c r="H111" i="8"/>
  <c r="I111" i="8"/>
  <c r="H112" i="8"/>
  <c r="I112" i="8"/>
  <c r="H113" i="8"/>
  <c r="I113" i="8"/>
  <c r="H114" i="8"/>
  <c r="I114" i="8"/>
  <c r="H115" i="8"/>
  <c r="I115" i="8"/>
  <c r="H116" i="8"/>
  <c r="I116" i="8"/>
  <c r="H117" i="8"/>
  <c r="I117" i="8"/>
  <c r="H118" i="8"/>
  <c r="I118" i="8"/>
  <c r="H119" i="8"/>
  <c r="I119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130" i="8"/>
  <c r="I130" i="8"/>
  <c r="H131" i="8"/>
  <c r="I131" i="8"/>
  <c r="H132" i="8"/>
  <c r="I132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42" i="8"/>
  <c r="I142" i="8"/>
  <c r="H143" i="8"/>
  <c r="I143" i="8"/>
  <c r="H144" i="8"/>
  <c r="I144" i="8"/>
  <c r="H145" i="8"/>
  <c r="I145" i="8"/>
  <c r="H146" i="8"/>
  <c r="I146" i="8"/>
  <c r="H147" i="8"/>
  <c r="I147" i="8"/>
  <c r="H148" i="8"/>
  <c r="I148" i="8"/>
  <c r="H149" i="8"/>
  <c r="I149" i="8"/>
  <c r="H150" i="8"/>
  <c r="I150" i="8"/>
  <c r="H151" i="8"/>
  <c r="I151" i="8"/>
  <c r="H152" i="8"/>
  <c r="I152" i="8"/>
  <c r="H153" i="8"/>
  <c r="I153" i="8"/>
  <c r="H154" i="8"/>
  <c r="I154" i="8"/>
  <c r="H155" i="8"/>
  <c r="I155" i="8"/>
  <c r="H156" i="8"/>
  <c r="I156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227" i="8"/>
  <c r="I227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241" i="8"/>
  <c r="I241" i="8"/>
  <c r="H242" i="8"/>
  <c r="I242" i="8"/>
  <c r="H243" i="8"/>
  <c r="I243" i="8"/>
  <c r="H244" i="8"/>
  <c r="I244" i="8"/>
  <c r="H245" i="8"/>
  <c r="I245" i="8"/>
  <c r="H246" i="8"/>
  <c r="I246" i="8"/>
  <c r="H247" i="8"/>
  <c r="I247" i="8"/>
  <c r="H248" i="8"/>
  <c r="I248" i="8"/>
  <c r="H249" i="8"/>
  <c r="I249" i="8"/>
  <c r="H250" i="8"/>
  <c r="I250" i="8"/>
  <c r="H251" i="8"/>
  <c r="I251" i="8"/>
  <c r="H252" i="8"/>
  <c r="I252" i="8"/>
  <c r="H253" i="8"/>
  <c r="I253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H260" i="8"/>
  <c r="I260" i="8"/>
  <c r="H261" i="8"/>
  <c r="I261" i="8"/>
  <c r="H262" i="8"/>
  <c r="I262" i="8"/>
  <c r="H263" i="8"/>
  <c r="I263" i="8"/>
  <c r="H264" i="8"/>
  <c r="I264" i="8"/>
  <c r="H265" i="8"/>
  <c r="I265" i="8"/>
  <c r="H266" i="8"/>
  <c r="I266" i="8"/>
  <c r="H267" i="8"/>
  <c r="I267" i="8"/>
  <c r="H268" i="8"/>
  <c r="I268" i="8"/>
  <c r="H269" i="8"/>
  <c r="I269" i="8"/>
  <c r="H270" i="8"/>
  <c r="I270" i="8"/>
  <c r="H271" i="8"/>
  <c r="I271" i="8"/>
  <c r="H272" i="8"/>
  <c r="I272" i="8"/>
  <c r="H273" i="8"/>
  <c r="I273" i="8"/>
  <c r="H274" i="8"/>
  <c r="I274" i="8"/>
  <c r="H275" i="8"/>
  <c r="I275" i="8"/>
  <c r="H276" i="8"/>
  <c r="I276" i="8"/>
  <c r="H277" i="8"/>
  <c r="I277" i="8"/>
  <c r="H278" i="8"/>
  <c r="I278" i="8"/>
  <c r="H279" i="8"/>
  <c r="I279" i="8"/>
  <c r="H280" i="8"/>
  <c r="I280" i="8"/>
  <c r="H281" i="8"/>
  <c r="I281" i="8"/>
  <c r="H282" i="8"/>
  <c r="I282" i="8"/>
  <c r="H283" i="8"/>
  <c r="I283" i="8"/>
  <c r="H284" i="8"/>
  <c r="I284" i="8"/>
  <c r="H285" i="8"/>
  <c r="I285" i="8"/>
  <c r="H286" i="8"/>
  <c r="I286" i="8"/>
  <c r="H287" i="8"/>
  <c r="I287" i="8"/>
  <c r="H288" i="8"/>
  <c r="I288" i="8"/>
  <c r="H289" i="8"/>
  <c r="I289" i="8"/>
  <c r="H290" i="8"/>
  <c r="I290" i="8"/>
  <c r="H291" i="8"/>
  <c r="I291" i="8"/>
  <c r="H292" i="8"/>
  <c r="I292" i="8"/>
  <c r="H293" i="8"/>
  <c r="I293" i="8"/>
  <c r="H294" i="8"/>
  <c r="I294" i="8"/>
  <c r="H295" i="8"/>
  <c r="I295" i="8"/>
  <c r="H296" i="8"/>
  <c r="I296" i="8"/>
  <c r="H297" i="8"/>
  <c r="I297" i="8"/>
  <c r="H298" i="8"/>
  <c r="I298" i="8"/>
  <c r="H299" i="8"/>
  <c r="I299" i="8"/>
  <c r="H300" i="8"/>
  <c r="I300" i="8"/>
  <c r="H301" i="8"/>
  <c r="I301" i="8"/>
  <c r="H302" i="8"/>
  <c r="I302" i="8"/>
  <c r="H303" i="8"/>
  <c r="I303" i="8"/>
  <c r="H304" i="8"/>
  <c r="I304" i="8"/>
  <c r="H305" i="8"/>
  <c r="I305" i="8"/>
  <c r="H306" i="8"/>
  <c r="I306" i="8"/>
  <c r="H307" i="8"/>
  <c r="I307" i="8"/>
  <c r="H308" i="8"/>
  <c r="I308" i="8"/>
  <c r="H309" i="8"/>
  <c r="I309" i="8"/>
  <c r="H310" i="8"/>
  <c r="I310" i="8"/>
  <c r="H311" i="8"/>
  <c r="I311" i="8"/>
  <c r="H312" i="8"/>
  <c r="I312" i="8"/>
  <c r="H313" i="8"/>
  <c r="I313" i="8"/>
  <c r="H314" i="8"/>
  <c r="I314" i="8"/>
  <c r="H315" i="8"/>
  <c r="I315" i="8"/>
  <c r="H316" i="8"/>
  <c r="I316" i="8"/>
  <c r="H317" i="8"/>
  <c r="I317" i="8"/>
  <c r="H318" i="8"/>
  <c r="I318" i="8"/>
  <c r="H319" i="8"/>
  <c r="I319" i="8"/>
  <c r="H320" i="8"/>
  <c r="I320" i="8"/>
  <c r="H321" i="8"/>
  <c r="I321" i="8"/>
  <c r="H322" i="8"/>
  <c r="I322" i="8"/>
  <c r="H323" i="8"/>
  <c r="I323" i="8"/>
  <c r="H324" i="8"/>
  <c r="I324" i="8"/>
  <c r="H325" i="8"/>
  <c r="I325" i="8"/>
  <c r="H326" i="8"/>
  <c r="I326" i="8"/>
  <c r="H327" i="8"/>
  <c r="I327" i="8"/>
  <c r="H328" i="8"/>
  <c r="I328" i="8"/>
  <c r="H329" i="8"/>
  <c r="I329" i="8"/>
  <c r="H330" i="8"/>
  <c r="I330" i="8"/>
  <c r="H331" i="8"/>
  <c r="I331" i="8"/>
  <c r="H332" i="8"/>
  <c r="I332" i="8"/>
  <c r="H333" i="8"/>
  <c r="I333" i="8"/>
  <c r="H334" i="8"/>
  <c r="I334" i="8"/>
  <c r="H335" i="8"/>
  <c r="I335" i="8"/>
  <c r="H336" i="8"/>
  <c r="I336" i="8"/>
  <c r="H337" i="8"/>
  <c r="I337" i="8"/>
  <c r="H338" i="8"/>
  <c r="I338" i="8"/>
  <c r="H339" i="8"/>
  <c r="I339" i="8"/>
  <c r="H340" i="8"/>
  <c r="I340" i="8"/>
  <c r="H341" i="8"/>
  <c r="I341" i="8"/>
  <c r="H342" i="8"/>
  <c r="I342" i="8"/>
  <c r="H343" i="8"/>
  <c r="I343" i="8"/>
  <c r="H344" i="8"/>
  <c r="I344" i="8"/>
  <c r="H345" i="8"/>
  <c r="I345" i="8"/>
  <c r="H346" i="8"/>
  <c r="I346" i="8"/>
  <c r="H347" i="8"/>
  <c r="I347" i="8"/>
  <c r="H348" i="8"/>
  <c r="I348" i="8"/>
  <c r="H349" i="8"/>
  <c r="I349" i="8"/>
  <c r="H350" i="8"/>
  <c r="I350" i="8"/>
  <c r="H351" i="8"/>
  <c r="I351" i="8"/>
  <c r="H352" i="8"/>
  <c r="I352" i="8"/>
  <c r="H353" i="8"/>
  <c r="I353" i="8"/>
  <c r="H354" i="8"/>
  <c r="I354" i="8"/>
  <c r="H355" i="8"/>
  <c r="I355" i="8"/>
  <c r="H356" i="8"/>
  <c r="I356" i="8"/>
  <c r="H357" i="8"/>
  <c r="I357" i="8"/>
  <c r="H358" i="8"/>
  <c r="I358" i="8"/>
  <c r="H359" i="8"/>
  <c r="I359" i="8"/>
  <c r="H360" i="8"/>
  <c r="I360" i="8"/>
  <c r="H361" i="8"/>
  <c r="I361" i="8"/>
  <c r="H362" i="8"/>
  <c r="I362" i="8"/>
  <c r="H363" i="8"/>
  <c r="I363" i="8"/>
  <c r="H364" i="8"/>
  <c r="I364" i="8"/>
  <c r="H365" i="8"/>
  <c r="I365" i="8"/>
  <c r="H366" i="8"/>
  <c r="I366" i="8"/>
  <c r="H367" i="8"/>
  <c r="I367" i="8"/>
  <c r="H368" i="8"/>
  <c r="I368" i="8"/>
  <c r="H369" i="8"/>
  <c r="I369" i="8"/>
  <c r="H370" i="8"/>
  <c r="I370" i="8"/>
  <c r="H371" i="8"/>
  <c r="I371" i="8"/>
  <c r="H372" i="8"/>
  <c r="I372" i="8"/>
  <c r="H373" i="8"/>
  <c r="I373" i="8"/>
  <c r="H374" i="8"/>
  <c r="I374" i="8"/>
  <c r="H375" i="8"/>
  <c r="I375" i="8"/>
  <c r="H376" i="8"/>
  <c r="I376" i="8"/>
  <c r="H377" i="8"/>
  <c r="I377" i="8"/>
  <c r="H378" i="8"/>
  <c r="I378" i="8"/>
  <c r="H379" i="8"/>
  <c r="I379" i="8"/>
  <c r="H380" i="8"/>
  <c r="I380" i="8"/>
  <c r="H381" i="8"/>
  <c r="I381" i="8"/>
  <c r="H382" i="8"/>
  <c r="I382" i="8"/>
  <c r="H383" i="8"/>
  <c r="I383" i="8"/>
  <c r="H384" i="8"/>
  <c r="I384" i="8"/>
  <c r="H385" i="8"/>
  <c r="I385" i="8"/>
  <c r="H386" i="8"/>
  <c r="I386" i="8"/>
  <c r="H387" i="8"/>
  <c r="I387" i="8"/>
  <c r="H388" i="8"/>
  <c r="I388" i="8"/>
  <c r="H389" i="8"/>
  <c r="I389" i="8"/>
  <c r="H390" i="8"/>
  <c r="I390" i="8"/>
  <c r="H391" i="8"/>
  <c r="I391" i="8"/>
  <c r="H392" i="8"/>
  <c r="I392" i="8"/>
  <c r="H393" i="8"/>
  <c r="I393" i="8"/>
  <c r="H394" i="8"/>
  <c r="I394" i="8"/>
  <c r="H395" i="8"/>
  <c r="I395" i="8"/>
  <c r="H396" i="8"/>
  <c r="I396" i="8"/>
  <c r="H397" i="8"/>
  <c r="I397" i="8"/>
  <c r="H398" i="8"/>
  <c r="I398" i="8"/>
  <c r="H399" i="8"/>
  <c r="I399" i="8"/>
  <c r="H400" i="8"/>
  <c r="I400" i="8"/>
  <c r="H401" i="8"/>
  <c r="I401" i="8"/>
  <c r="H402" i="8"/>
  <c r="I402" i="8"/>
  <c r="H403" i="8"/>
  <c r="I403" i="8"/>
  <c r="H404" i="8"/>
  <c r="I404" i="8"/>
  <c r="H405" i="8"/>
  <c r="I405" i="8"/>
  <c r="H406" i="8"/>
  <c r="I406" i="8"/>
  <c r="H407" i="8"/>
  <c r="I407" i="8"/>
  <c r="H408" i="8"/>
  <c r="I408" i="8"/>
  <c r="H409" i="8"/>
  <c r="I409" i="8"/>
  <c r="H410" i="8"/>
  <c r="I410" i="8"/>
  <c r="H411" i="8"/>
  <c r="I411" i="8"/>
  <c r="H412" i="8"/>
  <c r="I412" i="8"/>
  <c r="H413" i="8"/>
  <c r="I413" i="8"/>
  <c r="H414" i="8"/>
  <c r="I414" i="8"/>
  <c r="H415" i="8"/>
  <c r="I415" i="8"/>
  <c r="H416" i="8"/>
  <c r="I416" i="8"/>
  <c r="H417" i="8"/>
  <c r="I417" i="8"/>
  <c r="H418" i="8"/>
  <c r="I418" i="8"/>
  <c r="H419" i="8"/>
  <c r="I419" i="8"/>
  <c r="H420" i="8"/>
  <c r="I420" i="8"/>
  <c r="H421" i="8"/>
  <c r="I421" i="8"/>
  <c r="H422" i="8"/>
  <c r="I422" i="8"/>
  <c r="H423" i="8"/>
  <c r="I423" i="8"/>
  <c r="H424" i="8"/>
  <c r="I424" i="8"/>
  <c r="H425" i="8"/>
  <c r="I425" i="8"/>
  <c r="H426" i="8"/>
  <c r="I426" i="8"/>
  <c r="H427" i="8"/>
  <c r="I427" i="8"/>
  <c r="H428" i="8"/>
  <c r="I428" i="8"/>
  <c r="H429" i="8"/>
  <c r="I429" i="8"/>
  <c r="H430" i="8"/>
  <c r="I430" i="8"/>
  <c r="H431" i="8"/>
  <c r="I431" i="8"/>
  <c r="H432" i="8"/>
  <c r="I432" i="8"/>
  <c r="H433" i="8"/>
  <c r="I433" i="8"/>
  <c r="H434" i="8"/>
  <c r="I434" i="8"/>
  <c r="H435" i="8"/>
  <c r="I435" i="8"/>
  <c r="H436" i="8"/>
  <c r="I436" i="8"/>
  <c r="H437" i="8"/>
  <c r="I437" i="8"/>
  <c r="H438" i="8"/>
  <c r="I438" i="8"/>
  <c r="H439" i="8"/>
  <c r="I439" i="8"/>
  <c r="H440" i="8"/>
  <c r="I440" i="8"/>
  <c r="H441" i="8"/>
  <c r="I441" i="8"/>
  <c r="H442" i="8"/>
  <c r="I442" i="8"/>
  <c r="H443" i="8"/>
  <c r="I443" i="8"/>
  <c r="H444" i="8"/>
  <c r="I444" i="8"/>
  <c r="H445" i="8"/>
  <c r="I445" i="8"/>
  <c r="H446" i="8"/>
  <c r="I446" i="8"/>
  <c r="H447" i="8"/>
  <c r="I447" i="8"/>
  <c r="H448" i="8"/>
  <c r="I448" i="8"/>
  <c r="H449" i="8"/>
  <c r="I449" i="8"/>
  <c r="H450" i="8"/>
  <c r="I450" i="8"/>
  <c r="H451" i="8"/>
  <c r="I451" i="8"/>
  <c r="H452" i="8"/>
  <c r="I452" i="8"/>
  <c r="H453" i="8"/>
  <c r="I453" i="8"/>
  <c r="H454" i="8"/>
  <c r="I454" i="8"/>
  <c r="H455" i="8"/>
  <c r="I455" i="8"/>
  <c r="H456" i="8"/>
  <c r="I456" i="8"/>
  <c r="H457" i="8"/>
  <c r="I457" i="8"/>
  <c r="H458" i="8"/>
  <c r="I458" i="8"/>
  <c r="H459" i="8"/>
  <c r="I459" i="8"/>
  <c r="H460" i="8"/>
  <c r="I460" i="8"/>
  <c r="H461" i="8"/>
  <c r="I461" i="8"/>
  <c r="H462" i="8"/>
  <c r="I462" i="8"/>
  <c r="H463" i="8"/>
  <c r="I463" i="8"/>
  <c r="H464" i="8"/>
  <c r="I464" i="8"/>
  <c r="H465" i="8"/>
  <c r="I465" i="8"/>
  <c r="H466" i="8"/>
  <c r="I466" i="8"/>
  <c r="H467" i="8"/>
  <c r="I467" i="8"/>
  <c r="H468" i="8"/>
  <c r="I468" i="8"/>
  <c r="H469" i="8"/>
  <c r="I469" i="8"/>
  <c r="H470" i="8"/>
  <c r="I470" i="8"/>
  <c r="H471" i="8"/>
  <c r="I471" i="8"/>
  <c r="H472" i="8"/>
  <c r="I472" i="8"/>
  <c r="H473" i="8"/>
  <c r="I473" i="8"/>
  <c r="H474" i="8"/>
  <c r="I474" i="8"/>
  <c r="H475" i="8"/>
  <c r="I475" i="8"/>
  <c r="H476" i="8"/>
  <c r="I476" i="8"/>
  <c r="H477" i="8"/>
  <c r="I477" i="8"/>
  <c r="H478" i="8"/>
  <c r="I478" i="8"/>
  <c r="H479" i="8"/>
  <c r="I479" i="8"/>
  <c r="H480" i="8"/>
  <c r="I480" i="8"/>
  <c r="H481" i="8"/>
  <c r="I481" i="8"/>
  <c r="H482" i="8"/>
  <c r="I482" i="8"/>
  <c r="H483" i="8"/>
  <c r="I483" i="8"/>
  <c r="H484" i="8"/>
  <c r="I484" i="8"/>
  <c r="H485" i="8"/>
  <c r="I485" i="8"/>
  <c r="H486" i="8"/>
  <c r="I486" i="8"/>
  <c r="H487" i="8"/>
  <c r="I487" i="8"/>
  <c r="H488" i="8"/>
  <c r="I488" i="8"/>
  <c r="H489" i="8"/>
  <c r="I489" i="8"/>
  <c r="H490" i="8"/>
  <c r="I490" i="8"/>
  <c r="H491" i="8"/>
  <c r="I491" i="8"/>
  <c r="H492" i="8"/>
  <c r="I492" i="8"/>
  <c r="H493" i="8"/>
  <c r="I493" i="8"/>
  <c r="H494" i="8"/>
  <c r="I494" i="8"/>
  <c r="H495" i="8"/>
  <c r="I495" i="8"/>
  <c r="H496" i="8"/>
  <c r="I496" i="8"/>
  <c r="H497" i="8"/>
  <c r="I497" i="8"/>
  <c r="H498" i="8"/>
  <c r="I498" i="8"/>
  <c r="H499" i="8"/>
  <c r="I499" i="8"/>
  <c r="H500" i="8"/>
  <c r="I500" i="8"/>
  <c r="H501" i="8"/>
  <c r="I501" i="8"/>
  <c r="H502" i="8"/>
  <c r="I502" i="8"/>
  <c r="H503" i="8"/>
  <c r="I503" i="8"/>
  <c r="H504" i="8"/>
  <c r="I504" i="8"/>
  <c r="H505" i="8"/>
  <c r="I505" i="8"/>
  <c r="H506" i="8"/>
  <c r="I506" i="8"/>
  <c r="H507" i="8"/>
  <c r="I507" i="8"/>
  <c r="H508" i="8"/>
  <c r="I508" i="8"/>
  <c r="H509" i="8"/>
  <c r="I509" i="8"/>
  <c r="H510" i="8"/>
  <c r="I510" i="8"/>
  <c r="H511" i="8"/>
  <c r="I511" i="8"/>
  <c r="H512" i="8"/>
  <c r="I512" i="8"/>
  <c r="H513" i="8"/>
  <c r="I513" i="8"/>
  <c r="H514" i="8"/>
  <c r="I514" i="8"/>
  <c r="H515" i="8"/>
  <c r="I515" i="8"/>
  <c r="H516" i="8"/>
  <c r="I516" i="8"/>
  <c r="H517" i="8"/>
  <c r="I517" i="8"/>
  <c r="H518" i="8"/>
  <c r="I518" i="8"/>
  <c r="H519" i="8"/>
  <c r="I519" i="8"/>
  <c r="H520" i="8"/>
  <c r="I520" i="8"/>
  <c r="H521" i="8"/>
  <c r="I521" i="8"/>
  <c r="H522" i="8"/>
  <c r="I522" i="8"/>
  <c r="H523" i="8"/>
  <c r="I523" i="8"/>
  <c r="H524" i="8"/>
  <c r="I524" i="8"/>
  <c r="H525" i="8"/>
  <c r="I525" i="8"/>
  <c r="H526" i="8"/>
  <c r="I526" i="8"/>
  <c r="H527" i="8"/>
  <c r="I527" i="8"/>
  <c r="H528" i="8"/>
  <c r="I528" i="8"/>
  <c r="H529" i="8"/>
  <c r="I529" i="8"/>
  <c r="H530" i="8"/>
  <c r="I530" i="8"/>
  <c r="H531" i="8"/>
  <c r="I531" i="8"/>
  <c r="H532" i="8"/>
  <c r="I532" i="8"/>
  <c r="H533" i="8"/>
  <c r="I533" i="8"/>
  <c r="H534" i="8"/>
  <c r="I534" i="8"/>
  <c r="H535" i="8"/>
  <c r="I535" i="8"/>
  <c r="H536" i="8"/>
  <c r="I536" i="8"/>
  <c r="H537" i="8"/>
  <c r="I537" i="8"/>
  <c r="H538" i="8"/>
  <c r="I538" i="8"/>
  <c r="H539" i="8"/>
  <c r="I539" i="8"/>
  <c r="H540" i="8"/>
  <c r="I540" i="8"/>
  <c r="H541" i="8"/>
  <c r="I541" i="8"/>
  <c r="H542" i="8"/>
  <c r="I542" i="8"/>
  <c r="H543" i="8"/>
  <c r="I543" i="8"/>
  <c r="H544" i="8"/>
  <c r="I544" i="8"/>
  <c r="H545" i="8"/>
  <c r="I545" i="8"/>
  <c r="H546" i="8"/>
  <c r="I546" i="8"/>
  <c r="H547" i="8"/>
  <c r="I547" i="8"/>
  <c r="H548" i="8"/>
  <c r="I548" i="8"/>
  <c r="H549" i="8"/>
  <c r="I549" i="8"/>
  <c r="H550" i="8"/>
  <c r="I550" i="8"/>
  <c r="H551" i="8"/>
  <c r="I551" i="8"/>
  <c r="H552" i="8"/>
  <c r="I552" i="8"/>
  <c r="H553" i="8"/>
  <c r="I553" i="8"/>
  <c r="H554" i="8"/>
  <c r="I554" i="8"/>
  <c r="H555" i="8"/>
  <c r="I555" i="8"/>
  <c r="H556" i="8"/>
  <c r="I556" i="8"/>
  <c r="H557" i="8"/>
  <c r="I557" i="8"/>
  <c r="H558" i="8"/>
  <c r="I558" i="8"/>
  <c r="H559" i="8"/>
  <c r="I559" i="8"/>
  <c r="H560" i="8"/>
  <c r="I560" i="8"/>
  <c r="H561" i="8"/>
  <c r="I561" i="8"/>
  <c r="H562" i="8"/>
  <c r="I562" i="8"/>
  <c r="H563" i="8"/>
  <c r="I563" i="8"/>
  <c r="H564" i="8"/>
  <c r="I564" i="8"/>
  <c r="H565" i="8"/>
  <c r="I565" i="8"/>
  <c r="H566" i="8"/>
  <c r="I566" i="8"/>
  <c r="H567" i="8"/>
  <c r="I567" i="8"/>
  <c r="H568" i="8"/>
  <c r="I568" i="8"/>
  <c r="H569" i="8"/>
  <c r="I569" i="8"/>
  <c r="H570" i="8"/>
  <c r="I570" i="8"/>
  <c r="H571" i="8"/>
  <c r="I571" i="8"/>
  <c r="H572" i="8"/>
  <c r="I572" i="8"/>
  <c r="H573" i="8"/>
  <c r="I573" i="8"/>
  <c r="H574" i="8"/>
  <c r="I574" i="8"/>
  <c r="H575" i="8"/>
  <c r="I575" i="8"/>
  <c r="H576" i="8"/>
  <c r="I576" i="8"/>
  <c r="H577" i="8"/>
  <c r="I577" i="8"/>
  <c r="H578" i="8"/>
  <c r="I578" i="8"/>
  <c r="H579" i="8"/>
  <c r="I579" i="8"/>
  <c r="H580" i="8"/>
  <c r="I580" i="8"/>
  <c r="H581" i="8"/>
  <c r="I581" i="8"/>
  <c r="H582" i="8"/>
  <c r="I582" i="8"/>
  <c r="H583" i="8"/>
  <c r="I583" i="8"/>
  <c r="H584" i="8"/>
  <c r="I584" i="8"/>
  <c r="H585" i="8"/>
  <c r="I585" i="8"/>
  <c r="H586" i="8"/>
  <c r="I586" i="8"/>
  <c r="H587" i="8"/>
  <c r="I587" i="8"/>
  <c r="H588" i="8"/>
  <c r="I588" i="8"/>
  <c r="H589" i="8"/>
  <c r="I589" i="8"/>
  <c r="H590" i="8"/>
  <c r="I590" i="8"/>
  <c r="H591" i="8"/>
  <c r="I591" i="8"/>
  <c r="H592" i="8"/>
  <c r="I592" i="8"/>
  <c r="H593" i="8"/>
  <c r="I593" i="8"/>
  <c r="H594" i="8"/>
  <c r="I594" i="8"/>
  <c r="H595" i="8"/>
  <c r="I595" i="8"/>
  <c r="H596" i="8"/>
  <c r="I596" i="8"/>
  <c r="H597" i="8"/>
  <c r="I597" i="8"/>
  <c r="H598" i="8"/>
  <c r="I598" i="8"/>
  <c r="H599" i="8"/>
  <c r="I599" i="8"/>
  <c r="H600" i="8"/>
  <c r="I600" i="8"/>
  <c r="H601" i="8"/>
  <c r="I601" i="8"/>
  <c r="H602" i="8"/>
  <c r="I602" i="8"/>
  <c r="H603" i="8"/>
  <c r="I603" i="8"/>
  <c r="H604" i="8"/>
  <c r="I604" i="8"/>
  <c r="H605" i="8"/>
  <c r="I605" i="8"/>
  <c r="H606" i="8"/>
  <c r="I606" i="8"/>
  <c r="H607" i="8"/>
  <c r="I607" i="8"/>
  <c r="H608" i="8"/>
  <c r="I608" i="8"/>
  <c r="H609" i="8"/>
  <c r="I609" i="8"/>
  <c r="H610" i="8"/>
  <c r="I610" i="8"/>
  <c r="H611" i="8"/>
  <c r="I611" i="8"/>
  <c r="H612" i="8"/>
  <c r="I612" i="8"/>
  <c r="H613" i="8"/>
  <c r="I613" i="8"/>
  <c r="H614" i="8"/>
  <c r="I614" i="8"/>
  <c r="H615" i="8"/>
  <c r="I615" i="8"/>
  <c r="H616" i="8"/>
  <c r="I616" i="8"/>
  <c r="H617" i="8"/>
  <c r="I617" i="8"/>
  <c r="H618" i="8"/>
  <c r="I618" i="8"/>
  <c r="H619" i="8"/>
  <c r="I619" i="8"/>
  <c r="H620" i="8"/>
  <c r="I620" i="8"/>
  <c r="H621" i="8"/>
  <c r="I621" i="8"/>
  <c r="H622" i="8"/>
  <c r="I622" i="8"/>
  <c r="H623" i="8"/>
  <c r="I623" i="8"/>
  <c r="H624" i="8"/>
  <c r="I624" i="8"/>
  <c r="H625" i="8"/>
  <c r="I625" i="8"/>
  <c r="H626" i="8"/>
  <c r="I626" i="8"/>
  <c r="H627" i="8"/>
  <c r="I627" i="8"/>
  <c r="H628" i="8"/>
  <c r="I628" i="8"/>
  <c r="H629" i="8"/>
  <c r="I629" i="8"/>
  <c r="H630" i="8"/>
  <c r="I630" i="8"/>
  <c r="H631" i="8"/>
  <c r="I631" i="8"/>
  <c r="H632" i="8"/>
  <c r="I632" i="8"/>
  <c r="H633" i="8"/>
  <c r="I633" i="8"/>
  <c r="H634" i="8"/>
  <c r="I634" i="8"/>
  <c r="H635" i="8"/>
  <c r="I635" i="8"/>
  <c r="H636" i="8"/>
  <c r="I636" i="8"/>
  <c r="H637" i="8"/>
  <c r="I637" i="8"/>
  <c r="H638" i="8"/>
  <c r="I638" i="8"/>
  <c r="H639" i="8"/>
  <c r="I639" i="8"/>
  <c r="H640" i="8"/>
  <c r="I640" i="8"/>
  <c r="H641" i="8"/>
  <c r="I641" i="8"/>
  <c r="H642" i="8"/>
  <c r="I642" i="8"/>
  <c r="H643" i="8"/>
  <c r="I643" i="8"/>
  <c r="H644" i="8"/>
  <c r="I644" i="8"/>
  <c r="H645" i="8"/>
  <c r="I645" i="8"/>
  <c r="H646" i="8"/>
  <c r="I646" i="8"/>
  <c r="H647" i="8"/>
  <c r="I647" i="8"/>
  <c r="H648" i="8"/>
  <c r="I648" i="8"/>
  <c r="H649" i="8"/>
  <c r="I649" i="8"/>
  <c r="H650" i="8"/>
  <c r="I650" i="8"/>
  <c r="H651" i="8"/>
  <c r="I651" i="8"/>
  <c r="H652" i="8"/>
  <c r="I652" i="8"/>
  <c r="H653" i="8"/>
  <c r="I653" i="8"/>
  <c r="H654" i="8"/>
  <c r="I654" i="8"/>
  <c r="H655" i="8"/>
  <c r="I655" i="8"/>
  <c r="H656" i="8"/>
  <c r="I656" i="8"/>
  <c r="H657" i="8"/>
  <c r="I657" i="8"/>
  <c r="H658" i="8"/>
  <c r="I658" i="8"/>
  <c r="H659" i="8"/>
  <c r="I659" i="8"/>
  <c r="H660" i="8"/>
  <c r="I660" i="8"/>
  <c r="H661" i="8"/>
  <c r="I661" i="8"/>
  <c r="H662" i="8"/>
  <c r="I662" i="8"/>
  <c r="H663" i="8"/>
  <c r="I663" i="8"/>
  <c r="H664" i="8"/>
  <c r="I664" i="8"/>
  <c r="H665" i="8"/>
  <c r="I665" i="8"/>
  <c r="H666" i="8"/>
  <c r="I666" i="8"/>
  <c r="H667" i="8"/>
  <c r="I667" i="8"/>
  <c r="H668" i="8"/>
  <c r="I668" i="8"/>
  <c r="H669" i="8"/>
  <c r="I669" i="8"/>
  <c r="H670" i="8"/>
  <c r="I670" i="8"/>
  <c r="H671" i="8"/>
  <c r="I671" i="8"/>
  <c r="H672" i="8"/>
  <c r="I672" i="8"/>
  <c r="H673" i="8"/>
  <c r="I673" i="8"/>
  <c r="H674" i="8"/>
  <c r="I674" i="8"/>
  <c r="H675" i="8"/>
  <c r="I675" i="8"/>
  <c r="H676" i="8"/>
  <c r="I676" i="8"/>
  <c r="H677" i="8"/>
  <c r="I677" i="8"/>
  <c r="H678" i="8"/>
  <c r="I678" i="8"/>
  <c r="H679" i="8"/>
  <c r="I679" i="8"/>
  <c r="H680" i="8"/>
  <c r="I680" i="8"/>
  <c r="H681" i="8"/>
  <c r="I681" i="8"/>
  <c r="H682" i="8"/>
  <c r="I682" i="8"/>
  <c r="H683" i="8"/>
  <c r="I683" i="8"/>
  <c r="H684" i="8"/>
  <c r="I684" i="8"/>
  <c r="H685" i="8"/>
  <c r="I685" i="8"/>
  <c r="H686" i="8"/>
  <c r="I686" i="8"/>
  <c r="H687" i="8"/>
  <c r="I687" i="8"/>
  <c r="H688" i="8"/>
  <c r="I688" i="8"/>
  <c r="H689" i="8"/>
  <c r="I689" i="8"/>
  <c r="H690" i="8"/>
  <c r="I690" i="8"/>
  <c r="H691" i="8"/>
  <c r="I691" i="8"/>
  <c r="H692" i="8"/>
  <c r="I692" i="8"/>
  <c r="H693" i="8"/>
  <c r="I693" i="8"/>
  <c r="H694" i="8"/>
  <c r="I694" i="8"/>
  <c r="H695" i="8"/>
  <c r="I695" i="8"/>
  <c r="H696" i="8"/>
  <c r="I696" i="8"/>
  <c r="H697" i="8"/>
  <c r="I697" i="8"/>
  <c r="H698" i="8"/>
  <c r="I698" i="8"/>
  <c r="H699" i="8"/>
  <c r="I699" i="8"/>
  <c r="H700" i="8"/>
  <c r="I700" i="8"/>
  <c r="H701" i="8"/>
  <c r="I701" i="8"/>
  <c r="H702" i="8"/>
  <c r="I702" i="8"/>
  <c r="H703" i="8"/>
  <c r="I703" i="8"/>
  <c r="H704" i="8"/>
  <c r="I704" i="8"/>
  <c r="H705" i="8"/>
  <c r="I705" i="8"/>
  <c r="H706" i="8"/>
  <c r="I706" i="8"/>
  <c r="H707" i="8"/>
  <c r="I707" i="8"/>
  <c r="H708" i="8"/>
  <c r="I708" i="8"/>
  <c r="H709" i="8"/>
  <c r="I709" i="8"/>
  <c r="H710" i="8"/>
  <c r="I710" i="8"/>
  <c r="H711" i="8"/>
  <c r="I711" i="8"/>
  <c r="H712" i="8"/>
  <c r="I712" i="8"/>
  <c r="H713" i="8"/>
  <c r="I713" i="8"/>
  <c r="H714" i="8"/>
  <c r="I714" i="8"/>
  <c r="H715" i="8"/>
  <c r="I715" i="8"/>
  <c r="H716" i="8"/>
  <c r="I716" i="8"/>
  <c r="H717" i="8"/>
  <c r="I717" i="8"/>
  <c r="H718" i="8"/>
  <c r="I718" i="8"/>
  <c r="H719" i="8"/>
  <c r="I719" i="8"/>
  <c r="H720" i="8"/>
  <c r="I720" i="8"/>
  <c r="H721" i="8"/>
  <c r="I721" i="8"/>
  <c r="H722" i="8"/>
  <c r="I722" i="8"/>
  <c r="H723" i="8"/>
  <c r="I723" i="8"/>
  <c r="H724" i="8"/>
  <c r="I724" i="8"/>
  <c r="H725" i="8"/>
  <c r="I725" i="8"/>
  <c r="H726" i="8"/>
  <c r="I726" i="8"/>
  <c r="H727" i="8"/>
  <c r="I727" i="8"/>
  <c r="H728" i="8"/>
  <c r="I728" i="8"/>
  <c r="H729" i="8"/>
  <c r="I729" i="8"/>
  <c r="H730" i="8"/>
  <c r="I730" i="8"/>
  <c r="H731" i="8"/>
  <c r="I731" i="8"/>
  <c r="H732" i="8"/>
  <c r="I732" i="8"/>
  <c r="H733" i="8"/>
  <c r="I733" i="8"/>
  <c r="H734" i="8"/>
  <c r="I734" i="8"/>
  <c r="H735" i="8"/>
  <c r="I735" i="8"/>
  <c r="H736" i="8"/>
  <c r="I736" i="8"/>
  <c r="H737" i="8"/>
  <c r="I737" i="8"/>
  <c r="H738" i="8"/>
  <c r="I738" i="8"/>
  <c r="H739" i="8"/>
  <c r="I739" i="8"/>
  <c r="H740" i="8"/>
  <c r="I740" i="8"/>
  <c r="H741" i="8"/>
  <c r="I741" i="8"/>
  <c r="H742" i="8"/>
  <c r="I742" i="8"/>
  <c r="H743" i="8"/>
  <c r="I743" i="8"/>
  <c r="H744" i="8"/>
  <c r="I744" i="8"/>
  <c r="H745" i="8"/>
  <c r="I745" i="8"/>
  <c r="H746" i="8"/>
  <c r="I746" i="8"/>
  <c r="H747" i="8"/>
  <c r="I747" i="8"/>
  <c r="H748" i="8"/>
  <c r="I748" i="8"/>
  <c r="H749" i="8"/>
  <c r="I749" i="8"/>
  <c r="H750" i="8"/>
  <c r="I750" i="8"/>
  <c r="H751" i="8"/>
  <c r="I751" i="8"/>
  <c r="H752" i="8"/>
  <c r="I752" i="8"/>
  <c r="H753" i="8"/>
  <c r="I753" i="8"/>
  <c r="H754" i="8"/>
  <c r="I754" i="8"/>
  <c r="H755" i="8"/>
  <c r="I755" i="8"/>
  <c r="H756" i="8"/>
  <c r="I756" i="8"/>
  <c r="H757" i="8"/>
  <c r="I757" i="8"/>
  <c r="H758" i="8"/>
  <c r="I758" i="8"/>
  <c r="H759" i="8"/>
  <c r="I759" i="8"/>
  <c r="H760" i="8"/>
  <c r="I760" i="8"/>
  <c r="H761" i="8"/>
  <c r="I761" i="8"/>
  <c r="H762" i="8"/>
  <c r="I762" i="8"/>
  <c r="H763" i="8"/>
  <c r="I763" i="8"/>
  <c r="H764" i="8"/>
  <c r="I764" i="8"/>
  <c r="H765" i="8"/>
  <c r="I765" i="8"/>
  <c r="H766" i="8"/>
  <c r="I766" i="8"/>
  <c r="H767" i="8"/>
  <c r="I767" i="8"/>
  <c r="H768" i="8"/>
  <c r="I768" i="8"/>
  <c r="H769" i="8"/>
  <c r="I769" i="8"/>
  <c r="H770" i="8"/>
  <c r="I770" i="8"/>
  <c r="H771" i="8"/>
  <c r="I771" i="8"/>
  <c r="H772" i="8"/>
  <c r="I772" i="8"/>
  <c r="H773" i="8"/>
  <c r="I773" i="8"/>
  <c r="H774" i="8"/>
  <c r="I774" i="8"/>
  <c r="H775" i="8"/>
  <c r="I775" i="8"/>
  <c r="H776" i="8"/>
  <c r="I776" i="8"/>
  <c r="H777" i="8"/>
  <c r="I777" i="8"/>
  <c r="H778" i="8"/>
  <c r="I778" i="8"/>
  <c r="H779" i="8"/>
  <c r="I779" i="8"/>
  <c r="H780" i="8"/>
  <c r="I780" i="8"/>
  <c r="H781" i="8"/>
  <c r="I781" i="8"/>
  <c r="H782" i="8"/>
  <c r="I782" i="8"/>
  <c r="H783" i="8"/>
  <c r="I783" i="8"/>
  <c r="H784" i="8"/>
  <c r="I784" i="8"/>
  <c r="H785" i="8"/>
  <c r="I785" i="8"/>
  <c r="H786" i="8"/>
  <c r="I786" i="8"/>
  <c r="H787" i="8"/>
  <c r="I787" i="8"/>
  <c r="H788" i="8"/>
  <c r="I788" i="8"/>
  <c r="H789" i="8"/>
  <c r="I789" i="8"/>
  <c r="H790" i="8"/>
  <c r="I790" i="8"/>
  <c r="H791" i="8"/>
  <c r="I791" i="8"/>
  <c r="H792" i="8"/>
  <c r="I792" i="8"/>
  <c r="H793" i="8"/>
  <c r="I793" i="8"/>
  <c r="H794" i="8"/>
  <c r="I794" i="8"/>
  <c r="H795" i="8"/>
  <c r="I795" i="8"/>
  <c r="H796" i="8"/>
  <c r="I796" i="8"/>
  <c r="H797" i="8"/>
  <c r="I797" i="8"/>
  <c r="H798" i="8"/>
  <c r="I798" i="8"/>
  <c r="H799" i="8"/>
  <c r="I799" i="8"/>
  <c r="H800" i="8"/>
  <c r="I800" i="8"/>
  <c r="H801" i="8"/>
  <c r="I801" i="8"/>
  <c r="H802" i="8"/>
  <c r="I802" i="8"/>
  <c r="H803" i="8"/>
  <c r="I803" i="8"/>
  <c r="H804" i="8"/>
  <c r="I804" i="8"/>
  <c r="H805" i="8"/>
  <c r="I805" i="8"/>
  <c r="H806" i="8"/>
  <c r="I806" i="8"/>
  <c r="H807" i="8"/>
  <c r="I807" i="8"/>
  <c r="H808" i="8"/>
  <c r="I808" i="8"/>
  <c r="H809" i="8"/>
  <c r="I809" i="8"/>
  <c r="H810" i="8"/>
  <c r="I810" i="8"/>
  <c r="H811" i="8"/>
  <c r="I811" i="8"/>
  <c r="H812" i="8"/>
  <c r="I812" i="8"/>
  <c r="H813" i="8"/>
  <c r="I813" i="8"/>
  <c r="H814" i="8"/>
  <c r="I814" i="8"/>
  <c r="H815" i="8"/>
  <c r="I815" i="8"/>
  <c r="H816" i="8"/>
  <c r="I816" i="8"/>
  <c r="H817" i="8"/>
  <c r="I817" i="8"/>
  <c r="H818" i="8"/>
  <c r="I818" i="8"/>
  <c r="H819" i="8"/>
  <c r="I819" i="8"/>
  <c r="H820" i="8"/>
  <c r="I820" i="8"/>
  <c r="H821" i="8"/>
  <c r="I821" i="8"/>
  <c r="H822" i="8"/>
  <c r="I822" i="8"/>
  <c r="H823" i="8"/>
  <c r="I823" i="8"/>
  <c r="H824" i="8"/>
  <c r="I824" i="8"/>
  <c r="H825" i="8"/>
  <c r="I825" i="8"/>
  <c r="H826" i="8"/>
  <c r="I826" i="8"/>
  <c r="H827" i="8"/>
  <c r="I827" i="8"/>
  <c r="H828" i="8"/>
  <c r="I828" i="8"/>
  <c r="H829" i="8"/>
  <c r="I829" i="8"/>
  <c r="H830" i="8"/>
  <c r="I830" i="8"/>
  <c r="H831" i="8"/>
  <c r="I831" i="8"/>
  <c r="H832" i="8"/>
  <c r="I832" i="8"/>
  <c r="H833" i="8"/>
  <c r="I833" i="8"/>
  <c r="H834" i="8"/>
  <c r="I834" i="8"/>
  <c r="H835" i="8"/>
  <c r="I835" i="8"/>
  <c r="H836" i="8"/>
  <c r="I836" i="8"/>
  <c r="H837" i="8"/>
  <c r="I837" i="8"/>
  <c r="H838" i="8"/>
  <c r="I838" i="8"/>
  <c r="H839" i="8"/>
  <c r="I839" i="8"/>
  <c r="H840" i="8"/>
  <c r="I840" i="8"/>
  <c r="H841" i="8"/>
  <c r="I841" i="8"/>
  <c r="H842" i="8"/>
  <c r="I842" i="8"/>
  <c r="H843" i="8"/>
  <c r="I843" i="8"/>
  <c r="H844" i="8"/>
  <c r="I844" i="8"/>
  <c r="H845" i="8"/>
  <c r="I845" i="8"/>
  <c r="H846" i="8"/>
  <c r="I846" i="8"/>
  <c r="H847" i="8"/>
  <c r="I847" i="8"/>
  <c r="H848" i="8"/>
  <c r="I848" i="8"/>
  <c r="H849" i="8"/>
  <c r="I849" i="8"/>
  <c r="H850" i="8"/>
  <c r="I850" i="8"/>
  <c r="H851" i="8"/>
  <c r="I851" i="8"/>
  <c r="H852" i="8"/>
  <c r="I852" i="8"/>
  <c r="H853" i="8"/>
  <c r="I853" i="8"/>
  <c r="H854" i="8"/>
  <c r="I854" i="8"/>
  <c r="H855" i="8"/>
  <c r="I855" i="8"/>
  <c r="H856" i="8"/>
  <c r="I856" i="8"/>
  <c r="H857" i="8"/>
  <c r="I857" i="8"/>
  <c r="H858" i="8"/>
  <c r="I858" i="8"/>
  <c r="H859" i="8"/>
  <c r="I859" i="8"/>
  <c r="H860" i="8"/>
  <c r="I860" i="8"/>
  <c r="H861" i="8"/>
  <c r="I861" i="8"/>
  <c r="H862" i="8"/>
  <c r="I862" i="8"/>
  <c r="H863" i="8"/>
  <c r="I863" i="8"/>
  <c r="H864" i="8"/>
  <c r="I864" i="8"/>
  <c r="H865" i="8"/>
  <c r="I865" i="8"/>
  <c r="H866" i="8"/>
  <c r="I866" i="8"/>
  <c r="H867" i="8"/>
  <c r="I867" i="8"/>
  <c r="H868" i="8"/>
  <c r="I868" i="8"/>
  <c r="H869" i="8"/>
  <c r="I869" i="8"/>
  <c r="H870" i="8"/>
  <c r="I870" i="8"/>
  <c r="H871" i="8"/>
  <c r="I871" i="8"/>
  <c r="H872" i="8"/>
  <c r="I872" i="8"/>
  <c r="H873" i="8"/>
  <c r="I873" i="8"/>
  <c r="H874" i="8"/>
  <c r="I874" i="8"/>
  <c r="H875" i="8"/>
  <c r="I875" i="8"/>
  <c r="H876" i="8"/>
  <c r="I876" i="8"/>
  <c r="H877" i="8"/>
  <c r="I877" i="8"/>
  <c r="H878" i="8"/>
  <c r="I878" i="8"/>
  <c r="H879" i="8"/>
  <c r="I879" i="8"/>
  <c r="H880" i="8"/>
  <c r="I880" i="8"/>
  <c r="H881" i="8"/>
  <c r="I881" i="8"/>
  <c r="H882" i="8"/>
  <c r="I882" i="8"/>
  <c r="H883" i="8"/>
  <c r="I883" i="8"/>
  <c r="H884" i="8"/>
  <c r="I884" i="8"/>
  <c r="H885" i="8"/>
  <c r="I885" i="8"/>
  <c r="H886" i="8"/>
  <c r="I886" i="8"/>
  <c r="H887" i="8"/>
  <c r="I887" i="8"/>
  <c r="H888" i="8"/>
  <c r="I888" i="8"/>
  <c r="H889" i="8"/>
  <c r="I889" i="8"/>
  <c r="H890" i="8"/>
  <c r="I890" i="8"/>
  <c r="H891" i="8"/>
  <c r="I891" i="8"/>
  <c r="H892" i="8"/>
  <c r="I892" i="8"/>
  <c r="H893" i="8"/>
  <c r="I893" i="8"/>
  <c r="H894" i="8"/>
  <c r="I894" i="8"/>
  <c r="H895" i="8"/>
  <c r="I895" i="8"/>
  <c r="H896" i="8"/>
  <c r="I896" i="8"/>
  <c r="H897" i="8"/>
  <c r="I897" i="8"/>
  <c r="H898" i="8"/>
  <c r="I898" i="8"/>
  <c r="H899" i="8"/>
  <c r="I899" i="8"/>
  <c r="H900" i="8"/>
  <c r="I900" i="8"/>
  <c r="H901" i="8"/>
  <c r="I901" i="8"/>
  <c r="H902" i="8"/>
  <c r="I902" i="8"/>
  <c r="H903" i="8"/>
  <c r="I903" i="8"/>
  <c r="H904" i="8"/>
  <c r="I904" i="8"/>
  <c r="H905" i="8"/>
  <c r="I905" i="8"/>
  <c r="H906" i="8"/>
  <c r="I906" i="8"/>
  <c r="H907" i="8"/>
  <c r="I907" i="8"/>
  <c r="H908" i="8"/>
  <c r="I908" i="8"/>
  <c r="H909" i="8"/>
  <c r="I909" i="8"/>
  <c r="H910" i="8"/>
  <c r="I910" i="8"/>
  <c r="H911" i="8"/>
  <c r="I911" i="8"/>
  <c r="H912" i="8"/>
  <c r="I912" i="8"/>
  <c r="H913" i="8"/>
  <c r="I913" i="8"/>
  <c r="H914" i="8"/>
  <c r="I914" i="8"/>
  <c r="H915" i="8"/>
  <c r="I915" i="8"/>
  <c r="H916" i="8"/>
  <c r="I916" i="8"/>
  <c r="H917" i="8"/>
  <c r="I917" i="8"/>
  <c r="H918" i="8"/>
  <c r="I918" i="8"/>
  <c r="H919" i="8"/>
  <c r="I919" i="8"/>
  <c r="H920" i="8"/>
  <c r="I920" i="8"/>
  <c r="H921" i="8"/>
  <c r="I921" i="8"/>
  <c r="H922" i="8"/>
  <c r="I922" i="8"/>
  <c r="H923" i="8"/>
  <c r="I923" i="8"/>
  <c r="H924" i="8"/>
  <c r="I924" i="8"/>
  <c r="H925" i="8"/>
  <c r="I925" i="8"/>
  <c r="H926" i="8"/>
  <c r="I926" i="8"/>
  <c r="H927" i="8"/>
  <c r="I927" i="8"/>
  <c r="H928" i="8"/>
  <c r="I928" i="8"/>
  <c r="H929" i="8"/>
  <c r="I929" i="8"/>
  <c r="H930" i="8"/>
  <c r="I930" i="8"/>
  <c r="H931" i="8"/>
  <c r="I931" i="8"/>
  <c r="H932" i="8"/>
  <c r="I932" i="8"/>
  <c r="H933" i="8"/>
  <c r="I933" i="8"/>
  <c r="H934" i="8"/>
  <c r="I934" i="8"/>
  <c r="H935" i="8"/>
  <c r="I935" i="8"/>
  <c r="H936" i="8"/>
  <c r="I936" i="8"/>
  <c r="H937" i="8"/>
  <c r="I937" i="8"/>
  <c r="H938" i="8"/>
  <c r="I938" i="8"/>
  <c r="H939" i="8"/>
  <c r="I939" i="8"/>
  <c r="H940" i="8"/>
  <c r="I940" i="8"/>
  <c r="H941" i="8"/>
  <c r="I941" i="8"/>
  <c r="H942" i="8"/>
  <c r="I942" i="8"/>
  <c r="H943" i="8"/>
  <c r="I943" i="8"/>
  <c r="H944" i="8"/>
  <c r="I944" i="8"/>
  <c r="H945" i="8"/>
  <c r="I945" i="8"/>
  <c r="H946" i="8"/>
  <c r="I946" i="8"/>
  <c r="H947" i="8"/>
  <c r="I947" i="8"/>
  <c r="H948" i="8"/>
  <c r="I948" i="8"/>
  <c r="H949" i="8"/>
  <c r="I949" i="8"/>
  <c r="H950" i="8"/>
  <c r="I950" i="8"/>
  <c r="H951" i="8"/>
  <c r="I951" i="8"/>
  <c r="H952" i="8"/>
  <c r="I952" i="8"/>
  <c r="H953" i="8"/>
  <c r="I953" i="8"/>
  <c r="H954" i="8"/>
  <c r="I954" i="8"/>
  <c r="H955" i="8"/>
  <c r="I955" i="8"/>
  <c r="H956" i="8"/>
  <c r="I956" i="8"/>
  <c r="H957" i="8"/>
  <c r="I957" i="8"/>
  <c r="H958" i="8"/>
  <c r="I958" i="8"/>
  <c r="H959" i="8"/>
  <c r="I959" i="8"/>
  <c r="H960" i="8"/>
  <c r="I960" i="8"/>
  <c r="H961" i="8"/>
  <c r="I961" i="8"/>
  <c r="H962" i="8"/>
  <c r="I962" i="8"/>
  <c r="H963" i="8"/>
  <c r="I963" i="8"/>
  <c r="H964" i="8"/>
  <c r="I964" i="8"/>
  <c r="H965" i="8"/>
  <c r="I965" i="8"/>
  <c r="H966" i="8"/>
  <c r="I966" i="8"/>
  <c r="H967" i="8"/>
  <c r="I967" i="8"/>
  <c r="H968" i="8"/>
  <c r="I968" i="8"/>
  <c r="H969" i="8"/>
  <c r="I969" i="8"/>
  <c r="H970" i="8"/>
  <c r="I970" i="8"/>
  <c r="H971" i="8"/>
  <c r="I971" i="8"/>
  <c r="H972" i="8"/>
  <c r="I972" i="8"/>
  <c r="H973" i="8"/>
  <c r="I973" i="8"/>
  <c r="H974" i="8"/>
  <c r="I974" i="8"/>
  <c r="H975" i="8"/>
  <c r="I975" i="8"/>
  <c r="H976" i="8"/>
  <c r="I976" i="8"/>
  <c r="H977" i="8"/>
  <c r="I977" i="8"/>
  <c r="H978" i="8"/>
  <c r="I978" i="8"/>
  <c r="H979" i="8"/>
  <c r="I979" i="8"/>
  <c r="H980" i="8"/>
  <c r="I980" i="8"/>
  <c r="H981" i="8"/>
  <c r="I981" i="8"/>
  <c r="H982" i="8"/>
  <c r="I982" i="8"/>
  <c r="H983" i="8"/>
  <c r="I983" i="8"/>
  <c r="H984" i="8"/>
  <c r="I984" i="8"/>
  <c r="H985" i="8"/>
  <c r="I985" i="8"/>
  <c r="H986" i="8"/>
  <c r="I986" i="8"/>
  <c r="H987" i="8"/>
  <c r="I987" i="8"/>
  <c r="H988" i="8"/>
  <c r="I988" i="8"/>
  <c r="H989" i="8"/>
  <c r="I989" i="8"/>
  <c r="H990" i="8"/>
  <c r="I990" i="8"/>
  <c r="H991" i="8"/>
  <c r="I991" i="8"/>
  <c r="H992" i="8"/>
  <c r="I992" i="8"/>
  <c r="H993" i="8"/>
  <c r="I993" i="8"/>
  <c r="H994" i="8"/>
  <c r="I994" i="8"/>
  <c r="H995" i="8"/>
  <c r="I995" i="8"/>
  <c r="H996" i="8"/>
  <c r="I996" i="8"/>
  <c r="H997" i="8"/>
  <c r="I997" i="8"/>
  <c r="H998" i="8"/>
  <c r="I998" i="8"/>
  <c r="H999" i="8"/>
  <c r="I999" i="8"/>
  <c r="H1000" i="8"/>
  <c r="I1000" i="8"/>
  <c r="H1001" i="8"/>
  <c r="I1001" i="8"/>
  <c r="H1002" i="8"/>
  <c r="I1002" i="8"/>
  <c r="H1003" i="8"/>
  <c r="I1003" i="8"/>
  <c r="H1004" i="8"/>
  <c r="I1004" i="8"/>
  <c r="H1005" i="8"/>
  <c r="I1005" i="8"/>
  <c r="H1006" i="8"/>
  <c r="I1006" i="8"/>
  <c r="H1007" i="8"/>
  <c r="I1007" i="8"/>
  <c r="H1008" i="8"/>
  <c r="I1008" i="8"/>
  <c r="H1009" i="8"/>
  <c r="I1009" i="8"/>
  <c r="H1010" i="8"/>
  <c r="I1010" i="8"/>
  <c r="H1011" i="8"/>
  <c r="I1011" i="8"/>
  <c r="H1012" i="8"/>
  <c r="I1012" i="8"/>
  <c r="H1013" i="8"/>
  <c r="I1013" i="8"/>
  <c r="H1014" i="8"/>
  <c r="I1014" i="8"/>
  <c r="H1015" i="8"/>
  <c r="I1015" i="8"/>
  <c r="H1016" i="8"/>
  <c r="I1016" i="8"/>
  <c r="H1017" i="8"/>
  <c r="I1017" i="8"/>
  <c r="H1018" i="8"/>
  <c r="I1018" i="8"/>
  <c r="H1019" i="8"/>
  <c r="I1019" i="8"/>
  <c r="H1020" i="8"/>
  <c r="I1020" i="8"/>
  <c r="H1021" i="8"/>
  <c r="I1021" i="8"/>
  <c r="H1022" i="8"/>
  <c r="I1022" i="8"/>
  <c r="H1023" i="8"/>
  <c r="I1023" i="8"/>
  <c r="H1024" i="8"/>
  <c r="I1024" i="8"/>
  <c r="H1025" i="8"/>
  <c r="I1025" i="8"/>
  <c r="H1026" i="8"/>
  <c r="I1026" i="8"/>
  <c r="H1027" i="8"/>
  <c r="I1027" i="8"/>
  <c r="H1028" i="8"/>
  <c r="I1028" i="8"/>
  <c r="H1029" i="8"/>
  <c r="I1029" i="8"/>
  <c r="H1030" i="8"/>
  <c r="I1030" i="8"/>
  <c r="H1031" i="8"/>
  <c r="I1031" i="8"/>
  <c r="H1032" i="8"/>
  <c r="I1032" i="8"/>
  <c r="H1033" i="8"/>
  <c r="I1033" i="8"/>
  <c r="H1034" i="8"/>
  <c r="I1034" i="8"/>
  <c r="H1035" i="8"/>
  <c r="I1035" i="8"/>
  <c r="H1036" i="8"/>
  <c r="I1036" i="8"/>
  <c r="H1037" i="8"/>
  <c r="I1037" i="8"/>
  <c r="H1038" i="8"/>
  <c r="I1038" i="8"/>
  <c r="H1039" i="8"/>
  <c r="I1039" i="8"/>
  <c r="H1040" i="8"/>
  <c r="I1040" i="8"/>
  <c r="H1041" i="8"/>
  <c r="I1041" i="8"/>
  <c r="H1042" i="8"/>
  <c r="I1042" i="8"/>
  <c r="H1043" i="8"/>
  <c r="I1043" i="8"/>
  <c r="H1044" i="8"/>
  <c r="I1044" i="8"/>
  <c r="H1045" i="8"/>
  <c r="I1045" i="8"/>
  <c r="H1046" i="8"/>
  <c r="I1046" i="8"/>
  <c r="H1047" i="8"/>
  <c r="I1047" i="8"/>
  <c r="H1048" i="8"/>
  <c r="I1048" i="8"/>
  <c r="H1049" i="8"/>
  <c r="I1049" i="8"/>
  <c r="H1050" i="8"/>
  <c r="I1050" i="8"/>
  <c r="H1051" i="8"/>
  <c r="I1051" i="8"/>
  <c r="H1052" i="8"/>
  <c r="I1052" i="8"/>
  <c r="H1053" i="8"/>
  <c r="I1053" i="8"/>
  <c r="H1054" i="8"/>
  <c r="I1054" i="8"/>
  <c r="H1055" i="8"/>
  <c r="I1055" i="8"/>
  <c r="H1056" i="8"/>
  <c r="I1056" i="8"/>
  <c r="H1057" i="8"/>
  <c r="I1057" i="8"/>
  <c r="H1058" i="8"/>
  <c r="I1058" i="8"/>
  <c r="H1059" i="8"/>
  <c r="I1059" i="8"/>
  <c r="H1060" i="8"/>
  <c r="I1060" i="8"/>
  <c r="H1061" i="8"/>
  <c r="I1061" i="8"/>
  <c r="H1062" i="8"/>
  <c r="I1062" i="8"/>
  <c r="H1063" i="8"/>
  <c r="I1063" i="8"/>
  <c r="H1064" i="8"/>
  <c r="I1064" i="8"/>
  <c r="H1065" i="8"/>
  <c r="I1065" i="8"/>
  <c r="H1066" i="8"/>
  <c r="I1066" i="8"/>
  <c r="H1067" i="8"/>
  <c r="I1067" i="8"/>
  <c r="H1068" i="8"/>
  <c r="I1068" i="8"/>
  <c r="H1069" i="8"/>
  <c r="I1069" i="8"/>
  <c r="H1070" i="8"/>
  <c r="I1070" i="8"/>
  <c r="H1071" i="8"/>
  <c r="I1071" i="8"/>
  <c r="H1072" i="8"/>
  <c r="I1072" i="8"/>
  <c r="H1073" i="8"/>
  <c r="I1073" i="8"/>
  <c r="H1074" i="8"/>
  <c r="I1074" i="8"/>
  <c r="H1075" i="8"/>
  <c r="I1075" i="8"/>
  <c r="H1076" i="8"/>
  <c r="I1076" i="8"/>
  <c r="H1077" i="8"/>
  <c r="I1077" i="8"/>
  <c r="H1078" i="8"/>
  <c r="I1078" i="8"/>
  <c r="H1079" i="8"/>
  <c r="I1079" i="8"/>
  <c r="H1080" i="8"/>
  <c r="I1080" i="8"/>
  <c r="H1081" i="8"/>
  <c r="I1081" i="8"/>
  <c r="H1082" i="8"/>
  <c r="I1082" i="8"/>
  <c r="H1083" i="8"/>
  <c r="I1083" i="8"/>
  <c r="H1084" i="8"/>
  <c r="I1084" i="8"/>
  <c r="H1085" i="8"/>
  <c r="I1085" i="8"/>
  <c r="H1086" i="8"/>
  <c r="I1086" i="8"/>
  <c r="H1087" i="8"/>
  <c r="I1087" i="8"/>
  <c r="H1088" i="8"/>
  <c r="I1088" i="8"/>
  <c r="H1089" i="8"/>
  <c r="I1089" i="8"/>
  <c r="H1090" i="8"/>
  <c r="I1090" i="8"/>
  <c r="H1091" i="8"/>
  <c r="I1091" i="8"/>
  <c r="H1092" i="8"/>
  <c r="I1092" i="8"/>
  <c r="H1093" i="8"/>
  <c r="I1093" i="8"/>
  <c r="H1094" i="8"/>
  <c r="I1094" i="8"/>
  <c r="H1095" i="8"/>
  <c r="I1095" i="8"/>
  <c r="H1096" i="8"/>
  <c r="I1096" i="8"/>
  <c r="H1097" i="8"/>
  <c r="I1097" i="8"/>
  <c r="H1098" i="8"/>
  <c r="I1098" i="8"/>
  <c r="H1099" i="8"/>
  <c r="I1099" i="8"/>
  <c r="H1100" i="8"/>
  <c r="I1100" i="8"/>
  <c r="H1101" i="8"/>
  <c r="I1101" i="8"/>
  <c r="H1102" i="8"/>
  <c r="I1102" i="8"/>
  <c r="H1103" i="8"/>
  <c r="I1103" i="8"/>
  <c r="H1104" i="8"/>
  <c r="I1104" i="8"/>
  <c r="H1105" i="8"/>
  <c r="I1105" i="8"/>
  <c r="H1106" i="8"/>
  <c r="I1106" i="8"/>
  <c r="H1107" i="8"/>
  <c r="I1107" i="8"/>
  <c r="H1108" i="8"/>
  <c r="I1108" i="8"/>
  <c r="H1109" i="8"/>
  <c r="I1109" i="8"/>
  <c r="H1110" i="8"/>
  <c r="I1110" i="8"/>
  <c r="H1111" i="8"/>
  <c r="I1111" i="8"/>
  <c r="H1112" i="8"/>
  <c r="I1112" i="8"/>
  <c r="H1113" i="8"/>
  <c r="I1113" i="8"/>
  <c r="H1114" i="8"/>
  <c r="I1114" i="8"/>
  <c r="H1115" i="8"/>
  <c r="I1115" i="8"/>
  <c r="H1116" i="8"/>
  <c r="I1116" i="8"/>
  <c r="H1117" i="8"/>
  <c r="I1117" i="8"/>
  <c r="H1118" i="8"/>
  <c r="I1118" i="8"/>
  <c r="H1119" i="8"/>
  <c r="I1119" i="8"/>
  <c r="H1120" i="8"/>
  <c r="I1120" i="8"/>
  <c r="H1121" i="8"/>
  <c r="I1121" i="8"/>
  <c r="H1122" i="8"/>
  <c r="I1122" i="8"/>
  <c r="H1123" i="8"/>
  <c r="I1123" i="8"/>
  <c r="H1124" i="8"/>
  <c r="I1124" i="8"/>
  <c r="H1125" i="8"/>
  <c r="I1125" i="8"/>
  <c r="H1126" i="8"/>
  <c r="I1126" i="8"/>
  <c r="H1127" i="8"/>
  <c r="I1127" i="8"/>
  <c r="H1128" i="8"/>
  <c r="I1128" i="8"/>
  <c r="H1129" i="8"/>
  <c r="I1129" i="8"/>
  <c r="H1130" i="8"/>
  <c r="I1130" i="8"/>
  <c r="H1131" i="8"/>
  <c r="I1131" i="8"/>
  <c r="H1132" i="8"/>
  <c r="I1132" i="8"/>
  <c r="H1133" i="8"/>
  <c r="I1133" i="8"/>
  <c r="H1134" i="8"/>
  <c r="I1134" i="8"/>
  <c r="H1135" i="8"/>
  <c r="I1135" i="8"/>
  <c r="H1136" i="8"/>
  <c r="I1136" i="8"/>
  <c r="H1137" i="8"/>
  <c r="I1137" i="8"/>
  <c r="H1138" i="8"/>
  <c r="I1138" i="8"/>
  <c r="H1139" i="8"/>
  <c r="I1139" i="8"/>
  <c r="H1140" i="8"/>
  <c r="I1140" i="8"/>
  <c r="H1141" i="8"/>
  <c r="I1141" i="8"/>
  <c r="H1142" i="8"/>
  <c r="I1142" i="8"/>
  <c r="H1143" i="8"/>
  <c r="I1143" i="8"/>
  <c r="H1144" i="8"/>
  <c r="I1144" i="8"/>
  <c r="H1145" i="8"/>
  <c r="I1145" i="8"/>
  <c r="H1146" i="8"/>
  <c r="I1146" i="8"/>
  <c r="H1147" i="8"/>
  <c r="I1147" i="8"/>
  <c r="H1148" i="8"/>
  <c r="I1148" i="8"/>
  <c r="H1149" i="8"/>
  <c r="I1149" i="8"/>
  <c r="H1150" i="8"/>
  <c r="I1150" i="8"/>
  <c r="H1151" i="8"/>
  <c r="I1151" i="8"/>
  <c r="H1152" i="8"/>
  <c r="I1152" i="8"/>
  <c r="H1153" i="8"/>
  <c r="I1153" i="8"/>
  <c r="H1154" i="8"/>
  <c r="I1154" i="8"/>
  <c r="H1155" i="8"/>
  <c r="I1155" i="8"/>
  <c r="H1156" i="8"/>
  <c r="I1156" i="8"/>
  <c r="H1157" i="8"/>
  <c r="I1157" i="8"/>
  <c r="H1158" i="8"/>
  <c r="I1158" i="8"/>
  <c r="H1159" i="8"/>
  <c r="I1159" i="8"/>
  <c r="H1160" i="8"/>
  <c r="I1160" i="8"/>
  <c r="H1161" i="8"/>
  <c r="I1161" i="8"/>
  <c r="H1162" i="8"/>
  <c r="I1162" i="8"/>
  <c r="H1163" i="8"/>
  <c r="I1163" i="8"/>
  <c r="H1164" i="8"/>
  <c r="I1164" i="8"/>
  <c r="H1165" i="8"/>
  <c r="I1165" i="8"/>
  <c r="H1166" i="8"/>
  <c r="I1166" i="8"/>
  <c r="H1167" i="8"/>
  <c r="I1167" i="8"/>
  <c r="H1168" i="8"/>
  <c r="I1168" i="8"/>
  <c r="H1169" i="8"/>
  <c r="I1169" i="8"/>
  <c r="H1170" i="8"/>
  <c r="I1170" i="8"/>
  <c r="H1171" i="8"/>
  <c r="I1171" i="8"/>
  <c r="H1172" i="8"/>
  <c r="I1172" i="8"/>
  <c r="H1173" i="8"/>
  <c r="I1173" i="8"/>
  <c r="H1174" i="8"/>
  <c r="I1174" i="8"/>
  <c r="H1175" i="8"/>
  <c r="I1175" i="8"/>
  <c r="H1176" i="8"/>
  <c r="I1176" i="8"/>
  <c r="H1177" i="8"/>
  <c r="I1177" i="8"/>
  <c r="H1178" i="8"/>
  <c r="I1178" i="8"/>
  <c r="H1179" i="8"/>
  <c r="I1179" i="8"/>
  <c r="H1180" i="8"/>
  <c r="I1180" i="8"/>
  <c r="H1181" i="8"/>
  <c r="I1181" i="8"/>
  <c r="H1182" i="8"/>
  <c r="I1182" i="8"/>
  <c r="H1183" i="8"/>
  <c r="I1183" i="8"/>
  <c r="H1184" i="8"/>
  <c r="I1184" i="8"/>
  <c r="H1185" i="8"/>
  <c r="I1185" i="8"/>
  <c r="H1186" i="8"/>
  <c r="I1186" i="8"/>
  <c r="H1187" i="8"/>
  <c r="I1187" i="8"/>
  <c r="H1188" i="8"/>
  <c r="I1188" i="8"/>
  <c r="H1189" i="8"/>
  <c r="I1189" i="8"/>
  <c r="H1190" i="8"/>
  <c r="I1190" i="8"/>
  <c r="H1191" i="8"/>
  <c r="I1191" i="8"/>
  <c r="H1192" i="8"/>
  <c r="I1192" i="8"/>
  <c r="H1193" i="8"/>
  <c r="I1193" i="8"/>
  <c r="H1194" i="8"/>
  <c r="I1194" i="8"/>
  <c r="H1195" i="8"/>
  <c r="I1195" i="8"/>
  <c r="H1196" i="8"/>
  <c r="I1196" i="8"/>
  <c r="H1197" i="8"/>
  <c r="I1197" i="8"/>
  <c r="H1198" i="8"/>
  <c r="I1198" i="8"/>
  <c r="H1199" i="8"/>
  <c r="I1199" i="8"/>
  <c r="H1200" i="8"/>
  <c r="I1200" i="8"/>
  <c r="H1201" i="8"/>
  <c r="I1201" i="8"/>
  <c r="H1202" i="8"/>
  <c r="I1202" i="8"/>
  <c r="H1203" i="8"/>
  <c r="I1203" i="8"/>
  <c r="H1204" i="8"/>
  <c r="I1204" i="8"/>
  <c r="H1205" i="8"/>
  <c r="I1205" i="8"/>
  <c r="H1206" i="8"/>
  <c r="I1206" i="8"/>
  <c r="H1207" i="8"/>
  <c r="I1207" i="8"/>
  <c r="H1208" i="8"/>
  <c r="I1208" i="8"/>
  <c r="H1209" i="8"/>
  <c r="I1209" i="8"/>
  <c r="H1210" i="8"/>
  <c r="I1210" i="8"/>
  <c r="H1211" i="8"/>
  <c r="I1211" i="8"/>
  <c r="H1212" i="8"/>
  <c r="I1212" i="8"/>
  <c r="H1213" i="8"/>
  <c r="I1213" i="8"/>
  <c r="H1214" i="8"/>
  <c r="I1214" i="8"/>
  <c r="H1215" i="8"/>
  <c r="I1215" i="8"/>
  <c r="H1216" i="8"/>
  <c r="I1216" i="8"/>
  <c r="H1217" i="8"/>
  <c r="I1217" i="8"/>
  <c r="H1218" i="8"/>
  <c r="I1218" i="8"/>
  <c r="H1219" i="8"/>
  <c r="I1219" i="8"/>
  <c r="H1220" i="8"/>
  <c r="I1220" i="8"/>
  <c r="H1221" i="8"/>
  <c r="I1221" i="8"/>
  <c r="H1222" i="8"/>
  <c r="I1222" i="8"/>
  <c r="H1223" i="8"/>
  <c r="I1223" i="8"/>
  <c r="H1224" i="8"/>
  <c r="I1224" i="8"/>
  <c r="H1225" i="8"/>
  <c r="I1225" i="8"/>
  <c r="H1226" i="8"/>
  <c r="I1226" i="8"/>
  <c r="H1227" i="8"/>
  <c r="I1227" i="8"/>
  <c r="H1228" i="8"/>
  <c r="I1228" i="8"/>
  <c r="H1229" i="8"/>
  <c r="I1229" i="8"/>
  <c r="H1230" i="8"/>
  <c r="I1230" i="8"/>
  <c r="H1231" i="8"/>
  <c r="I1231" i="8"/>
  <c r="H1232" i="8"/>
  <c r="I1232" i="8"/>
  <c r="H1233" i="8"/>
  <c r="I1233" i="8"/>
  <c r="H1234" i="8"/>
  <c r="I1234" i="8"/>
  <c r="H1235" i="8"/>
  <c r="I1235" i="8"/>
  <c r="H1236" i="8"/>
  <c r="I1236" i="8"/>
  <c r="H1237" i="8"/>
  <c r="I1237" i="8"/>
  <c r="H1238" i="8"/>
  <c r="I1238" i="8"/>
  <c r="H1239" i="8"/>
  <c r="I1239" i="8"/>
  <c r="H1240" i="8"/>
  <c r="I1240" i="8"/>
  <c r="H1241" i="8"/>
  <c r="I1241" i="8"/>
  <c r="H1242" i="8"/>
  <c r="I1242" i="8"/>
  <c r="H1243" i="8"/>
  <c r="I1243" i="8"/>
  <c r="H1244" i="8"/>
  <c r="I1244" i="8"/>
  <c r="H1245" i="8"/>
  <c r="I1245" i="8"/>
  <c r="H1246" i="8"/>
  <c r="I1246" i="8"/>
  <c r="H1247" i="8"/>
  <c r="I1247" i="8"/>
  <c r="H1248" i="8"/>
  <c r="I1248" i="8"/>
  <c r="H1249" i="8"/>
  <c r="I1249" i="8"/>
  <c r="H1250" i="8"/>
  <c r="I1250" i="8"/>
  <c r="H1251" i="8"/>
  <c r="I1251" i="8"/>
  <c r="H1252" i="8"/>
  <c r="I1252" i="8"/>
  <c r="H1253" i="8"/>
  <c r="I1253" i="8"/>
  <c r="H1254" i="8"/>
  <c r="I1254" i="8"/>
  <c r="H1255" i="8"/>
  <c r="I1255" i="8"/>
  <c r="H1256" i="8"/>
  <c r="I1256" i="8"/>
  <c r="H1257" i="8"/>
  <c r="I1257" i="8"/>
  <c r="H1258" i="8"/>
  <c r="I1258" i="8"/>
  <c r="H1259" i="8"/>
  <c r="I1259" i="8"/>
  <c r="H1260" i="8"/>
  <c r="I1260" i="8"/>
  <c r="H1261" i="8"/>
  <c r="I1261" i="8"/>
  <c r="H1262" i="8"/>
  <c r="I1262" i="8"/>
  <c r="H1263" i="8"/>
  <c r="I1263" i="8"/>
  <c r="H1264" i="8"/>
  <c r="I1264" i="8"/>
  <c r="H1265" i="8"/>
  <c r="I1265" i="8"/>
  <c r="H1266" i="8"/>
  <c r="I1266" i="8"/>
  <c r="H1267" i="8"/>
  <c r="I1267" i="8"/>
  <c r="H1268" i="8"/>
  <c r="I1268" i="8"/>
  <c r="H1269" i="8"/>
  <c r="I1269" i="8"/>
  <c r="H1270" i="8"/>
  <c r="I1270" i="8"/>
  <c r="H1271" i="8"/>
  <c r="I1271" i="8"/>
  <c r="H1272" i="8"/>
  <c r="I1272" i="8"/>
  <c r="H1273" i="8"/>
  <c r="I1273" i="8"/>
  <c r="H1274" i="8"/>
  <c r="I1274" i="8"/>
  <c r="H1275" i="8"/>
  <c r="I1275" i="8"/>
  <c r="H1276" i="8"/>
  <c r="I1276" i="8"/>
  <c r="H1277" i="8"/>
  <c r="I1277" i="8"/>
  <c r="H1278" i="8"/>
  <c r="I1278" i="8"/>
  <c r="H1279" i="8"/>
  <c r="I1279" i="8"/>
  <c r="H1280" i="8"/>
  <c r="I1280" i="8"/>
  <c r="H1281" i="8"/>
  <c r="I1281" i="8"/>
  <c r="H1282" i="8"/>
  <c r="I1282" i="8"/>
  <c r="H1283" i="8"/>
  <c r="I1283" i="8"/>
  <c r="H1284" i="8"/>
  <c r="I1284" i="8"/>
  <c r="H1285" i="8"/>
  <c r="I1285" i="8"/>
  <c r="H1286" i="8"/>
  <c r="I1286" i="8"/>
  <c r="H1287" i="8"/>
  <c r="I1287" i="8"/>
  <c r="H1288" i="8"/>
  <c r="I1288" i="8"/>
  <c r="H1289" i="8"/>
  <c r="I1289" i="8"/>
  <c r="H1290" i="8"/>
  <c r="I1290" i="8"/>
  <c r="H1291" i="8"/>
  <c r="I1291" i="8"/>
  <c r="H1292" i="8"/>
  <c r="I1292" i="8"/>
  <c r="H1293" i="8"/>
  <c r="I1293" i="8"/>
  <c r="H1294" i="8"/>
  <c r="I1294" i="8"/>
  <c r="H1295" i="8"/>
  <c r="I1295" i="8"/>
  <c r="H1296" i="8"/>
  <c r="I1296" i="8"/>
  <c r="H1297" i="8"/>
  <c r="I1297" i="8"/>
  <c r="H1298" i="8"/>
  <c r="I1298" i="8"/>
  <c r="H1299" i="8"/>
  <c r="I1299" i="8"/>
  <c r="H1300" i="8"/>
  <c r="I1300" i="8"/>
  <c r="H1301" i="8"/>
  <c r="I1301" i="8"/>
  <c r="H1302" i="8"/>
  <c r="I1302" i="8"/>
  <c r="H1303" i="8"/>
  <c r="I1303" i="8"/>
  <c r="H1304" i="8"/>
  <c r="I1304" i="8"/>
  <c r="H1305" i="8"/>
  <c r="I1305" i="8"/>
  <c r="H1306" i="8"/>
  <c r="I1306" i="8"/>
  <c r="H1307" i="8"/>
  <c r="I1307" i="8"/>
  <c r="H1308" i="8"/>
  <c r="I1308" i="8"/>
  <c r="H1309" i="8"/>
  <c r="I1309" i="8"/>
  <c r="H1310" i="8"/>
  <c r="I1310" i="8"/>
  <c r="H1311" i="8"/>
  <c r="I1311" i="8"/>
  <c r="H1312" i="8"/>
  <c r="I1312" i="8"/>
  <c r="H1313" i="8"/>
  <c r="I1313" i="8"/>
  <c r="H1314" i="8"/>
  <c r="I1314" i="8"/>
  <c r="H1315" i="8"/>
  <c r="I1315" i="8"/>
  <c r="H1316" i="8"/>
  <c r="I1316" i="8"/>
  <c r="H1317" i="8"/>
  <c r="I1317" i="8"/>
  <c r="H1318" i="8"/>
  <c r="I1318" i="8"/>
  <c r="H1319" i="8"/>
  <c r="I1319" i="8"/>
  <c r="H1320" i="8"/>
  <c r="I1320" i="8"/>
  <c r="H1321" i="8"/>
  <c r="I1321" i="8"/>
  <c r="H1322" i="8"/>
  <c r="I1322" i="8"/>
  <c r="H1323" i="8"/>
  <c r="I1323" i="8"/>
  <c r="H1324" i="8"/>
  <c r="I1324" i="8"/>
  <c r="H1325" i="8"/>
  <c r="I1325" i="8"/>
  <c r="H1326" i="8"/>
  <c r="I1326" i="8"/>
  <c r="H1327" i="8"/>
  <c r="I1327" i="8"/>
  <c r="H1328" i="8"/>
  <c r="I1328" i="8"/>
  <c r="H1329" i="8"/>
  <c r="I1329" i="8"/>
  <c r="H1330" i="8"/>
  <c r="I1330" i="8"/>
  <c r="H1331" i="8"/>
  <c r="I1331" i="8"/>
  <c r="H1332" i="8"/>
  <c r="I1332" i="8"/>
  <c r="H1333" i="8"/>
  <c r="I1333" i="8"/>
  <c r="H1334" i="8"/>
  <c r="I1334" i="8"/>
  <c r="H1335" i="8"/>
  <c r="I1335" i="8"/>
  <c r="H1336" i="8"/>
  <c r="I1336" i="8"/>
  <c r="H1337" i="8"/>
  <c r="I1337" i="8"/>
  <c r="H1338" i="8"/>
  <c r="I1338" i="8"/>
  <c r="H1339" i="8"/>
  <c r="I1339" i="8"/>
  <c r="H1340" i="8"/>
  <c r="I1340" i="8"/>
  <c r="H1341" i="8"/>
  <c r="I1341" i="8"/>
  <c r="H1342" i="8"/>
  <c r="I1342" i="8"/>
  <c r="H1343" i="8"/>
  <c r="I1343" i="8"/>
  <c r="H1344" i="8"/>
  <c r="I1344" i="8"/>
  <c r="H1345" i="8"/>
  <c r="I1345" i="8"/>
  <c r="H1346" i="8"/>
  <c r="I1346" i="8"/>
  <c r="H1347" i="8"/>
  <c r="I1347" i="8"/>
  <c r="H1348" i="8"/>
  <c r="I1348" i="8"/>
  <c r="H1349" i="8"/>
  <c r="I1349" i="8"/>
  <c r="H1350" i="8"/>
  <c r="I1350" i="8"/>
  <c r="H1351" i="8"/>
  <c r="I1351" i="8"/>
  <c r="H1352" i="8"/>
  <c r="I1352" i="8"/>
  <c r="H1353" i="8"/>
  <c r="I1353" i="8"/>
  <c r="H1354" i="8"/>
  <c r="I1354" i="8"/>
  <c r="H1355" i="8"/>
  <c r="I1355" i="8"/>
  <c r="H1356" i="8"/>
  <c r="I1356" i="8"/>
  <c r="H1357" i="8"/>
  <c r="I1357" i="8"/>
  <c r="H1358" i="8"/>
  <c r="I1358" i="8"/>
  <c r="H1359" i="8"/>
  <c r="I1359" i="8"/>
  <c r="H1360" i="8"/>
  <c r="I1360" i="8"/>
  <c r="H1361" i="8"/>
  <c r="I1361" i="8"/>
  <c r="H1362" i="8"/>
  <c r="I1362" i="8"/>
  <c r="H1363" i="8"/>
  <c r="I1363" i="8"/>
  <c r="H1364" i="8"/>
  <c r="I1364" i="8"/>
  <c r="H1365" i="8"/>
  <c r="I1365" i="8"/>
  <c r="H1366" i="8"/>
  <c r="I1366" i="8"/>
  <c r="H1367" i="8"/>
  <c r="I1367" i="8"/>
  <c r="H1368" i="8"/>
  <c r="I1368" i="8"/>
  <c r="H1369" i="8"/>
  <c r="I1369" i="8"/>
  <c r="H1370" i="8"/>
  <c r="I1370" i="8"/>
  <c r="H1371" i="8"/>
  <c r="I1371" i="8"/>
  <c r="H1372" i="8"/>
  <c r="I1372" i="8"/>
  <c r="H1373" i="8"/>
  <c r="I1373" i="8"/>
  <c r="H1374" i="8"/>
  <c r="I1374" i="8"/>
  <c r="H1375" i="8"/>
  <c r="I1375" i="8"/>
  <c r="H1376" i="8"/>
  <c r="I1376" i="8"/>
  <c r="H1377" i="8"/>
  <c r="I1377" i="8"/>
  <c r="H1378" i="8"/>
  <c r="I1378" i="8"/>
  <c r="H1379" i="8"/>
  <c r="I1379" i="8"/>
  <c r="H1380" i="8"/>
  <c r="I1380" i="8"/>
  <c r="H1381" i="8"/>
  <c r="I1381" i="8"/>
  <c r="H1382" i="8"/>
  <c r="I1382" i="8"/>
  <c r="H1383" i="8"/>
  <c r="I1383" i="8"/>
  <c r="H1384" i="8"/>
  <c r="I1384" i="8"/>
  <c r="H1385" i="8"/>
  <c r="I1385" i="8"/>
  <c r="H1386" i="8"/>
  <c r="I1386" i="8"/>
  <c r="H1387" i="8"/>
  <c r="I1387" i="8"/>
  <c r="H1388" i="8"/>
  <c r="I1388" i="8"/>
  <c r="H1389" i="8"/>
  <c r="I1389" i="8"/>
  <c r="H1390" i="8"/>
  <c r="I1390" i="8"/>
  <c r="H1391" i="8"/>
  <c r="I1391" i="8"/>
  <c r="H1392" i="8"/>
  <c r="I1392" i="8"/>
  <c r="H1393" i="8"/>
  <c r="I1393" i="8"/>
  <c r="H1394" i="8"/>
  <c r="I1394" i="8"/>
  <c r="H1395" i="8"/>
  <c r="I1395" i="8"/>
  <c r="H1396" i="8"/>
  <c r="I1396" i="8"/>
  <c r="H1397" i="8"/>
  <c r="I1397" i="8"/>
  <c r="H1398" i="8"/>
  <c r="I1398" i="8"/>
  <c r="H1399" i="8"/>
  <c r="I1399" i="8"/>
  <c r="H1400" i="8"/>
  <c r="I1400" i="8"/>
  <c r="H1401" i="8"/>
  <c r="I1401" i="8"/>
  <c r="H1402" i="8"/>
  <c r="I1402" i="8"/>
  <c r="H1403" i="8"/>
  <c r="I1403" i="8"/>
  <c r="H1404" i="8"/>
  <c r="I1404" i="8"/>
  <c r="H1405" i="8"/>
  <c r="I1405" i="8"/>
  <c r="H1406" i="8"/>
  <c r="I1406" i="8"/>
  <c r="H1407" i="8"/>
  <c r="I1407" i="8"/>
  <c r="H1408" i="8"/>
  <c r="I1408" i="8"/>
  <c r="H1409" i="8"/>
  <c r="I1409" i="8"/>
  <c r="H1410" i="8"/>
  <c r="I1410" i="8"/>
  <c r="H1411" i="8"/>
  <c r="I1411" i="8"/>
  <c r="H1412" i="8"/>
  <c r="I1412" i="8"/>
  <c r="H1413" i="8"/>
  <c r="I1413" i="8"/>
  <c r="H1414" i="8"/>
  <c r="I1414" i="8"/>
  <c r="H1415" i="8"/>
  <c r="I1415" i="8"/>
  <c r="H1416" i="8"/>
  <c r="I1416" i="8"/>
  <c r="H1417" i="8"/>
  <c r="I1417" i="8"/>
  <c r="H1418" i="8"/>
  <c r="I1418" i="8"/>
  <c r="H1419" i="8"/>
  <c r="I1419" i="8"/>
  <c r="H1420" i="8"/>
  <c r="I1420" i="8"/>
  <c r="H1421" i="8"/>
  <c r="I1421" i="8"/>
  <c r="H1422" i="8"/>
  <c r="I1422" i="8"/>
  <c r="H1423" i="8"/>
  <c r="I1423" i="8"/>
  <c r="H1424" i="8"/>
  <c r="I1424" i="8"/>
  <c r="H1425" i="8"/>
  <c r="I1425" i="8"/>
  <c r="H1426" i="8"/>
  <c r="I1426" i="8"/>
  <c r="H1427" i="8"/>
  <c r="I1427" i="8"/>
  <c r="H1428" i="8"/>
  <c r="I1428" i="8"/>
  <c r="H1429" i="8"/>
  <c r="I1429" i="8"/>
  <c r="H1430" i="8"/>
  <c r="I1430" i="8"/>
  <c r="H1431" i="8"/>
  <c r="I1431" i="8"/>
  <c r="H1432" i="8"/>
  <c r="I1432" i="8"/>
  <c r="H1433" i="8"/>
  <c r="I1433" i="8"/>
  <c r="H1434" i="8"/>
  <c r="I1434" i="8"/>
  <c r="H1435" i="8"/>
  <c r="I1435" i="8"/>
  <c r="H1436" i="8"/>
  <c r="I1436" i="8"/>
  <c r="H1437" i="8"/>
  <c r="I1437" i="8"/>
  <c r="H1438" i="8"/>
  <c r="I1438" i="8"/>
  <c r="H1439" i="8"/>
  <c r="I1439" i="8"/>
  <c r="H1440" i="8"/>
  <c r="I1440" i="8"/>
  <c r="H1441" i="8"/>
  <c r="I1441" i="8"/>
  <c r="H1442" i="8"/>
  <c r="I1442" i="8"/>
  <c r="H1443" i="8"/>
  <c r="I1443" i="8"/>
  <c r="H1444" i="8"/>
  <c r="I1444" i="8"/>
  <c r="H1445" i="8"/>
  <c r="I1445" i="8"/>
  <c r="H1446" i="8"/>
  <c r="I1446" i="8"/>
  <c r="H1447" i="8"/>
  <c r="I1447" i="8"/>
  <c r="H1448" i="8"/>
  <c r="I1448" i="8"/>
  <c r="H1449" i="8"/>
  <c r="I1449" i="8"/>
  <c r="H1450" i="8"/>
  <c r="I1450" i="8"/>
  <c r="H1451" i="8"/>
  <c r="I1451" i="8"/>
  <c r="H1452" i="8"/>
  <c r="I1452" i="8"/>
  <c r="H1453" i="8"/>
  <c r="I1453" i="8"/>
  <c r="H1454" i="8"/>
  <c r="I1454" i="8"/>
  <c r="H1455" i="8"/>
  <c r="I1455" i="8"/>
  <c r="H1456" i="8"/>
  <c r="I1456" i="8"/>
  <c r="H1457" i="8"/>
  <c r="I1457" i="8"/>
  <c r="H1458" i="8"/>
  <c r="I1458" i="8"/>
  <c r="H1459" i="8"/>
  <c r="I1459" i="8"/>
  <c r="H1460" i="8"/>
  <c r="I1460" i="8"/>
  <c r="H1461" i="8"/>
  <c r="I1461" i="8"/>
  <c r="H1462" i="8"/>
  <c r="I1462" i="8"/>
  <c r="H1463" i="8"/>
  <c r="I1463" i="8"/>
  <c r="H1464" i="8"/>
  <c r="I1464" i="8"/>
  <c r="H1465" i="8"/>
  <c r="I1465" i="8"/>
  <c r="H1466" i="8"/>
  <c r="I1466" i="8"/>
  <c r="H1467" i="8"/>
  <c r="I1467" i="8"/>
  <c r="H1468" i="8"/>
  <c r="I1468" i="8"/>
  <c r="H1469" i="8"/>
  <c r="I1469" i="8"/>
  <c r="H1470" i="8"/>
  <c r="I1470" i="8"/>
  <c r="H1471" i="8"/>
  <c r="I1471" i="8"/>
  <c r="H1472" i="8"/>
  <c r="I1472" i="8"/>
  <c r="H1473" i="8"/>
  <c r="I1473" i="8"/>
  <c r="H1474" i="8"/>
  <c r="I1474" i="8"/>
  <c r="H1475" i="8"/>
  <c r="I1475" i="8"/>
  <c r="H1476" i="8"/>
  <c r="I1476" i="8"/>
  <c r="H1477" i="8"/>
  <c r="I1477" i="8"/>
  <c r="H1478" i="8"/>
  <c r="I1478" i="8"/>
  <c r="H1479" i="8"/>
  <c r="I1479" i="8"/>
  <c r="H1480" i="8"/>
  <c r="I1480" i="8"/>
  <c r="H1481" i="8"/>
  <c r="I1481" i="8"/>
  <c r="H1482" i="8"/>
  <c r="I1482" i="8"/>
  <c r="H1483" i="8"/>
  <c r="I1483" i="8"/>
  <c r="H1484" i="8"/>
  <c r="I1484" i="8"/>
  <c r="H1485" i="8"/>
  <c r="I1485" i="8"/>
  <c r="H1486" i="8"/>
  <c r="I1486" i="8"/>
  <c r="H1487" i="8"/>
  <c r="I1487" i="8"/>
  <c r="H1488" i="8"/>
  <c r="I1488" i="8"/>
  <c r="H1489" i="8"/>
  <c r="I1489" i="8"/>
  <c r="H1490" i="8"/>
  <c r="I1490" i="8"/>
  <c r="H1491" i="8"/>
  <c r="I1491" i="8"/>
  <c r="H1492" i="8"/>
  <c r="I1492" i="8"/>
  <c r="H1493" i="8"/>
  <c r="I1493" i="8"/>
  <c r="H1494" i="8"/>
  <c r="I1494" i="8"/>
  <c r="H1495" i="8"/>
  <c r="I1495" i="8"/>
  <c r="H1496" i="8"/>
  <c r="I1496" i="8"/>
  <c r="H1497" i="8"/>
  <c r="I1497" i="8"/>
  <c r="H1498" i="8"/>
  <c r="I1498" i="8"/>
  <c r="H1499" i="8"/>
  <c r="I1499" i="8"/>
  <c r="H1500" i="8"/>
  <c r="I1500" i="8"/>
  <c r="H1501" i="8"/>
  <c r="I1501" i="8"/>
  <c r="H1502" i="8"/>
  <c r="I1502" i="8"/>
  <c r="H1503" i="8"/>
  <c r="I1503" i="8"/>
  <c r="H1504" i="8"/>
  <c r="I1504" i="8"/>
  <c r="H1505" i="8"/>
  <c r="I1505" i="8"/>
  <c r="H1506" i="8"/>
  <c r="I1506" i="8"/>
  <c r="H1507" i="8"/>
  <c r="I1507" i="8"/>
  <c r="H1508" i="8"/>
  <c r="I1508" i="8"/>
  <c r="H1509" i="8"/>
  <c r="I1509" i="8"/>
  <c r="H1510" i="8"/>
  <c r="I1510" i="8"/>
  <c r="H1511" i="8"/>
  <c r="I1511" i="8"/>
  <c r="H1512" i="8"/>
  <c r="I1512" i="8"/>
  <c r="H1513" i="8"/>
  <c r="I1513" i="8"/>
  <c r="H1514" i="8"/>
  <c r="I1514" i="8"/>
  <c r="H1515" i="8"/>
  <c r="I1515" i="8"/>
  <c r="H1516" i="8"/>
  <c r="I1516" i="8"/>
  <c r="H1517" i="8"/>
  <c r="I1517" i="8"/>
  <c r="H1518" i="8"/>
  <c r="I1518" i="8"/>
  <c r="H1519" i="8"/>
  <c r="I1519" i="8"/>
  <c r="H1520" i="8"/>
  <c r="I1520" i="8"/>
  <c r="H1521" i="8"/>
  <c r="I1521" i="8"/>
  <c r="H1522" i="8"/>
  <c r="I1522" i="8"/>
  <c r="H1523" i="8"/>
  <c r="I1523" i="8"/>
  <c r="H1524" i="8"/>
  <c r="I1524" i="8"/>
  <c r="H1525" i="8"/>
  <c r="I1525" i="8"/>
  <c r="H1526" i="8"/>
  <c r="I1526" i="8"/>
  <c r="H1527" i="8"/>
  <c r="I1527" i="8"/>
  <c r="H1528" i="8"/>
  <c r="I1528" i="8"/>
  <c r="H1529" i="8"/>
  <c r="I1529" i="8"/>
  <c r="H1530" i="8"/>
  <c r="I1530" i="8"/>
  <c r="H1531" i="8"/>
  <c r="I1531" i="8"/>
  <c r="H1532" i="8"/>
  <c r="I1532" i="8"/>
  <c r="H1533" i="8"/>
  <c r="I1533" i="8"/>
  <c r="H1534" i="8"/>
  <c r="I1534" i="8"/>
  <c r="H1535" i="8"/>
  <c r="I1535" i="8"/>
  <c r="H1536" i="8"/>
  <c r="I1536" i="8"/>
  <c r="H1537" i="8"/>
  <c r="I1537" i="8"/>
  <c r="H1538" i="8"/>
  <c r="I1538" i="8"/>
  <c r="H1539" i="8"/>
  <c r="I1539" i="8"/>
  <c r="H1540" i="8"/>
  <c r="I1540" i="8"/>
  <c r="H1541" i="8"/>
  <c r="I1541" i="8"/>
  <c r="H1542" i="8"/>
  <c r="I1542" i="8"/>
  <c r="H1543" i="8"/>
  <c r="I1543" i="8"/>
  <c r="H1544" i="8"/>
  <c r="I1544" i="8"/>
  <c r="H1545" i="8"/>
  <c r="I1545" i="8"/>
  <c r="H1546" i="8"/>
  <c r="I1546" i="8"/>
  <c r="H1547" i="8"/>
  <c r="I1547" i="8"/>
  <c r="H1548" i="8"/>
  <c r="I1548" i="8"/>
  <c r="H1549" i="8"/>
  <c r="I1549" i="8"/>
  <c r="H1550" i="8"/>
  <c r="I1550" i="8"/>
  <c r="H1551" i="8"/>
  <c r="I1551" i="8"/>
  <c r="H1552" i="8"/>
  <c r="I1552" i="8"/>
  <c r="H1553" i="8"/>
  <c r="I1553" i="8"/>
  <c r="H1554" i="8"/>
  <c r="I1554" i="8"/>
  <c r="H1555" i="8"/>
  <c r="I1555" i="8"/>
  <c r="H1556" i="8"/>
  <c r="I1556" i="8"/>
  <c r="H1557" i="8"/>
  <c r="I1557" i="8"/>
  <c r="H1558" i="8"/>
  <c r="I1558" i="8"/>
  <c r="H1559" i="8"/>
  <c r="I1559" i="8"/>
  <c r="H1560" i="8"/>
  <c r="I1560" i="8"/>
  <c r="H1561" i="8"/>
  <c r="I1561" i="8"/>
  <c r="H1562" i="8"/>
  <c r="I1562" i="8"/>
  <c r="H1563" i="8"/>
  <c r="I1563" i="8"/>
  <c r="H1564" i="8"/>
  <c r="I1564" i="8"/>
  <c r="H1565" i="8"/>
  <c r="I1565" i="8"/>
  <c r="H1566" i="8"/>
  <c r="I1566" i="8"/>
  <c r="H1567" i="8"/>
  <c r="I1567" i="8"/>
  <c r="H1568" i="8"/>
  <c r="I1568" i="8"/>
  <c r="H1569" i="8"/>
  <c r="I1569" i="8"/>
  <c r="H1570" i="8"/>
  <c r="I1570" i="8"/>
  <c r="H1571" i="8"/>
  <c r="I1571" i="8"/>
  <c r="H1572" i="8"/>
  <c r="I1572" i="8"/>
  <c r="H1573" i="8"/>
  <c r="I1573" i="8"/>
  <c r="H1574" i="8"/>
  <c r="I1574" i="8"/>
  <c r="H1575" i="8"/>
  <c r="I1575" i="8"/>
  <c r="H1576" i="8"/>
  <c r="I1576" i="8"/>
  <c r="H1577" i="8"/>
  <c r="I1577" i="8"/>
  <c r="H1578" i="8"/>
  <c r="I1578" i="8"/>
  <c r="H1579" i="8"/>
  <c r="I1579" i="8"/>
  <c r="H1580" i="8"/>
  <c r="I1580" i="8"/>
  <c r="H1581" i="8"/>
  <c r="I1581" i="8"/>
  <c r="H1582" i="8"/>
  <c r="I1582" i="8"/>
  <c r="H1583" i="8"/>
  <c r="I1583" i="8"/>
  <c r="H1584" i="8"/>
  <c r="I1584" i="8"/>
  <c r="H1585" i="8"/>
  <c r="I1585" i="8"/>
  <c r="H1586" i="8"/>
  <c r="I1586" i="8"/>
  <c r="H1587" i="8"/>
  <c r="I1587" i="8"/>
  <c r="H1588" i="8"/>
  <c r="I1588" i="8"/>
  <c r="H1589" i="8"/>
  <c r="I1589" i="8"/>
  <c r="H1590" i="8"/>
  <c r="I1590" i="8"/>
  <c r="H1591" i="8"/>
  <c r="I1591" i="8"/>
  <c r="H1592" i="8"/>
  <c r="I1592" i="8"/>
  <c r="H1593" i="8"/>
  <c r="I1593" i="8"/>
  <c r="H1594" i="8"/>
  <c r="I1594" i="8"/>
  <c r="H1595" i="8"/>
  <c r="I1595" i="8"/>
  <c r="H1596" i="8"/>
  <c r="I1596" i="8"/>
  <c r="H1597" i="8"/>
  <c r="I1597" i="8"/>
  <c r="H1598" i="8"/>
  <c r="I1598" i="8"/>
  <c r="H1599" i="8"/>
  <c r="I1599" i="8"/>
  <c r="H1600" i="8"/>
  <c r="I1600" i="8"/>
  <c r="H1601" i="8"/>
  <c r="I1601" i="8"/>
  <c r="H1602" i="8"/>
  <c r="I1602" i="8"/>
  <c r="H1603" i="8"/>
  <c r="I1603" i="8"/>
  <c r="H1604" i="8"/>
  <c r="I1604" i="8"/>
  <c r="H1605" i="8"/>
  <c r="I1605" i="8"/>
  <c r="H1606" i="8"/>
  <c r="I1606" i="8"/>
  <c r="H1607" i="8"/>
  <c r="I1607" i="8"/>
  <c r="H1608" i="8"/>
  <c r="I1608" i="8"/>
  <c r="H1609" i="8"/>
  <c r="I1609" i="8"/>
  <c r="H1610" i="8"/>
  <c r="I1610" i="8"/>
  <c r="H1611" i="8"/>
  <c r="I1611" i="8"/>
  <c r="H1612" i="8"/>
  <c r="I1612" i="8"/>
  <c r="H1613" i="8"/>
  <c r="I1613" i="8"/>
  <c r="H1614" i="8"/>
  <c r="I1614" i="8"/>
  <c r="H1615" i="8"/>
  <c r="I1615" i="8"/>
  <c r="H1616" i="8"/>
  <c r="I1616" i="8"/>
  <c r="H1617" i="8"/>
  <c r="I1617" i="8"/>
  <c r="H1618" i="8"/>
  <c r="I1618" i="8"/>
  <c r="H1619" i="8"/>
  <c r="I1619" i="8"/>
  <c r="H1620" i="8"/>
  <c r="I1620" i="8"/>
  <c r="H1621" i="8"/>
  <c r="I1621" i="8"/>
  <c r="H1622" i="8"/>
  <c r="I1622" i="8"/>
  <c r="H1623" i="8"/>
  <c r="I1623" i="8"/>
  <c r="H1624" i="8"/>
  <c r="I1624" i="8"/>
  <c r="H1625" i="8"/>
  <c r="I1625" i="8"/>
  <c r="H1626" i="8"/>
  <c r="I1626" i="8"/>
  <c r="H1627" i="8"/>
  <c r="I1627" i="8"/>
  <c r="H1628" i="8"/>
  <c r="I1628" i="8"/>
  <c r="H1629" i="8"/>
  <c r="I1629" i="8"/>
  <c r="H1630" i="8"/>
  <c r="I1630" i="8"/>
  <c r="H1631" i="8"/>
  <c r="I1631" i="8"/>
  <c r="H1632" i="8"/>
  <c r="I1632" i="8"/>
  <c r="H1633" i="8"/>
  <c r="I1633" i="8"/>
  <c r="H1634" i="8"/>
  <c r="I1634" i="8"/>
  <c r="H1635" i="8"/>
  <c r="I1635" i="8"/>
  <c r="H1636" i="8"/>
  <c r="I1636" i="8"/>
  <c r="H1637" i="8"/>
  <c r="I1637" i="8"/>
  <c r="H1638" i="8"/>
  <c r="I1638" i="8"/>
  <c r="H1639" i="8"/>
  <c r="I1639" i="8"/>
  <c r="H1640" i="8"/>
  <c r="I1640" i="8"/>
  <c r="H1641" i="8"/>
  <c r="I1641" i="8"/>
  <c r="H1642" i="8"/>
  <c r="I1642" i="8"/>
  <c r="H1643" i="8"/>
  <c r="I1643" i="8"/>
  <c r="H1644" i="8"/>
  <c r="I1644" i="8"/>
  <c r="H1645" i="8"/>
  <c r="I1645" i="8"/>
  <c r="H1646" i="8"/>
  <c r="I1646" i="8"/>
  <c r="H1647" i="8"/>
  <c r="I1647" i="8"/>
  <c r="H1648" i="8"/>
  <c r="I1648" i="8"/>
  <c r="H1649" i="8"/>
  <c r="I1649" i="8"/>
  <c r="H1650" i="8"/>
  <c r="I1650" i="8"/>
  <c r="H1651" i="8"/>
  <c r="I1651" i="8"/>
  <c r="H1652" i="8"/>
  <c r="I1652" i="8"/>
  <c r="H1653" i="8"/>
  <c r="I1653" i="8"/>
  <c r="H1654" i="8"/>
  <c r="I1654" i="8"/>
  <c r="H1655" i="8"/>
  <c r="I1655" i="8"/>
  <c r="H1656" i="8"/>
  <c r="I1656" i="8"/>
  <c r="H1657" i="8"/>
  <c r="I1657" i="8"/>
  <c r="H1658" i="8"/>
  <c r="I1658" i="8"/>
  <c r="H1659" i="8"/>
  <c r="I1659" i="8"/>
  <c r="H1660" i="8"/>
  <c r="I1660" i="8"/>
  <c r="H1661" i="8"/>
  <c r="I1661" i="8"/>
  <c r="H1662" i="8"/>
  <c r="I1662" i="8"/>
  <c r="H1663" i="8"/>
  <c r="I1663" i="8"/>
  <c r="H1664" i="8"/>
  <c r="I1664" i="8"/>
  <c r="H1665" i="8"/>
  <c r="I1665" i="8"/>
  <c r="H1666" i="8"/>
  <c r="I1666" i="8"/>
  <c r="H1667" i="8"/>
  <c r="I1667" i="8"/>
  <c r="H1668" i="8"/>
  <c r="I1668" i="8"/>
  <c r="H1669" i="8"/>
  <c r="I1669" i="8"/>
  <c r="H1670" i="8"/>
  <c r="I1670" i="8"/>
  <c r="H1671" i="8"/>
  <c r="I1671" i="8"/>
  <c r="H1672" i="8"/>
  <c r="I1672" i="8"/>
  <c r="H1673" i="8"/>
  <c r="I1673" i="8"/>
  <c r="H1674" i="8"/>
  <c r="I1674" i="8"/>
  <c r="H1675" i="8"/>
  <c r="I1675" i="8"/>
  <c r="H1676" i="8"/>
  <c r="I1676" i="8"/>
  <c r="H1677" i="8"/>
  <c r="I1677" i="8"/>
  <c r="H1678" i="8"/>
  <c r="I1678" i="8"/>
  <c r="H1679" i="8"/>
  <c r="I1679" i="8"/>
  <c r="H1680" i="8"/>
  <c r="I1680" i="8"/>
  <c r="H1681" i="8"/>
  <c r="I1681" i="8"/>
  <c r="H1682" i="8"/>
  <c r="I1682" i="8"/>
  <c r="H1683" i="8"/>
  <c r="I1683" i="8"/>
  <c r="H1684" i="8"/>
  <c r="I1684" i="8"/>
  <c r="H1685" i="8"/>
  <c r="I1685" i="8"/>
  <c r="H1686" i="8"/>
  <c r="I1686" i="8"/>
  <c r="H1687" i="8"/>
  <c r="I1687" i="8"/>
  <c r="H1688" i="8"/>
  <c r="I1688" i="8"/>
  <c r="H1689" i="8"/>
  <c r="I1689" i="8"/>
  <c r="H1690" i="8"/>
  <c r="I1690" i="8"/>
  <c r="H1691" i="8"/>
  <c r="I1691" i="8"/>
  <c r="H1692" i="8"/>
  <c r="I1692" i="8"/>
  <c r="H1693" i="8"/>
  <c r="I1693" i="8"/>
  <c r="H1694" i="8"/>
  <c r="I1694" i="8"/>
  <c r="H1695" i="8"/>
  <c r="I1695" i="8"/>
  <c r="H1696" i="8"/>
  <c r="I1696" i="8"/>
  <c r="H1697" i="8"/>
  <c r="I1697" i="8"/>
  <c r="H1698" i="8"/>
  <c r="I1698" i="8"/>
  <c r="H1699" i="8"/>
  <c r="I1699" i="8"/>
  <c r="H1700" i="8"/>
  <c r="I1700" i="8"/>
  <c r="H1701" i="8"/>
  <c r="I1701" i="8"/>
  <c r="H1702" i="8"/>
  <c r="I1702" i="8"/>
  <c r="H1703" i="8"/>
  <c r="I1703" i="8"/>
  <c r="H1704" i="8"/>
  <c r="I1704" i="8"/>
  <c r="H1705" i="8"/>
  <c r="I1705" i="8"/>
  <c r="H1706" i="8"/>
  <c r="I1706" i="8"/>
  <c r="H1707" i="8"/>
  <c r="I1707" i="8"/>
  <c r="H1708" i="8"/>
  <c r="I1708" i="8"/>
  <c r="H1709" i="8"/>
  <c r="I1709" i="8"/>
  <c r="H1710" i="8"/>
  <c r="I1710" i="8"/>
  <c r="H1711" i="8"/>
  <c r="I1711" i="8"/>
  <c r="H1712" i="8"/>
  <c r="I1712" i="8"/>
  <c r="H1713" i="8"/>
  <c r="I1713" i="8"/>
  <c r="H1714" i="8"/>
  <c r="I1714" i="8"/>
  <c r="H1715" i="8"/>
  <c r="I1715" i="8"/>
  <c r="H1716" i="8"/>
  <c r="I1716" i="8"/>
  <c r="H1717" i="8"/>
  <c r="I1717" i="8"/>
  <c r="H1718" i="8"/>
  <c r="I1718" i="8"/>
  <c r="H1719" i="8"/>
  <c r="I1719" i="8"/>
  <c r="H1720" i="8"/>
  <c r="I1720" i="8"/>
  <c r="H1721" i="8"/>
  <c r="I1721" i="8"/>
  <c r="H1722" i="8"/>
  <c r="I1722" i="8"/>
  <c r="H1723" i="8"/>
  <c r="I1723" i="8"/>
  <c r="H1724" i="8"/>
  <c r="I1724" i="8"/>
  <c r="H1725" i="8"/>
  <c r="I1725" i="8"/>
  <c r="H1726" i="8"/>
  <c r="I1726" i="8"/>
  <c r="H1727" i="8"/>
  <c r="I1727" i="8"/>
  <c r="H1728" i="8"/>
  <c r="I1728" i="8"/>
  <c r="I2" i="8"/>
  <c r="H2" i="8"/>
  <c r="F105" i="6"/>
  <c r="F97" i="6"/>
  <c r="F89" i="6"/>
  <c r="F81" i="6"/>
  <c r="F73" i="6"/>
  <c r="F65" i="6"/>
  <c r="F57" i="6"/>
  <c r="F49" i="6"/>
  <c r="F41" i="6"/>
  <c r="F33" i="6"/>
  <c r="F25" i="6"/>
  <c r="F17" i="6"/>
  <c r="E111" i="6"/>
  <c r="D111" i="6"/>
  <c r="C111" i="6"/>
  <c r="B111" i="6"/>
  <c r="E110" i="6"/>
  <c r="D110" i="6"/>
  <c r="C110" i="6"/>
  <c r="B110" i="6"/>
  <c r="E109" i="6"/>
  <c r="D109" i="6"/>
  <c r="C109" i="6"/>
  <c r="B109" i="6"/>
  <c r="E108" i="6"/>
  <c r="D108" i="6"/>
  <c r="C108" i="6"/>
  <c r="B108" i="6"/>
  <c r="E107" i="6"/>
  <c r="D107" i="6"/>
  <c r="C107" i="6"/>
  <c r="B107" i="6"/>
  <c r="E106" i="6"/>
  <c r="E105" i="6" s="1"/>
  <c r="D106" i="6"/>
  <c r="D105" i="6" s="1"/>
  <c r="C106" i="6"/>
  <c r="C105" i="6" s="1"/>
  <c r="B106" i="6"/>
  <c r="B105" i="6"/>
  <c r="E103" i="6"/>
  <c r="D103" i="6"/>
  <c r="C103" i="6"/>
  <c r="B103" i="6"/>
  <c r="E102" i="6"/>
  <c r="D102" i="6"/>
  <c r="C102" i="6"/>
  <c r="B102" i="6"/>
  <c r="E101" i="6"/>
  <c r="D101" i="6"/>
  <c r="C101" i="6"/>
  <c r="B101" i="6"/>
  <c r="E100" i="6"/>
  <c r="D100" i="6"/>
  <c r="C100" i="6"/>
  <c r="B100" i="6"/>
  <c r="E99" i="6"/>
  <c r="D99" i="6"/>
  <c r="C99" i="6"/>
  <c r="B99" i="6"/>
  <c r="E98" i="6"/>
  <c r="D98" i="6"/>
  <c r="C98" i="6"/>
  <c r="B98" i="6"/>
  <c r="B97" i="6" s="1"/>
  <c r="E97" i="6"/>
  <c r="D97" i="6"/>
  <c r="C97" i="6"/>
  <c r="E95" i="6"/>
  <c r="D95" i="6"/>
  <c r="C95" i="6"/>
  <c r="B95" i="6"/>
  <c r="E94" i="6"/>
  <c r="D94" i="6"/>
  <c r="C94" i="6"/>
  <c r="B94" i="6"/>
  <c r="E93" i="6"/>
  <c r="D93" i="6"/>
  <c r="C93" i="6"/>
  <c r="B93" i="6"/>
  <c r="E92" i="6"/>
  <c r="D92" i="6"/>
  <c r="C92" i="6"/>
  <c r="B92" i="6"/>
  <c r="E91" i="6"/>
  <c r="D91" i="6"/>
  <c r="C91" i="6"/>
  <c r="B91" i="6"/>
  <c r="E90" i="6"/>
  <c r="E89" i="6" s="1"/>
  <c r="D90" i="6"/>
  <c r="D89" i="6" s="1"/>
  <c r="C90" i="6"/>
  <c r="C89" i="6" s="1"/>
  <c r="B90" i="6"/>
  <c r="B89" i="6"/>
  <c r="E87" i="6"/>
  <c r="D87" i="6"/>
  <c r="C87" i="6"/>
  <c r="B87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D82" i="6"/>
  <c r="C82" i="6"/>
  <c r="B82" i="6"/>
  <c r="B81" i="6" s="1"/>
  <c r="E81" i="6"/>
  <c r="D81" i="6"/>
  <c r="C81" i="6"/>
  <c r="E79" i="6"/>
  <c r="D79" i="6"/>
  <c r="C79" i="6"/>
  <c r="B79" i="6"/>
  <c r="E78" i="6"/>
  <c r="D78" i="6"/>
  <c r="C78" i="6"/>
  <c r="B78" i="6"/>
  <c r="E77" i="6"/>
  <c r="D77" i="6"/>
  <c r="C77" i="6"/>
  <c r="B77" i="6"/>
  <c r="E76" i="6"/>
  <c r="D76" i="6"/>
  <c r="C76" i="6"/>
  <c r="B76" i="6"/>
  <c r="E75" i="6"/>
  <c r="D75" i="6"/>
  <c r="C75" i="6"/>
  <c r="B75" i="6"/>
  <c r="E74" i="6"/>
  <c r="E73" i="6" s="1"/>
  <c r="D74" i="6"/>
  <c r="D73" i="6" s="1"/>
  <c r="C74" i="6"/>
  <c r="C73" i="6" s="1"/>
  <c r="B74" i="6"/>
  <c r="B73" i="6"/>
  <c r="E71" i="6"/>
  <c r="D71" i="6"/>
  <c r="C71" i="6"/>
  <c r="B71" i="6"/>
  <c r="E70" i="6"/>
  <c r="D70" i="6"/>
  <c r="C70" i="6"/>
  <c r="B70" i="6"/>
  <c r="E69" i="6"/>
  <c r="D69" i="6"/>
  <c r="C69" i="6"/>
  <c r="B69" i="6"/>
  <c r="E68" i="6"/>
  <c r="D68" i="6"/>
  <c r="C68" i="6"/>
  <c r="B68" i="6"/>
  <c r="E67" i="6"/>
  <c r="D67" i="6"/>
  <c r="C67" i="6"/>
  <c r="B67" i="6"/>
  <c r="E66" i="6"/>
  <c r="D66" i="6"/>
  <c r="C66" i="6"/>
  <c r="B66" i="6"/>
  <c r="B65" i="6" s="1"/>
  <c r="E65" i="6"/>
  <c r="D65" i="6"/>
  <c r="C65" i="6"/>
  <c r="E63" i="6"/>
  <c r="D63" i="6"/>
  <c r="C63" i="6"/>
  <c r="B63" i="6"/>
  <c r="E62" i="6"/>
  <c r="D62" i="6"/>
  <c r="C62" i="6"/>
  <c r="B62" i="6"/>
  <c r="E61" i="6"/>
  <c r="D61" i="6"/>
  <c r="C61" i="6"/>
  <c r="B61" i="6"/>
  <c r="E60" i="6"/>
  <c r="D60" i="6"/>
  <c r="C60" i="6"/>
  <c r="B60" i="6"/>
  <c r="E59" i="6"/>
  <c r="D59" i="6"/>
  <c r="C59" i="6"/>
  <c r="B59" i="6"/>
  <c r="E58" i="6"/>
  <c r="E57" i="6" s="1"/>
  <c r="D58" i="6"/>
  <c r="D57" i="6" s="1"/>
  <c r="C58" i="6"/>
  <c r="C57" i="6" s="1"/>
  <c r="B58" i="6"/>
  <c r="B57" i="6"/>
  <c r="E55" i="6"/>
  <c r="D55" i="6"/>
  <c r="C55" i="6"/>
  <c r="B55" i="6"/>
  <c r="E54" i="6"/>
  <c r="D54" i="6"/>
  <c r="C54" i="6"/>
  <c r="B54" i="6"/>
  <c r="E53" i="6"/>
  <c r="D53" i="6"/>
  <c r="C53" i="6"/>
  <c r="B53" i="6"/>
  <c r="E52" i="6"/>
  <c r="D52" i="6"/>
  <c r="C52" i="6"/>
  <c r="B52" i="6"/>
  <c r="E51" i="6"/>
  <c r="D51" i="6"/>
  <c r="C51" i="6"/>
  <c r="B51" i="6"/>
  <c r="E50" i="6"/>
  <c r="D50" i="6"/>
  <c r="C50" i="6"/>
  <c r="B50" i="6"/>
  <c r="B49" i="6" s="1"/>
  <c r="E49" i="6"/>
  <c r="D49" i="6"/>
  <c r="C49" i="6"/>
  <c r="E47" i="6"/>
  <c r="D47" i="6"/>
  <c r="C47" i="6"/>
  <c r="B47" i="6"/>
  <c r="E46" i="6"/>
  <c r="D46" i="6"/>
  <c r="C46" i="6"/>
  <c r="B46" i="6"/>
  <c r="E45" i="6"/>
  <c r="D45" i="6"/>
  <c r="C45" i="6"/>
  <c r="B45" i="6"/>
  <c r="E44" i="6"/>
  <c r="D44" i="6"/>
  <c r="C44" i="6"/>
  <c r="B44" i="6"/>
  <c r="E43" i="6"/>
  <c r="D43" i="6"/>
  <c r="C43" i="6"/>
  <c r="B43" i="6"/>
  <c r="E42" i="6"/>
  <c r="E41" i="6" s="1"/>
  <c r="D42" i="6"/>
  <c r="D41" i="6" s="1"/>
  <c r="C42" i="6"/>
  <c r="C41" i="6" s="1"/>
  <c r="B42" i="6"/>
  <c r="B41" i="6"/>
  <c r="E39" i="6"/>
  <c r="D39" i="6"/>
  <c r="C39" i="6"/>
  <c r="B39" i="6"/>
  <c r="E38" i="6"/>
  <c r="D38" i="6"/>
  <c r="C38" i="6"/>
  <c r="B38" i="6"/>
  <c r="E37" i="6"/>
  <c r="D37" i="6"/>
  <c r="C37" i="6"/>
  <c r="B37" i="6"/>
  <c r="E36" i="6"/>
  <c r="D36" i="6"/>
  <c r="C36" i="6"/>
  <c r="B36" i="6"/>
  <c r="E35" i="6"/>
  <c r="D35" i="6"/>
  <c r="C35" i="6"/>
  <c r="B35" i="6"/>
  <c r="E34" i="6"/>
  <c r="D34" i="6"/>
  <c r="C34" i="6"/>
  <c r="B34" i="6"/>
  <c r="B33" i="6" s="1"/>
  <c r="E33" i="6"/>
  <c r="D33" i="6"/>
  <c r="C33" i="6"/>
  <c r="E31" i="6"/>
  <c r="D31" i="6"/>
  <c r="C31" i="6"/>
  <c r="B31" i="6"/>
  <c r="E30" i="6"/>
  <c r="D30" i="6"/>
  <c r="C30" i="6"/>
  <c r="B3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E25" i="6" s="1"/>
  <c r="D26" i="6"/>
  <c r="D25" i="6" s="1"/>
  <c r="C26" i="6"/>
  <c r="C25" i="6" s="1"/>
  <c r="B26" i="6"/>
  <c r="B25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B17" i="6" s="1"/>
  <c r="E17" i="6"/>
  <c r="D17" i="6"/>
  <c r="C17" i="6"/>
  <c r="F7" i="6"/>
  <c r="F8" i="6"/>
  <c r="F9" i="6"/>
  <c r="F10" i="6"/>
  <c r="F11" i="6"/>
  <c r="F12" i="6"/>
  <c r="F13" i="6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2" i="1"/>
  <c r="C105" i="5"/>
  <c r="D105" i="5"/>
  <c r="E105" i="5"/>
  <c r="F105" i="5"/>
  <c r="F104" i="5" s="1"/>
  <c r="G105" i="5"/>
  <c r="G104" i="5" s="1"/>
  <c r="H105" i="5"/>
  <c r="I105" i="5"/>
  <c r="J105" i="5"/>
  <c r="J104" i="5" s="1"/>
  <c r="K105" i="5"/>
  <c r="L105" i="5"/>
  <c r="M105" i="5"/>
  <c r="M104" i="5" s="1"/>
  <c r="C106" i="5"/>
  <c r="D106" i="5"/>
  <c r="E106" i="5"/>
  <c r="F106" i="5"/>
  <c r="G106" i="5"/>
  <c r="H106" i="5"/>
  <c r="I106" i="5"/>
  <c r="J106" i="5"/>
  <c r="K106" i="5"/>
  <c r="L106" i="5"/>
  <c r="L104" i="5" s="1"/>
  <c r="M106" i="5"/>
  <c r="C107" i="5"/>
  <c r="D107" i="5"/>
  <c r="D104" i="5" s="1"/>
  <c r="E107" i="5"/>
  <c r="F107" i="5"/>
  <c r="G107" i="5"/>
  <c r="H107" i="5"/>
  <c r="I107" i="5"/>
  <c r="J107" i="5"/>
  <c r="K107" i="5"/>
  <c r="L107" i="5"/>
  <c r="M107" i="5"/>
  <c r="C108" i="5"/>
  <c r="D108" i="5"/>
  <c r="E108" i="5"/>
  <c r="F108" i="5"/>
  <c r="G108" i="5"/>
  <c r="H108" i="5"/>
  <c r="I108" i="5"/>
  <c r="I104" i="5" s="1"/>
  <c r="J108" i="5"/>
  <c r="K108" i="5"/>
  <c r="L108" i="5"/>
  <c r="M108" i="5"/>
  <c r="C109" i="5"/>
  <c r="D109" i="5"/>
  <c r="E109" i="5"/>
  <c r="F109" i="5"/>
  <c r="G109" i="5"/>
  <c r="H109" i="5"/>
  <c r="I109" i="5"/>
  <c r="J109" i="5"/>
  <c r="K109" i="5"/>
  <c r="L109" i="5"/>
  <c r="M109" i="5"/>
  <c r="C110" i="5"/>
  <c r="C104" i="5" s="1"/>
  <c r="D110" i="5"/>
  <c r="E110" i="5"/>
  <c r="F110" i="5"/>
  <c r="G110" i="5"/>
  <c r="H110" i="5"/>
  <c r="I110" i="5"/>
  <c r="J110" i="5"/>
  <c r="K110" i="5"/>
  <c r="K104" i="5" s="1"/>
  <c r="L110" i="5"/>
  <c r="M110" i="5"/>
  <c r="B106" i="5"/>
  <c r="B107" i="5"/>
  <c r="B108" i="5"/>
  <c r="B104" i="5" s="1"/>
  <c r="B109" i="5"/>
  <c r="B110" i="5"/>
  <c r="B105" i="5"/>
  <c r="E104" i="5"/>
  <c r="H104" i="5"/>
  <c r="C97" i="5"/>
  <c r="D97" i="5"/>
  <c r="E97" i="5"/>
  <c r="F97" i="5"/>
  <c r="F96" i="5" s="1"/>
  <c r="G97" i="5"/>
  <c r="G96" i="5" s="1"/>
  <c r="H97" i="5"/>
  <c r="H96" i="5" s="1"/>
  <c r="I97" i="5"/>
  <c r="I96" i="5" s="1"/>
  <c r="J97" i="5"/>
  <c r="K97" i="5"/>
  <c r="L97" i="5"/>
  <c r="M97" i="5"/>
  <c r="M96" i="5" s="1"/>
  <c r="C98" i="5"/>
  <c r="C96" i="5" s="1"/>
  <c r="D98" i="5"/>
  <c r="E98" i="5"/>
  <c r="F98" i="5"/>
  <c r="G98" i="5"/>
  <c r="H98" i="5"/>
  <c r="I98" i="5"/>
  <c r="J98" i="5"/>
  <c r="K98" i="5"/>
  <c r="L98" i="5"/>
  <c r="M98" i="5"/>
  <c r="C99" i="5"/>
  <c r="D99" i="5"/>
  <c r="E99" i="5"/>
  <c r="F99" i="5"/>
  <c r="G99" i="5"/>
  <c r="H99" i="5"/>
  <c r="I99" i="5"/>
  <c r="J99" i="5"/>
  <c r="K99" i="5"/>
  <c r="L99" i="5"/>
  <c r="M99" i="5"/>
  <c r="C100" i="5"/>
  <c r="D100" i="5"/>
  <c r="E100" i="5"/>
  <c r="F100" i="5"/>
  <c r="G100" i="5"/>
  <c r="H100" i="5"/>
  <c r="I100" i="5"/>
  <c r="J100" i="5"/>
  <c r="K100" i="5"/>
  <c r="L100" i="5"/>
  <c r="M100" i="5"/>
  <c r="C101" i="5"/>
  <c r="D101" i="5"/>
  <c r="E101" i="5"/>
  <c r="F101" i="5"/>
  <c r="G101" i="5"/>
  <c r="H101" i="5"/>
  <c r="I101" i="5"/>
  <c r="J101" i="5"/>
  <c r="K101" i="5"/>
  <c r="L101" i="5"/>
  <c r="M101" i="5"/>
  <c r="C102" i="5"/>
  <c r="D102" i="5"/>
  <c r="E102" i="5"/>
  <c r="F102" i="5"/>
  <c r="G102" i="5"/>
  <c r="H102" i="5"/>
  <c r="I102" i="5"/>
  <c r="J102" i="5"/>
  <c r="K102" i="5"/>
  <c r="L102" i="5"/>
  <c r="M102" i="5"/>
  <c r="B98" i="5"/>
  <c r="B99" i="5"/>
  <c r="B100" i="5"/>
  <c r="B101" i="5"/>
  <c r="B96" i="5" s="1"/>
  <c r="B102" i="5"/>
  <c r="B97" i="5"/>
  <c r="L96" i="5"/>
  <c r="K96" i="5"/>
  <c r="J96" i="5"/>
  <c r="E96" i="5"/>
  <c r="D96" i="5"/>
  <c r="C89" i="5"/>
  <c r="D89" i="5"/>
  <c r="E89" i="5"/>
  <c r="F89" i="5"/>
  <c r="G89" i="5"/>
  <c r="H89" i="5"/>
  <c r="H88" i="5" s="1"/>
  <c r="I89" i="5"/>
  <c r="J89" i="5"/>
  <c r="J88" i="5" s="1"/>
  <c r="K89" i="5"/>
  <c r="L89" i="5"/>
  <c r="M89" i="5"/>
  <c r="M88" i="5" s="1"/>
  <c r="C90" i="5"/>
  <c r="C88" i="5" s="1"/>
  <c r="D90" i="5"/>
  <c r="D88" i="5" s="1"/>
  <c r="E90" i="5"/>
  <c r="F90" i="5"/>
  <c r="G90" i="5"/>
  <c r="H90" i="5"/>
  <c r="I90" i="5"/>
  <c r="J90" i="5"/>
  <c r="K90" i="5"/>
  <c r="L90" i="5"/>
  <c r="M90" i="5"/>
  <c r="C91" i="5"/>
  <c r="D91" i="5"/>
  <c r="E91" i="5"/>
  <c r="F91" i="5"/>
  <c r="G91" i="5"/>
  <c r="H91" i="5"/>
  <c r="I91" i="5"/>
  <c r="I88" i="5" s="1"/>
  <c r="J91" i="5"/>
  <c r="K91" i="5"/>
  <c r="L91" i="5"/>
  <c r="M91" i="5"/>
  <c r="C92" i="5"/>
  <c r="D92" i="5"/>
  <c r="E92" i="5"/>
  <c r="F92" i="5"/>
  <c r="G92" i="5"/>
  <c r="H92" i="5"/>
  <c r="I92" i="5"/>
  <c r="J92" i="5"/>
  <c r="K92" i="5"/>
  <c r="L92" i="5"/>
  <c r="M92" i="5"/>
  <c r="C93" i="5"/>
  <c r="D93" i="5"/>
  <c r="E93" i="5"/>
  <c r="F93" i="5"/>
  <c r="G93" i="5"/>
  <c r="H93" i="5"/>
  <c r="I93" i="5"/>
  <c r="J93" i="5"/>
  <c r="K93" i="5"/>
  <c r="L93" i="5"/>
  <c r="M93" i="5"/>
  <c r="C94" i="5"/>
  <c r="D94" i="5"/>
  <c r="E94" i="5"/>
  <c r="F94" i="5"/>
  <c r="G94" i="5"/>
  <c r="H94" i="5"/>
  <c r="I94" i="5"/>
  <c r="J94" i="5"/>
  <c r="K94" i="5"/>
  <c r="L94" i="5"/>
  <c r="M94" i="5"/>
  <c r="B90" i="5"/>
  <c r="B91" i="5"/>
  <c r="B92" i="5"/>
  <c r="B93" i="5"/>
  <c r="B94" i="5"/>
  <c r="B88" i="5" s="1"/>
  <c r="B89" i="5"/>
  <c r="L88" i="5"/>
  <c r="K88" i="5"/>
  <c r="F88" i="5"/>
  <c r="E88" i="5"/>
  <c r="G88" i="5"/>
  <c r="C81" i="5"/>
  <c r="D81" i="5"/>
  <c r="E81" i="5"/>
  <c r="F81" i="5"/>
  <c r="F80" i="5" s="1"/>
  <c r="G81" i="5"/>
  <c r="G80" i="5" s="1"/>
  <c r="H81" i="5"/>
  <c r="I81" i="5"/>
  <c r="J81" i="5"/>
  <c r="J80" i="5" s="1"/>
  <c r="K81" i="5"/>
  <c r="L81" i="5"/>
  <c r="M81" i="5"/>
  <c r="C82" i="5"/>
  <c r="C80" i="5" s="1"/>
  <c r="D82" i="5"/>
  <c r="D80" i="5" s="1"/>
  <c r="E82" i="5"/>
  <c r="F82" i="5"/>
  <c r="G82" i="5"/>
  <c r="H82" i="5"/>
  <c r="I82" i="5"/>
  <c r="J82" i="5"/>
  <c r="K82" i="5"/>
  <c r="K80" i="5" s="1"/>
  <c r="L82" i="5"/>
  <c r="M82" i="5"/>
  <c r="C83" i="5"/>
  <c r="D83" i="5"/>
  <c r="E83" i="5"/>
  <c r="F83" i="5"/>
  <c r="G83" i="5"/>
  <c r="H83" i="5"/>
  <c r="H80" i="5" s="1"/>
  <c r="I83" i="5"/>
  <c r="J83" i="5"/>
  <c r="K83" i="5"/>
  <c r="L83" i="5"/>
  <c r="L80" i="5" s="1"/>
  <c r="M83" i="5"/>
  <c r="C84" i="5"/>
  <c r="D84" i="5"/>
  <c r="E84" i="5"/>
  <c r="F84" i="5"/>
  <c r="G84" i="5"/>
  <c r="H84" i="5"/>
  <c r="I84" i="5"/>
  <c r="I80" i="5" s="1"/>
  <c r="J84" i="5"/>
  <c r="K84" i="5"/>
  <c r="L84" i="5"/>
  <c r="M84" i="5"/>
  <c r="M80" i="5" s="1"/>
  <c r="C85" i="5"/>
  <c r="D85" i="5"/>
  <c r="E85" i="5"/>
  <c r="E80" i="5" s="1"/>
  <c r="F85" i="5"/>
  <c r="G85" i="5"/>
  <c r="H85" i="5"/>
  <c r="I85" i="5"/>
  <c r="J85" i="5"/>
  <c r="K85" i="5"/>
  <c r="L85" i="5"/>
  <c r="M85" i="5"/>
  <c r="C86" i="5"/>
  <c r="D86" i="5"/>
  <c r="E86" i="5"/>
  <c r="F86" i="5"/>
  <c r="G86" i="5"/>
  <c r="H86" i="5"/>
  <c r="I86" i="5"/>
  <c r="J86" i="5"/>
  <c r="K86" i="5"/>
  <c r="L86" i="5"/>
  <c r="M86" i="5"/>
  <c r="B82" i="5"/>
  <c r="B83" i="5"/>
  <c r="B84" i="5"/>
  <c r="B85" i="5"/>
  <c r="B80" i="5" s="1"/>
  <c r="B86" i="5"/>
  <c r="B81" i="5"/>
  <c r="C73" i="5"/>
  <c r="D73" i="5"/>
  <c r="D72" i="5" s="1"/>
  <c r="E73" i="5"/>
  <c r="F73" i="5"/>
  <c r="G73" i="5"/>
  <c r="G72" i="5" s="1"/>
  <c r="H73" i="5"/>
  <c r="I73" i="5"/>
  <c r="J73" i="5"/>
  <c r="J72" i="5" s="1"/>
  <c r="K73" i="5"/>
  <c r="L73" i="5"/>
  <c r="M73" i="5"/>
  <c r="C74" i="5"/>
  <c r="D74" i="5"/>
  <c r="E74" i="5"/>
  <c r="F74" i="5"/>
  <c r="F72" i="5" s="1"/>
  <c r="G74" i="5"/>
  <c r="H74" i="5"/>
  <c r="I74" i="5"/>
  <c r="J74" i="5"/>
  <c r="K74" i="5"/>
  <c r="K72" i="5" s="1"/>
  <c r="L74" i="5"/>
  <c r="L72" i="5" s="1"/>
  <c r="M74" i="5"/>
  <c r="M72" i="5" s="1"/>
  <c r="C75" i="5"/>
  <c r="D75" i="5"/>
  <c r="E75" i="5"/>
  <c r="F75" i="5"/>
  <c r="G75" i="5"/>
  <c r="H75" i="5"/>
  <c r="I75" i="5"/>
  <c r="J75" i="5"/>
  <c r="K75" i="5"/>
  <c r="L75" i="5"/>
  <c r="M75" i="5"/>
  <c r="C76" i="5"/>
  <c r="D76" i="5"/>
  <c r="E76" i="5"/>
  <c r="F76" i="5"/>
  <c r="G76" i="5"/>
  <c r="H76" i="5"/>
  <c r="I76" i="5"/>
  <c r="J76" i="5"/>
  <c r="K76" i="5"/>
  <c r="L76" i="5"/>
  <c r="M76" i="5"/>
  <c r="C77" i="5"/>
  <c r="D77" i="5"/>
  <c r="E77" i="5"/>
  <c r="F77" i="5"/>
  <c r="G77" i="5"/>
  <c r="H77" i="5"/>
  <c r="I77" i="5"/>
  <c r="J77" i="5"/>
  <c r="K77" i="5"/>
  <c r="L77" i="5"/>
  <c r="M77" i="5"/>
  <c r="C78" i="5"/>
  <c r="D78" i="5"/>
  <c r="E78" i="5"/>
  <c r="F78" i="5"/>
  <c r="G78" i="5"/>
  <c r="H78" i="5"/>
  <c r="I78" i="5"/>
  <c r="J78" i="5"/>
  <c r="K78" i="5"/>
  <c r="L78" i="5"/>
  <c r="M78" i="5"/>
  <c r="B74" i="5"/>
  <c r="B75" i="5"/>
  <c r="B76" i="5"/>
  <c r="B77" i="5"/>
  <c r="B72" i="5" s="1"/>
  <c r="B78" i="5"/>
  <c r="B73" i="5"/>
  <c r="E72" i="5"/>
  <c r="C72" i="5"/>
  <c r="I72" i="5"/>
  <c r="H72" i="5"/>
  <c r="C65" i="5"/>
  <c r="D65" i="5"/>
  <c r="E65" i="5"/>
  <c r="F65" i="5"/>
  <c r="G65" i="5"/>
  <c r="G64" i="5" s="1"/>
  <c r="H65" i="5"/>
  <c r="H64" i="5" s="1"/>
  <c r="I65" i="5"/>
  <c r="I64" i="5" s="1"/>
  <c r="J65" i="5"/>
  <c r="J64" i="5" s="1"/>
  <c r="K65" i="5"/>
  <c r="L65" i="5"/>
  <c r="M65" i="5"/>
  <c r="C66" i="5"/>
  <c r="D66" i="5"/>
  <c r="E66" i="5"/>
  <c r="E64" i="5" s="1"/>
  <c r="F66" i="5"/>
  <c r="F64" i="5" s="1"/>
  <c r="G66" i="5"/>
  <c r="H66" i="5"/>
  <c r="I66" i="5"/>
  <c r="J66" i="5"/>
  <c r="K66" i="5"/>
  <c r="L66" i="5"/>
  <c r="L64" i="5" s="1"/>
  <c r="M66" i="5"/>
  <c r="M64" i="5" s="1"/>
  <c r="C67" i="5"/>
  <c r="D67" i="5"/>
  <c r="D64" i="5" s="1"/>
  <c r="E67" i="5"/>
  <c r="F67" i="5"/>
  <c r="G67" i="5"/>
  <c r="H67" i="5"/>
  <c r="I67" i="5"/>
  <c r="J67" i="5"/>
  <c r="K67" i="5"/>
  <c r="K64" i="5" s="1"/>
  <c r="L67" i="5"/>
  <c r="M67" i="5"/>
  <c r="C68" i="5"/>
  <c r="D68" i="5"/>
  <c r="E68" i="5"/>
  <c r="F68" i="5"/>
  <c r="G68" i="5"/>
  <c r="H68" i="5"/>
  <c r="I68" i="5"/>
  <c r="J68" i="5"/>
  <c r="K68" i="5"/>
  <c r="L68" i="5"/>
  <c r="M68" i="5"/>
  <c r="C69" i="5"/>
  <c r="D69" i="5"/>
  <c r="E69" i="5"/>
  <c r="F69" i="5"/>
  <c r="G69" i="5"/>
  <c r="H69" i="5"/>
  <c r="I69" i="5"/>
  <c r="J69" i="5"/>
  <c r="K69" i="5"/>
  <c r="L69" i="5"/>
  <c r="M69" i="5"/>
  <c r="C70" i="5"/>
  <c r="D70" i="5"/>
  <c r="E70" i="5"/>
  <c r="F70" i="5"/>
  <c r="G70" i="5"/>
  <c r="H70" i="5"/>
  <c r="I70" i="5"/>
  <c r="J70" i="5"/>
  <c r="K70" i="5"/>
  <c r="L70" i="5"/>
  <c r="M70" i="5"/>
  <c r="B66" i="5"/>
  <c r="B67" i="5"/>
  <c r="B68" i="5"/>
  <c r="B69" i="5"/>
  <c r="B70" i="5"/>
  <c r="B64" i="5" s="1"/>
  <c r="B65" i="5"/>
  <c r="C64" i="5"/>
  <c r="C57" i="5"/>
  <c r="D57" i="5"/>
  <c r="E57" i="5"/>
  <c r="F57" i="5"/>
  <c r="F56" i="5" s="1"/>
  <c r="G57" i="5"/>
  <c r="G56" i="5" s="1"/>
  <c r="H57" i="5"/>
  <c r="H56" i="5" s="1"/>
  <c r="I57" i="5"/>
  <c r="I56" i="5" s="1"/>
  <c r="J57" i="5"/>
  <c r="J56" i="5" s="1"/>
  <c r="K57" i="5"/>
  <c r="L57" i="5"/>
  <c r="M57" i="5"/>
  <c r="C58" i="5"/>
  <c r="C56" i="5" s="1"/>
  <c r="D58" i="5"/>
  <c r="D56" i="5" s="1"/>
  <c r="E58" i="5"/>
  <c r="F58" i="5"/>
  <c r="G58" i="5"/>
  <c r="H58" i="5"/>
  <c r="I58" i="5"/>
  <c r="J58" i="5"/>
  <c r="K58" i="5"/>
  <c r="L58" i="5"/>
  <c r="L56" i="5" s="1"/>
  <c r="M58" i="5"/>
  <c r="M56" i="5" s="1"/>
  <c r="C59" i="5"/>
  <c r="D59" i="5"/>
  <c r="E59" i="5"/>
  <c r="F59" i="5"/>
  <c r="G59" i="5"/>
  <c r="H59" i="5"/>
  <c r="I59" i="5"/>
  <c r="J59" i="5"/>
  <c r="K59" i="5"/>
  <c r="K56" i="5" s="1"/>
  <c r="L59" i="5"/>
  <c r="M59" i="5"/>
  <c r="C60" i="5"/>
  <c r="D60" i="5"/>
  <c r="E60" i="5"/>
  <c r="F60" i="5"/>
  <c r="G60" i="5"/>
  <c r="H60" i="5"/>
  <c r="I60" i="5"/>
  <c r="J60" i="5"/>
  <c r="K60" i="5"/>
  <c r="L60" i="5"/>
  <c r="M60" i="5"/>
  <c r="C61" i="5"/>
  <c r="D61" i="5"/>
  <c r="E61" i="5"/>
  <c r="F61" i="5"/>
  <c r="G61" i="5"/>
  <c r="H61" i="5"/>
  <c r="I61" i="5"/>
  <c r="J61" i="5"/>
  <c r="K61" i="5"/>
  <c r="L61" i="5"/>
  <c r="M61" i="5"/>
  <c r="C62" i="5"/>
  <c r="D62" i="5"/>
  <c r="E62" i="5"/>
  <c r="F62" i="5"/>
  <c r="G62" i="5"/>
  <c r="H62" i="5"/>
  <c r="I62" i="5"/>
  <c r="J62" i="5"/>
  <c r="K62" i="5"/>
  <c r="L62" i="5"/>
  <c r="M62" i="5"/>
  <c r="B58" i="5"/>
  <c r="B59" i="5"/>
  <c r="B60" i="5"/>
  <c r="B56" i="5" s="1"/>
  <c r="B61" i="5"/>
  <c r="B62" i="5"/>
  <c r="B57" i="5"/>
  <c r="E56" i="5"/>
  <c r="C49" i="5"/>
  <c r="D49" i="5"/>
  <c r="E49" i="5"/>
  <c r="F49" i="5"/>
  <c r="G49" i="5"/>
  <c r="G48" i="5" s="1"/>
  <c r="H49" i="5"/>
  <c r="I49" i="5"/>
  <c r="J49" i="5"/>
  <c r="J48" i="5" s="1"/>
  <c r="K49" i="5"/>
  <c r="L49" i="5"/>
  <c r="M49" i="5"/>
  <c r="C50" i="5"/>
  <c r="D50" i="5"/>
  <c r="D48" i="5" s="1"/>
  <c r="E50" i="5"/>
  <c r="E48" i="5" s="1"/>
  <c r="F50" i="5"/>
  <c r="F48" i="5" s="1"/>
  <c r="G50" i="5"/>
  <c r="H50" i="5"/>
  <c r="I50" i="5"/>
  <c r="J50" i="5"/>
  <c r="K50" i="5"/>
  <c r="K48" i="5" s="1"/>
  <c r="L50" i="5"/>
  <c r="L48" i="5" s="1"/>
  <c r="M50" i="5"/>
  <c r="M48" i="5" s="1"/>
  <c r="C51" i="5"/>
  <c r="C48" i="5" s="1"/>
  <c r="D51" i="5"/>
  <c r="E51" i="5"/>
  <c r="F51" i="5"/>
  <c r="G51" i="5"/>
  <c r="H51" i="5"/>
  <c r="I51" i="5"/>
  <c r="J51" i="5"/>
  <c r="K51" i="5"/>
  <c r="L51" i="5"/>
  <c r="M51" i="5"/>
  <c r="C52" i="5"/>
  <c r="D52" i="5"/>
  <c r="E52" i="5"/>
  <c r="F52" i="5"/>
  <c r="G52" i="5"/>
  <c r="H52" i="5"/>
  <c r="I52" i="5"/>
  <c r="I48" i="5" s="1"/>
  <c r="J52" i="5"/>
  <c r="K52" i="5"/>
  <c r="L52" i="5"/>
  <c r="M52" i="5"/>
  <c r="C53" i="5"/>
  <c r="D53" i="5"/>
  <c r="E53" i="5"/>
  <c r="F53" i="5"/>
  <c r="G53" i="5"/>
  <c r="H53" i="5"/>
  <c r="I53" i="5"/>
  <c r="J53" i="5"/>
  <c r="K53" i="5"/>
  <c r="L53" i="5"/>
  <c r="M53" i="5"/>
  <c r="C54" i="5"/>
  <c r="D54" i="5"/>
  <c r="E54" i="5"/>
  <c r="F54" i="5"/>
  <c r="G54" i="5"/>
  <c r="H54" i="5"/>
  <c r="I54" i="5"/>
  <c r="J54" i="5"/>
  <c r="K54" i="5"/>
  <c r="L54" i="5"/>
  <c r="M54" i="5"/>
  <c r="B50" i="5"/>
  <c r="B51" i="5"/>
  <c r="B52" i="5"/>
  <c r="B48" i="5" s="1"/>
  <c r="B53" i="5"/>
  <c r="B54" i="5"/>
  <c r="B49" i="5"/>
  <c r="H48" i="5"/>
  <c r="C41" i="5"/>
  <c r="D41" i="5"/>
  <c r="E41" i="5"/>
  <c r="F41" i="5"/>
  <c r="G41" i="5"/>
  <c r="G40" i="5" s="1"/>
  <c r="H41" i="5"/>
  <c r="H40" i="5" s="1"/>
  <c r="I41" i="5"/>
  <c r="I40" i="5" s="1"/>
  <c r="J41" i="5"/>
  <c r="J40" i="5" s="1"/>
  <c r="K41" i="5"/>
  <c r="L41" i="5"/>
  <c r="M41" i="5"/>
  <c r="C42" i="5"/>
  <c r="D42" i="5"/>
  <c r="E42" i="5"/>
  <c r="F42" i="5"/>
  <c r="G42" i="5"/>
  <c r="H42" i="5"/>
  <c r="I42" i="5"/>
  <c r="J42" i="5"/>
  <c r="K42" i="5"/>
  <c r="L42" i="5"/>
  <c r="L40" i="5" s="1"/>
  <c r="M42" i="5"/>
  <c r="M40" i="5" s="1"/>
  <c r="C43" i="5"/>
  <c r="C40" i="5" s="1"/>
  <c r="D43" i="5"/>
  <c r="E43" i="5"/>
  <c r="F43" i="5"/>
  <c r="G43" i="5"/>
  <c r="H43" i="5"/>
  <c r="I43" i="5"/>
  <c r="J43" i="5"/>
  <c r="K43" i="5"/>
  <c r="L43" i="5"/>
  <c r="M43" i="5"/>
  <c r="C44" i="5"/>
  <c r="D44" i="5"/>
  <c r="E44" i="5"/>
  <c r="F44" i="5"/>
  <c r="G44" i="5"/>
  <c r="H44" i="5"/>
  <c r="I44" i="5"/>
  <c r="J44" i="5"/>
  <c r="K44" i="5"/>
  <c r="L44" i="5"/>
  <c r="M44" i="5"/>
  <c r="C45" i="5"/>
  <c r="D45" i="5"/>
  <c r="E45" i="5"/>
  <c r="F45" i="5"/>
  <c r="F40" i="5" s="1"/>
  <c r="G45" i="5"/>
  <c r="H45" i="5"/>
  <c r="I45" i="5"/>
  <c r="J45" i="5"/>
  <c r="K45" i="5"/>
  <c r="L45" i="5"/>
  <c r="M45" i="5"/>
  <c r="C46" i="5"/>
  <c r="D46" i="5"/>
  <c r="E46" i="5"/>
  <c r="F46" i="5"/>
  <c r="G46" i="5"/>
  <c r="H46" i="5"/>
  <c r="I46" i="5"/>
  <c r="J46" i="5"/>
  <c r="K46" i="5"/>
  <c r="K40" i="5" s="1"/>
  <c r="L46" i="5"/>
  <c r="M46" i="5"/>
  <c r="B42" i="5"/>
  <c r="B43" i="5"/>
  <c r="B44" i="5"/>
  <c r="B45" i="5"/>
  <c r="B40" i="5" s="1"/>
  <c r="B46" i="5"/>
  <c r="B41" i="5"/>
  <c r="E40" i="5"/>
  <c r="D40" i="5"/>
  <c r="C33" i="5"/>
  <c r="D33" i="5"/>
  <c r="E33" i="5"/>
  <c r="F33" i="5"/>
  <c r="F32" i="5" s="1"/>
  <c r="G33" i="5"/>
  <c r="G32" i="5" s="1"/>
  <c r="H33" i="5"/>
  <c r="I33" i="5"/>
  <c r="I32" i="5" s="1"/>
  <c r="J33" i="5"/>
  <c r="J32" i="5" s="1"/>
  <c r="K33" i="5"/>
  <c r="L33" i="5"/>
  <c r="M33" i="5"/>
  <c r="M32" i="5" s="1"/>
  <c r="C34" i="5"/>
  <c r="C32" i="5" s="1"/>
  <c r="D34" i="5"/>
  <c r="E34" i="5"/>
  <c r="F34" i="5"/>
  <c r="G34" i="5"/>
  <c r="H34" i="5"/>
  <c r="I34" i="5"/>
  <c r="J34" i="5"/>
  <c r="K34" i="5"/>
  <c r="L34" i="5"/>
  <c r="M34" i="5"/>
  <c r="C35" i="5"/>
  <c r="D35" i="5"/>
  <c r="D32" i="5" s="1"/>
  <c r="E35" i="5"/>
  <c r="F35" i="5"/>
  <c r="G35" i="5"/>
  <c r="H35" i="5"/>
  <c r="I35" i="5"/>
  <c r="J35" i="5"/>
  <c r="K35" i="5"/>
  <c r="L35" i="5"/>
  <c r="L32" i="5" s="1"/>
  <c r="M35" i="5"/>
  <c r="C36" i="5"/>
  <c r="D36" i="5"/>
  <c r="E36" i="5"/>
  <c r="F36" i="5"/>
  <c r="G36" i="5"/>
  <c r="H36" i="5"/>
  <c r="I36" i="5"/>
  <c r="J36" i="5"/>
  <c r="K36" i="5"/>
  <c r="L36" i="5"/>
  <c r="M36" i="5"/>
  <c r="C37" i="5"/>
  <c r="D37" i="5"/>
  <c r="E37" i="5"/>
  <c r="F37" i="5"/>
  <c r="G37" i="5"/>
  <c r="H37" i="5"/>
  <c r="I37" i="5"/>
  <c r="J37" i="5"/>
  <c r="K37" i="5"/>
  <c r="L37" i="5"/>
  <c r="M37" i="5"/>
  <c r="C38" i="5"/>
  <c r="D38" i="5"/>
  <c r="E38" i="5"/>
  <c r="F38" i="5"/>
  <c r="G38" i="5"/>
  <c r="H38" i="5"/>
  <c r="I38" i="5"/>
  <c r="J38" i="5"/>
  <c r="K38" i="5"/>
  <c r="K32" i="5" s="1"/>
  <c r="L38" i="5"/>
  <c r="M38" i="5"/>
  <c r="B34" i="5"/>
  <c r="B35" i="5"/>
  <c r="B32" i="5" s="1"/>
  <c r="B36" i="5"/>
  <c r="B37" i="5"/>
  <c r="B38" i="5"/>
  <c r="B33" i="5"/>
  <c r="E32" i="5"/>
  <c r="H32" i="5"/>
  <c r="C25" i="5"/>
  <c r="D25" i="5"/>
  <c r="E25" i="5"/>
  <c r="F25" i="5"/>
  <c r="F24" i="5" s="1"/>
  <c r="G25" i="5"/>
  <c r="G24" i="5" s="1"/>
  <c r="H25" i="5"/>
  <c r="I25" i="5"/>
  <c r="I24" i="5" s="1"/>
  <c r="J25" i="5"/>
  <c r="J24" i="5" s="1"/>
  <c r="K25" i="5"/>
  <c r="L25" i="5"/>
  <c r="M25" i="5"/>
  <c r="M24" i="5" s="1"/>
  <c r="C26" i="5"/>
  <c r="C24" i="5" s="1"/>
  <c r="D26" i="5"/>
  <c r="E26" i="5"/>
  <c r="F26" i="5"/>
  <c r="G26" i="5"/>
  <c r="H26" i="5"/>
  <c r="I26" i="5"/>
  <c r="J26" i="5"/>
  <c r="K26" i="5"/>
  <c r="L26" i="5"/>
  <c r="L24" i="5" s="1"/>
  <c r="M26" i="5"/>
  <c r="C27" i="5"/>
  <c r="D27" i="5"/>
  <c r="D24" i="5" s="1"/>
  <c r="E27" i="5"/>
  <c r="F27" i="5"/>
  <c r="G27" i="5"/>
  <c r="H27" i="5"/>
  <c r="I27" i="5"/>
  <c r="J27" i="5"/>
  <c r="K27" i="5"/>
  <c r="K24" i="5" s="1"/>
  <c r="L27" i="5"/>
  <c r="M27" i="5"/>
  <c r="C28" i="5"/>
  <c r="D28" i="5"/>
  <c r="E28" i="5"/>
  <c r="F28" i="5"/>
  <c r="G28" i="5"/>
  <c r="H28" i="5"/>
  <c r="I28" i="5"/>
  <c r="J28" i="5"/>
  <c r="K28" i="5"/>
  <c r="L28" i="5"/>
  <c r="M28" i="5"/>
  <c r="C29" i="5"/>
  <c r="D29" i="5"/>
  <c r="E29" i="5"/>
  <c r="E24" i="5" s="1"/>
  <c r="F29" i="5"/>
  <c r="G29" i="5"/>
  <c r="H29" i="5"/>
  <c r="I29" i="5"/>
  <c r="J29" i="5"/>
  <c r="K29" i="5"/>
  <c r="L29" i="5"/>
  <c r="M29" i="5"/>
  <c r="C30" i="5"/>
  <c r="D30" i="5"/>
  <c r="E30" i="5"/>
  <c r="F30" i="5"/>
  <c r="G30" i="5"/>
  <c r="H30" i="5"/>
  <c r="I30" i="5"/>
  <c r="J30" i="5"/>
  <c r="K30" i="5"/>
  <c r="L30" i="5"/>
  <c r="M30" i="5"/>
  <c r="B26" i="5"/>
  <c r="B27" i="5"/>
  <c r="B28" i="5"/>
  <c r="B29" i="5"/>
  <c r="B24" i="5" s="1"/>
  <c r="B30" i="5"/>
  <c r="B25" i="5"/>
  <c r="H24" i="5"/>
  <c r="N16" i="5"/>
  <c r="C16" i="5"/>
  <c r="D16" i="5"/>
  <c r="E16" i="5"/>
  <c r="F16" i="5"/>
  <c r="G16" i="5"/>
  <c r="H16" i="5"/>
  <c r="I16" i="5"/>
  <c r="J16" i="5"/>
  <c r="K16" i="5"/>
  <c r="L16" i="5"/>
  <c r="M16" i="5"/>
  <c r="B16" i="5"/>
  <c r="C17" i="5"/>
  <c r="D17" i="5"/>
  <c r="E17" i="5"/>
  <c r="F17" i="5"/>
  <c r="G17" i="5"/>
  <c r="H17" i="5"/>
  <c r="I17" i="5"/>
  <c r="J17" i="5"/>
  <c r="K17" i="5"/>
  <c r="L17" i="5"/>
  <c r="M17" i="5"/>
  <c r="C18" i="5"/>
  <c r="D18" i="5"/>
  <c r="E18" i="5"/>
  <c r="F18" i="5"/>
  <c r="G18" i="5"/>
  <c r="H18" i="5"/>
  <c r="I18" i="5"/>
  <c r="J18" i="5"/>
  <c r="K18" i="5"/>
  <c r="L18" i="5"/>
  <c r="M18" i="5"/>
  <c r="C19" i="5"/>
  <c r="D19" i="5"/>
  <c r="E19" i="5"/>
  <c r="F19" i="5"/>
  <c r="G19" i="5"/>
  <c r="H19" i="5"/>
  <c r="I19" i="5"/>
  <c r="J19" i="5"/>
  <c r="K19" i="5"/>
  <c r="L19" i="5"/>
  <c r="M19" i="5"/>
  <c r="C20" i="5"/>
  <c r="D20" i="5"/>
  <c r="E20" i="5"/>
  <c r="F20" i="5"/>
  <c r="G20" i="5"/>
  <c r="H20" i="5"/>
  <c r="I20" i="5"/>
  <c r="J20" i="5"/>
  <c r="K20" i="5"/>
  <c r="L20" i="5"/>
  <c r="M20" i="5"/>
  <c r="C21" i="5"/>
  <c r="D21" i="5"/>
  <c r="E21" i="5"/>
  <c r="F21" i="5"/>
  <c r="G21" i="5"/>
  <c r="H21" i="5"/>
  <c r="I21" i="5"/>
  <c r="J21" i="5"/>
  <c r="K21" i="5"/>
  <c r="L21" i="5"/>
  <c r="M21" i="5"/>
  <c r="C22" i="5"/>
  <c r="D22" i="5"/>
  <c r="E22" i="5"/>
  <c r="F22" i="5"/>
  <c r="G22" i="5"/>
  <c r="H22" i="5"/>
  <c r="I22" i="5"/>
  <c r="J22" i="5"/>
  <c r="K22" i="5"/>
  <c r="L22" i="5"/>
  <c r="M22" i="5"/>
  <c r="B18" i="5"/>
  <c r="B19" i="5"/>
  <c r="B20" i="5"/>
  <c r="B21" i="5"/>
  <c r="B22" i="5"/>
  <c r="B17" i="5"/>
  <c r="G2" i="3"/>
  <c r="H2" i="3"/>
  <c r="I2" i="3"/>
  <c r="J2" i="3"/>
  <c r="K2" i="3"/>
  <c r="L2" i="3"/>
  <c r="M2" i="3"/>
  <c r="N2" i="3"/>
  <c r="O2" i="3"/>
  <c r="P2" i="3"/>
  <c r="Q2" i="3"/>
  <c r="R2" i="3"/>
  <c r="S2" i="3"/>
  <c r="F2" i="3"/>
  <c r="N7" i="5"/>
  <c r="N8" i="5"/>
  <c r="N9" i="5"/>
  <c r="N10" i="5"/>
  <c r="N11" i="5"/>
  <c r="N12" i="5"/>
  <c r="N6" i="5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017" i="1"/>
  <c r="O101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5" i="1"/>
  <c r="O1025" i="1"/>
  <c r="N1026" i="1"/>
  <c r="O1026" i="1"/>
  <c r="N1027" i="1"/>
  <c r="O1027" i="1"/>
  <c r="N1028" i="1"/>
  <c r="O1028" i="1"/>
  <c r="N1029" i="1"/>
  <c r="O1029" i="1"/>
  <c r="N1030" i="1"/>
  <c r="O1030" i="1"/>
  <c r="N1031" i="1"/>
  <c r="O1031" i="1"/>
  <c r="N1032" i="1"/>
  <c r="O1032" i="1"/>
  <c r="N1033" i="1"/>
  <c r="O1033" i="1"/>
  <c r="N1034" i="1"/>
  <c r="O1034" i="1"/>
  <c r="N1035" i="1"/>
  <c r="O1035" i="1"/>
  <c r="N1036" i="1"/>
  <c r="O1036" i="1"/>
  <c r="N1037" i="1"/>
  <c r="O1037" i="1"/>
  <c r="N1038" i="1"/>
  <c r="O1038" i="1"/>
  <c r="N1039" i="1"/>
  <c r="O1039" i="1"/>
  <c r="N1040" i="1"/>
  <c r="O1040" i="1"/>
  <c r="N1041" i="1"/>
  <c r="O1041" i="1"/>
  <c r="N1042" i="1"/>
  <c r="O1042" i="1"/>
  <c r="N1043" i="1"/>
  <c r="O1043" i="1"/>
  <c r="N1044" i="1"/>
  <c r="O1044" i="1"/>
  <c r="N1045" i="1"/>
  <c r="O1045" i="1"/>
  <c r="N1046" i="1"/>
  <c r="O1046" i="1"/>
  <c r="N1047" i="1"/>
  <c r="O1047" i="1"/>
  <c r="N1048" i="1"/>
  <c r="O1048" i="1"/>
  <c r="N1049" i="1"/>
  <c r="O1049" i="1"/>
  <c r="N1050" i="1"/>
  <c r="O1050" i="1"/>
  <c r="N1051" i="1"/>
  <c r="O1051" i="1"/>
  <c r="N1052" i="1"/>
  <c r="O1052" i="1"/>
  <c r="N1053" i="1"/>
  <c r="O1053" i="1"/>
  <c r="N1054" i="1"/>
  <c r="O1054" i="1"/>
  <c r="N1055" i="1"/>
  <c r="O1055" i="1"/>
  <c r="N1056" i="1"/>
  <c r="O1056" i="1"/>
  <c r="N1057" i="1"/>
  <c r="O1057" i="1"/>
  <c r="N1058" i="1"/>
  <c r="O1058" i="1"/>
  <c r="N1059" i="1"/>
  <c r="O1059" i="1"/>
  <c r="N1060" i="1"/>
  <c r="O1060" i="1"/>
  <c r="N1061" i="1"/>
  <c r="O1061" i="1"/>
  <c r="N1062" i="1"/>
  <c r="O1062" i="1"/>
  <c r="N1063" i="1"/>
  <c r="O1063" i="1"/>
  <c r="N1064" i="1"/>
  <c r="O1064" i="1"/>
  <c r="N1065" i="1"/>
  <c r="O1065" i="1"/>
  <c r="N1066" i="1"/>
  <c r="O1066" i="1"/>
  <c r="N1067" i="1"/>
  <c r="O1067" i="1"/>
  <c r="N1068" i="1"/>
  <c r="O1068" i="1"/>
  <c r="N1069" i="1"/>
  <c r="O1069" i="1"/>
  <c r="N1070" i="1"/>
  <c r="O1070" i="1"/>
  <c r="N1071" i="1"/>
  <c r="O1071" i="1"/>
  <c r="N1072" i="1"/>
  <c r="O1072" i="1"/>
  <c r="N1073" i="1"/>
  <c r="O1073" i="1"/>
  <c r="N1074" i="1"/>
  <c r="O1074" i="1"/>
  <c r="N1075" i="1"/>
  <c r="O1075" i="1"/>
  <c r="N1076" i="1"/>
  <c r="O1076" i="1"/>
  <c r="N1077" i="1"/>
  <c r="O1077" i="1"/>
  <c r="N1078" i="1"/>
  <c r="O1078" i="1"/>
  <c r="N1079" i="1"/>
  <c r="O1079" i="1"/>
  <c r="N1080" i="1"/>
  <c r="O1080" i="1"/>
  <c r="N1081" i="1"/>
  <c r="O1081" i="1"/>
  <c r="N1082" i="1"/>
  <c r="O1082" i="1"/>
  <c r="N1083" i="1"/>
  <c r="O1083" i="1"/>
  <c r="N1084" i="1"/>
  <c r="O1084" i="1"/>
  <c r="N1085" i="1"/>
  <c r="O1085" i="1"/>
  <c r="N1086" i="1"/>
  <c r="O1086" i="1"/>
  <c r="N1087" i="1"/>
  <c r="O1087" i="1"/>
  <c r="N1088" i="1"/>
  <c r="O1088" i="1"/>
  <c r="N1089" i="1"/>
  <c r="O1089" i="1"/>
  <c r="N1090" i="1"/>
  <c r="O1090" i="1"/>
  <c r="N1091" i="1"/>
  <c r="O1091" i="1"/>
  <c r="N1092" i="1"/>
  <c r="O1092" i="1"/>
  <c r="N1093" i="1"/>
  <c r="O1093" i="1"/>
  <c r="N1094" i="1"/>
  <c r="O1094" i="1"/>
  <c r="N1095" i="1"/>
  <c r="O1095" i="1"/>
  <c r="N1096" i="1"/>
  <c r="O1096" i="1"/>
  <c r="N1097" i="1"/>
  <c r="O1097" i="1"/>
  <c r="N1098" i="1"/>
  <c r="O1098" i="1"/>
  <c r="N1099" i="1"/>
  <c r="O1099" i="1"/>
  <c r="N1100" i="1"/>
  <c r="O1100" i="1"/>
  <c r="N1101" i="1"/>
  <c r="O1101" i="1"/>
  <c r="N1102" i="1"/>
  <c r="O1102" i="1"/>
  <c r="N1103" i="1"/>
  <c r="O1103" i="1"/>
  <c r="N1104" i="1"/>
  <c r="O1104" i="1"/>
  <c r="N1105" i="1"/>
  <c r="O1105" i="1"/>
  <c r="N1106" i="1"/>
  <c r="O1106" i="1"/>
  <c r="N1107" i="1"/>
  <c r="O1107" i="1"/>
  <c r="N1108" i="1"/>
  <c r="O1108" i="1"/>
  <c r="N1109" i="1"/>
  <c r="O1109" i="1"/>
  <c r="N1110" i="1"/>
  <c r="O1110" i="1"/>
  <c r="N1111" i="1"/>
  <c r="O1111" i="1"/>
  <c r="N1112" i="1"/>
  <c r="O1112" i="1"/>
  <c r="N1113" i="1"/>
  <c r="O1113" i="1"/>
  <c r="N1114" i="1"/>
  <c r="O1114" i="1"/>
  <c r="N1115" i="1"/>
  <c r="O1115" i="1"/>
  <c r="N1116" i="1"/>
  <c r="O1116" i="1"/>
  <c r="N1117" i="1"/>
  <c r="O1117" i="1"/>
  <c r="N1118" i="1"/>
  <c r="O1118" i="1"/>
  <c r="N1119" i="1"/>
  <c r="O1119" i="1"/>
  <c r="N1120" i="1"/>
  <c r="O1120" i="1"/>
  <c r="N1121" i="1"/>
  <c r="O1121" i="1"/>
  <c r="N1122" i="1"/>
  <c r="O1122" i="1"/>
  <c r="N1123" i="1"/>
  <c r="O1123" i="1"/>
  <c r="N1124" i="1"/>
  <c r="O1124" i="1"/>
  <c r="N1125" i="1"/>
  <c r="O1125" i="1"/>
  <c r="N1126" i="1"/>
  <c r="O1126" i="1"/>
  <c r="N1127" i="1"/>
  <c r="O1127" i="1"/>
  <c r="N1128" i="1"/>
  <c r="O1128" i="1"/>
  <c r="N1129" i="1"/>
  <c r="O1129" i="1"/>
  <c r="N1130" i="1"/>
  <c r="O1130" i="1"/>
  <c r="N1131" i="1"/>
  <c r="O1131" i="1"/>
  <c r="N1132" i="1"/>
  <c r="O1132" i="1"/>
  <c r="N1133" i="1"/>
  <c r="O1133" i="1"/>
  <c r="N1134" i="1"/>
  <c r="O1134" i="1"/>
  <c r="N1135" i="1"/>
  <c r="O1135" i="1"/>
  <c r="N1136" i="1"/>
  <c r="O1136" i="1"/>
  <c r="N1137" i="1"/>
  <c r="O1137" i="1"/>
  <c r="N1138" i="1"/>
  <c r="O1138" i="1"/>
  <c r="N1139" i="1"/>
  <c r="O1139" i="1"/>
  <c r="N1140" i="1"/>
  <c r="O1140" i="1"/>
  <c r="N1141" i="1"/>
  <c r="O1141" i="1"/>
  <c r="N1142" i="1"/>
  <c r="O1142" i="1"/>
  <c r="N1143" i="1"/>
  <c r="O1143" i="1"/>
  <c r="N1144" i="1"/>
  <c r="O1144" i="1"/>
  <c r="N1145" i="1"/>
  <c r="O1145" i="1"/>
  <c r="N1146" i="1"/>
  <c r="O1146" i="1"/>
  <c r="N1147" i="1"/>
  <c r="O1147" i="1"/>
  <c r="N1148" i="1"/>
  <c r="O1148" i="1"/>
  <c r="N1149" i="1"/>
  <c r="O1149" i="1"/>
  <c r="N1150" i="1"/>
  <c r="O1150" i="1"/>
  <c r="N1151" i="1"/>
  <c r="O1151" i="1"/>
  <c r="N1152" i="1"/>
  <c r="O1152" i="1"/>
  <c r="N1153" i="1"/>
  <c r="O1153" i="1"/>
  <c r="N1154" i="1"/>
  <c r="O1154" i="1"/>
  <c r="N1155" i="1"/>
  <c r="O1155" i="1"/>
  <c r="N1156" i="1"/>
  <c r="O1156" i="1"/>
  <c r="N1157" i="1"/>
  <c r="O1157" i="1"/>
  <c r="N1158" i="1"/>
  <c r="O1158" i="1"/>
  <c r="N1159" i="1"/>
  <c r="O1159" i="1"/>
  <c r="N1160" i="1"/>
  <c r="O1160" i="1"/>
  <c r="N1161" i="1"/>
  <c r="O1161" i="1"/>
  <c r="N1162" i="1"/>
  <c r="O1162" i="1"/>
  <c r="N1163" i="1"/>
  <c r="O1163" i="1"/>
  <c r="N1164" i="1"/>
  <c r="O1164" i="1"/>
  <c r="N1165" i="1"/>
  <c r="O1165" i="1"/>
  <c r="N1166" i="1"/>
  <c r="O1166" i="1"/>
  <c r="N1167" i="1"/>
  <c r="O1167" i="1"/>
  <c r="N1168" i="1"/>
  <c r="O1168" i="1"/>
  <c r="N1169" i="1"/>
  <c r="O1169" i="1"/>
  <c r="N1170" i="1"/>
  <c r="O1170" i="1"/>
  <c r="N1171" i="1"/>
  <c r="O1171" i="1"/>
  <c r="N1172" i="1"/>
  <c r="O1172" i="1"/>
  <c r="N1173" i="1"/>
  <c r="O1173" i="1"/>
  <c r="N1174" i="1"/>
  <c r="O1174" i="1"/>
  <c r="N1175" i="1"/>
  <c r="O1175" i="1"/>
  <c r="N1176" i="1"/>
  <c r="O1176" i="1"/>
  <c r="N1177" i="1"/>
  <c r="O1177" i="1"/>
  <c r="N1178" i="1"/>
  <c r="O1178" i="1"/>
  <c r="N1179" i="1"/>
  <c r="O1179" i="1"/>
  <c r="N1180" i="1"/>
  <c r="O1180" i="1"/>
  <c r="N1181" i="1"/>
  <c r="O1181" i="1"/>
  <c r="N1182" i="1"/>
  <c r="O1182" i="1"/>
  <c r="N1183" i="1"/>
  <c r="O1183" i="1"/>
  <c r="N1184" i="1"/>
  <c r="O1184" i="1"/>
  <c r="N1185" i="1"/>
  <c r="O1185" i="1"/>
  <c r="N1186" i="1"/>
  <c r="O1186" i="1"/>
  <c r="N1187" i="1"/>
  <c r="O1187" i="1"/>
  <c r="N1188" i="1"/>
  <c r="O1188" i="1"/>
  <c r="N1189" i="1"/>
  <c r="O1189" i="1"/>
  <c r="N1190" i="1"/>
  <c r="O1190" i="1"/>
  <c r="N1191" i="1"/>
  <c r="O1191" i="1"/>
  <c r="N1192" i="1"/>
  <c r="O1192" i="1"/>
  <c r="N1193" i="1"/>
  <c r="O1193" i="1"/>
  <c r="N1194" i="1"/>
  <c r="O1194" i="1"/>
  <c r="N1195" i="1"/>
  <c r="O1195" i="1"/>
  <c r="N1196" i="1"/>
  <c r="O1196" i="1"/>
  <c r="N1197" i="1"/>
  <c r="O1197" i="1"/>
  <c r="N1198" i="1"/>
  <c r="O1198" i="1"/>
  <c r="N1199" i="1"/>
  <c r="O1199" i="1"/>
  <c r="N1200" i="1"/>
  <c r="O1200" i="1"/>
  <c r="N1201" i="1"/>
  <c r="O1201" i="1"/>
  <c r="N1202" i="1"/>
  <c r="O1202" i="1"/>
  <c r="N1203" i="1"/>
  <c r="O1203" i="1"/>
  <c r="N1204" i="1"/>
  <c r="O1204" i="1"/>
  <c r="N1205" i="1"/>
  <c r="O1205" i="1"/>
  <c r="N1206" i="1"/>
  <c r="O1206" i="1"/>
  <c r="N1207" i="1"/>
  <c r="O1207" i="1"/>
  <c r="N1208" i="1"/>
  <c r="O1208" i="1"/>
  <c r="N1209" i="1"/>
  <c r="O1209" i="1"/>
  <c r="N1210" i="1"/>
  <c r="O1210" i="1"/>
  <c r="N1211" i="1"/>
  <c r="O1211" i="1"/>
  <c r="N1212" i="1"/>
  <c r="O1212" i="1"/>
  <c r="N1213" i="1"/>
  <c r="O1213" i="1"/>
  <c r="N1214" i="1"/>
  <c r="O1214" i="1"/>
  <c r="N1215" i="1"/>
  <c r="O1215" i="1"/>
  <c r="N1216" i="1"/>
  <c r="O1216" i="1"/>
  <c r="N1217" i="1"/>
  <c r="O1217" i="1"/>
  <c r="N1218" i="1"/>
  <c r="O1218" i="1"/>
  <c r="N1219" i="1"/>
  <c r="O1219" i="1"/>
  <c r="N1220" i="1"/>
  <c r="O1220" i="1"/>
  <c r="N1221" i="1"/>
  <c r="O1221" i="1"/>
  <c r="N1222" i="1"/>
  <c r="O1222" i="1"/>
  <c r="N1223" i="1"/>
  <c r="O1223" i="1"/>
  <c r="N1224" i="1"/>
  <c r="O1224" i="1"/>
  <c r="N1225" i="1"/>
  <c r="O1225" i="1"/>
  <c r="N1226" i="1"/>
  <c r="O1226" i="1"/>
  <c r="N1227" i="1"/>
  <c r="O1227" i="1"/>
  <c r="N1228" i="1"/>
  <c r="O1228" i="1"/>
  <c r="N1229" i="1"/>
  <c r="O1229" i="1"/>
  <c r="N1230" i="1"/>
  <c r="O1230" i="1"/>
  <c r="N1231" i="1"/>
  <c r="O1231" i="1"/>
  <c r="N1232" i="1"/>
  <c r="O1232" i="1"/>
  <c r="N1233" i="1"/>
  <c r="O1233" i="1"/>
  <c r="N1234" i="1"/>
  <c r="O1234" i="1"/>
  <c r="N1235" i="1"/>
  <c r="O1235" i="1"/>
  <c r="N1236" i="1"/>
  <c r="O1236" i="1"/>
  <c r="N1237" i="1"/>
  <c r="O1237" i="1"/>
  <c r="N1238" i="1"/>
  <c r="O1238" i="1"/>
  <c r="N1239" i="1"/>
  <c r="O1239" i="1"/>
  <c r="N1240" i="1"/>
  <c r="O1240" i="1"/>
  <c r="N1241" i="1"/>
  <c r="O1241" i="1"/>
  <c r="N1242" i="1"/>
  <c r="O1242" i="1"/>
  <c r="N1243" i="1"/>
  <c r="O1243" i="1"/>
  <c r="N1244" i="1"/>
  <c r="O1244" i="1"/>
  <c r="N1245" i="1"/>
  <c r="O1245" i="1"/>
  <c r="N1246" i="1"/>
  <c r="O1246" i="1"/>
  <c r="N1247" i="1"/>
  <c r="O1247" i="1"/>
  <c r="N1248" i="1"/>
  <c r="O1248" i="1"/>
  <c r="N1249" i="1"/>
  <c r="O1249" i="1"/>
  <c r="N1250" i="1"/>
  <c r="O1250" i="1"/>
  <c r="N1251" i="1"/>
  <c r="O1251" i="1"/>
  <c r="N1252" i="1"/>
  <c r="O1252" i="1"/>
  <c r="N1253" i="1"/>
  <c r="O1253" i="1"/>
  <c r="N1254" i="1"/>
  <c r="O1254" i="1"/>
  <c r="N1255" i="1"/>
  <c r="O1255" i="1"/>
  <c r="N1256" i="1"/>
  <c r="O1256" i="1"/>
  <c r="N1257" i="1"/>
  <c r="O1257" i="1"/>
  <c r="N1258" i="1"/>
  <c r="O1258" i="1"/>
  <c r="N1259" i="1"/>
  <c r="O1259" i="1"/>
  <c r="N1260" i="1"/>
  <c r="O1260" i="1"/>
  <c r="N1261" i="1"/>
  <c r="O1261" i="1"/>
  <c r="N1262" i="1"/>
  <c r="O1262" i="1"/>
  <c r="N1263" i="1"/>
  <c r="O1263" i="1"/>
  <c r="N1264" i="1"/>
  <c r="O1264" i="1"/>
  <c r="N1265" i="1"/>
  <c r="O1265" i="1"/>
  <c r="N1266" i="1"/>
  <c r="O1266" i="1"/>
  <c r="N1267" i="1"/>
  <c r="O1267" i="1"/>
  <c r="N1268" i="1"/>
  <c r="O1268" i="1"/>
  <c r="N1269" i="1"/>
  <c r="O1269" i="1"/>
  <c r="N1270" i="1"/>
  <c r="O1270" i="1"/>
  <c r="N1271" i="1"/>
  <c r="O1271" i="1"/>
  <c r="N1272" i="1"/>
  <c r="O1272" i="1"/>
  <c r="N1273" i="1"/>
  <c r="O1273" i="1"/>
  <c r="N1274" i="1"/>
  <c r="O1274" i="1"/>
  <c r="N1275" i="1"/>
  <c r="O1275" i="1"/>
  <c r="N1276" i="1"/>
  <c r="O1276" i="1"/>
  <c r="N1277" i="1"/>
  <c r="O1277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O2" i="1"/>
  <c r="N2" i="1"/>
  <c r="R4" i="3"/>
  <c r="S4" i="3"/>
  <c r="R5" i="3"/>
  <c r="S5" i="3"/>
  <c r="R6" i="3"/>
  <c r="S6" i="3"/>
  <c r="R7" i="3"/>
  <c r="S7" i="3"/>
  <c r="Q4" i="3"/>
  <c r="Q5" i="3"/>
  <c r="Q6" i="3"/>
  <c r="Q7" i="3"/>
  <c r="G4" i="3"/>
  <c r="H4" i="3"/>
  <c r="I4" i="3"/>
  <c r="J4" i="3"/>
  <c r="K4" i="3"/>
  <c r="L4" i="3"/>
  <c r="M4" i="3"/>
  <c r="N4" i="3"/>
  <c r="O4" i="3"/>
  <c r="O8" i="3" s="1"/>
  <c r="P4" i="3"/>
  <c r="G5" i="3"/>
  <c r="H5" i="3"/>
  <c r="I5" i="3"/>
  <c r="J5" i="3"/>
  <c r="K5" i="3"/>
  <c r="L5" i="3"/>
  <c r="M5" i="3"/>
  <c r="N5" i="3"/>
  <c r="O5" i="3"/>
  <c r="P5" i="3"/>
  <c r="G6" i="3"/>
  <c r="H6" i="3"/>
  <c r="I6" i="3"/>
  <c r="J6" i="3"/>
  <c r="K6" i="3"/>
  <c r="L6" i="3"/>
  <c r="M6" i="3"/>
  <c r="N6" i="3"/>
  <c r="O6" i="3"/>
  <c r="P6" i="3"/>
  <c r="G7" i="3"/>
  <c r="H7" i="3"/>
  <c r="I7" i="3"/>
  <c r="J7" i="3"/>
  <c r="K7" i="3"/>
  <c r="L7" i="3"/>
  <c r="M7" i="3"/>
  <c r="N7" i="3"/>
  <c r="O7" i="3"/>
  <c r="P7" i="3"/>
  <c r="F7" i="3"/>
  <c r="F6" i="3"/>
  <c r="F5" i="3"/>
  <c r="F4" i="3"/>
  <c r="N104" i="5" l="1"/>
  <c r="N96" i="5"/>
  <c r="N88" i="5"/>
  <c r="N80" i="5"/>
  <c r="N72" i="5"/>
  <c r="N64" i="5"/>
  <c r="N56" i="5"/>
  <c r="N48" i="5"/>
  <c r="N40" i="5"/>
  <c r="N32" i="5"/>
  <c r="N24" i="5"/>
  <c r="Q8" i="3"/>
  <c r="R8" i="3"/>
  <c r="P8" i="3"/>
  <c r="H8" i="3"/>
  <c r="G8" i="3"/>
  <c r="I8" i="3"/>
  <c r="K8" i="3"/>
  <c r="M8" i="3"/>
  <c r="L8" i="3"/>
  <c r="S8" i="3"/>
  <c r="N8" i="3"/>
  <c r="J8" i="3"/>
  <c r="F8" i="3"/>
  <c r="L1013" i="1" l="1"/>
  <c r="L1017" i="1"/>
  <c r="L25" i="1"/>
  <c r="L13" i="1"/>
  <c r="L162" i="1"/>
  <c r="L1016" i="1"/>
  <c r="L24" i="1"/>
  <c r="L179" i="1"/>
  <c r="L161" i="1"/>
  <c r="L896" i="1"/>
  <c r="L1020" i="1"/>
  <c r="L12" i="1"/>
  <c r="L23" i="1"/>
  <c r="L178" i="1"/>
  <c r="L1019" i="1"/>
  <c r="L22" i="1"/>
  <c r="L177" i="1"/>
  <c r="L160" i="1"/>
  <c r="L897" i="1"/>
  <c r="L1024" i="1"/>
  <c r="L11" i="1"/>
  <c r="L176" i="1"/>
  <c r="L159" i="1"/>
  <c r="L1023" i="1"/>
  <c r="L10" i="1"/>
  <c r="L175" i="1"/>
  <c r="L158" i="1"/>
  <c r="L122" i="1"/>
  <c r="L1022" i="1"/>
  <c r="L21" i="1"/>
  <c r="L174" i="1"/>
  <c r="L157" i="1"/>
  <c r="L898" i="1"/>
  <c r="L1025" i="1"/>
  <c r="L9" i="1"/>
  <c r="L20" i="1"/>
  <c r="L173" i="1"/>
  <c r="L1015" i="1"/>
  <c r="L8" i="1"/>
  <c r="L19" i="1"/>
  <c r="L156" i="1"/>
  <c r="L121" i="1"/>
  <c r="L899" i="1"/>
  <c r="L1027" i="1"/>
  <c r="L7" i="1"/>
  <c r="L172" i="1"/>
  <c r="L155" i="1"/>
  <c r="L1018" i="1"/>
  <c r="L18" i="1"/>
  <c r="L171" i="1"/>
  <c r="L154" i="1"/>
  <c r="L900" i="1"/>
  <c r="L1029" i="1"/>
  <c r="L6" i="1"/>
  <c r="L17" i="1"/>
  <c r="L170" i="1"/>
  <c r="L1021" i="1"/>
  <c r="L5" i="1"/>
  <c r="L169" i="1"/>
  <c r="L153" i="1"/>
  <c r="L901" i="1"/>
  <c r="L1030" i="1"/>
  <c r="L4" i="1"/>
  <c r="L16" i="1"/>
  <c r="L152" i="1"/>
  <c r="L902" i="1"/>
  <c r="L1033" i="1"/>
  <c r="L3" i="1"/>
  <c r="L15" i="1"/>
  <c r="L168" i="1"/>
  <c r="L1026" i="1"/>
  <c r="L2" i="1"/>
  <c r="L167" i="1"/>
  <c r="L151" i="1"/>
  <c r="L1014" i="1"/>
  <c r="L14" i="1"/>
  <c r="L166" i="1"/>
  <c r="L150" i="1"/>
  <c r="L1032" i="1"/>
  <c r="L1034" i="1"/>
  <c r="L68" i="1"/>
  <c r="L120" i="1"/>
  <c r="L165" i="1"/>
  <c r="L1028" i="1"/>
  <c r="L67" i="1"/>
  <c r="L44" i="1"/>
  <c r="L149" i="1"/>
  <c r="L903" i="1"/>
  <c r="L1036" i="1"/>
  <c r="L66" i="1"/>
  <c r="L164" i="1"/>
  <c r="L148" i="1"/>
  <c r="L1031" i="1"/>
  <c r="L43" i="1"/>
  <c r="L163" i="1"/>
  <c r="L147" i="1"/>
  <c r="L119" i="1"/>
  <c r="L904" i="1"/>
  <c r="L1038" i="1"/>
  <c r="L65" i="1"/>
  <c r="L42" i="1"/>
  <c r="L196" i="1"/>
  <c r="L905" i="1"/>
  <c r="L1040" i="1"/>
  <c r="L64" i="1"/>
  <c r="L41" i="1"/>
  <c r="L146" i="1"/>
  <c r="L906" i="1"/>
  <c r="L1044" i="1"/>
  <c r="L63" i="1"/>
  <c r="L145" i="1"/>
  <c r="L907" i="1"/>
  <c r="L1043" i="1"/>
  <c r="L144" i="1"/>
  <c r="L195" i="1"/>
  <c r="L908" i="1"/>
  <c r="L1048" i="1"/>
  <c r="L62" i="1"/>
  <c r="L194" i="1"/>
  <c r="L909" i="1"/>
  <c r="L1046" i="1"/>
  <c r="L193" i="1"/>
  <c r="L143" i="1"/>
  <c r="L40" i="1"/>
  <c r="L910" i="1"/>
  <c r="L1052" i="1"/>
  <c r="L61" i="1"/>
  <c r="L118" i="1"/>
  <c r="L142" i="1"/>
  <c r="L39" i="1"/>
  <c r="L911" i="1"/>
  <c r="L1051" i="1"/>
  <c r="L60" i="1"/>
  <c r="L192" i="1"/>
  <c r="L141" i="1"/>
  <c r="L912" i="1"/>
  <c r="L1050" i="1"/>
  <c r="L191" i="1"/>
  <c r="L38" i="1"/>
  <c r="L140" i="1"/>
  <c r="L913" i="1"/>
  <c r="L1054" i="1"/>
  <c r="L59" i="1"/>
  <c r="L37" i="1"/>
  <c r="L190" i="1"/>
  <c r="L914" i="1"/>
  <c r="L1042" i="1"/>
  <c r="L58" i="1"/>
  <c r="L117" i="1"/>
  <c r="L36" i="1"/>
  <c r="L139" i="1"/>
  <c r="L915" i="1"/>
  <c r="L1056" i="1"/>
  <c r="L57" i="1"/>
  <c r="L138" i="1"/>
  <c r="L189" i="1"/>
  <c r="L916" i="1"/>
  <c r="L1047" i="1"/>
  <c r="L35" i="1"/>
  <c r="L188" i="1"/>
  <c r="L137" i="1"/>
  <c r="L917" i="1"/>
  <c r="L1058" i="1"/>
  <c r="L56" i="1"/>
  <c r="L34" i="1"/>
  <c r="L187" i="1"/>
  <c r="L918" i="1"/>
  <c r="L1049" i="1"/>
  <c r="L55" i="1"/>
  <c r="L136" i="1"/>
  <c r="L186" i="1"/>
  <c r="L1035" i="1"/>
  <c r="L1060" i="1"/>
  <c r="L54" i="1"/>
  <c r="L33" i="1"/>
  <c r="L135" i="1"/>
  <c r="L919" i="1"/>
  <c r="L1053" i="1"/>
  <c r="L53" i="1"/>
  <c r="L185" i="1"/>
  <c r="L32" i="1"/>
  <c r="L1037" i="1"/>
  <c r="L1063" i="1"/>
  <c r="L52" i="1"/>
  <c r="L184" i="1"/>
  <c r="L221" i="1"/>
  <c r="L920" i="1"/>
  <c r="L1055" i="1"/>
  <c r="L31" i="1"/>
  <c r="L183" i="1"/>
  <c r="L220" i="1"/>
  <c r="L1039" i="1"/>
  <c r="L1065" i="1"/>
  <c r="L51" i="1"/>
  <c r="L30" i="1"/>
  <c r="L182" i="1"/>
  <c r="L921" i="1"/>
  <c r="L1057" i="1"/>
  <c r="L50" i="1"/>
  <c r="L219" i="1"/>
  <c r="L29" i="1"/>
  <c r="L271" i="1"/>
  <c r="L1041" i="1"/>
  <c r="L1068" i="1"/>
  <c r="L49" i="1"/>
  <c r="L181" i="1"/>
  <c r="L218" i="1"/>
  <c r="L922" i="1"/>
  <c r="L1067" i="1"/>
  <c r="L48" i="1"/>
  <c r="L270" i="1"/>
  <c r="L217" i="1"/>
  <c r="L28" i="1"/>
  <c r="L1045" i="1"/>
  <c r="L1062" i="1"/>
  <c r="L47" i="1"/>
  <c r="L180" i="1"/>
  <c r="L27" i="1"/>
  <c r="L923" i="1"/>
  <c r="L1070" i="1"/>
  <c r="L46" i="1"/>
  <c r="L26" i="1"/>
  <c r="L216" i="1"/>
  <c r="L924" i="1"/>
  <c r="L1072" i="1"/>
  <c r="L82" i="1"/>
  <c r="L97" i="1"/>
  <c r="L215" i="1"/>
  <c r="L1257" i="1"/>
  <c r="L804" i="1"/>
  <c r="L925" i="1"/>
  <c r="L1071" i="1"/>
  <c r="L96" i="1"/>
  <c r="L116" i="1"/>
  <c r="L214" i="1"/>
  <c r="L1256" i="1"/>
  <c r="L803" i="1"/>
  <c r="L926" i="1"/>
  <c r="L1074" i="1"/>
  <c r="L81" i="1"/>
  <c r="L95" i="1"/>
  <c r="L115" i="1"/>
  <c r="L1239" i="1"/>
  <c r="L802" i="1"/>
  <c r="L927" i="1"/>
  <c r="L1077" i="1"/>
  <c r="L94" i="1"/>
  <c r="L114" i="1"/>
  <c r="L213" i="1"/>
  <c r="L1238" i="1"/>
  <c r="L801" i="1"/>
  <c r="L928" i="1"/>
  <c r="L1076" i="1"/>
  <c r="L80" i="1"/>
  <c r="L113" i="1"/>
  <c r="L212" i="1"/>
  <c r="L1241" i="1"/>
  <c r="L800" i="1"/>
  <c r="L1079" i="1"/>
  <c r="L79" i="1"/>
  <c r="L93" i="1"/>
  <c r="L211" i="1"/>
  <c r="L269" i="1"/>
  <c r="L929" i="1"/>
  <c r="L1240" i="1"/>
  <c r="L799" i="1"/>
  <c r="L930" i="1"/>
  <c r="L1078" i="1"/>
  <c r="L92" i="1"/>
  <c r="L210" i="1"/>
  <c r="L112" i="1"/>
  <c r="L1227" i="1"/>
  <c r="L798" i="1"/>
  <c r="L1059" i="1"/>
  <c r="L1081" i="1"/>
  <c r="L78" i="1"/>
  <c r="L91" i="1"/>
  <c r="L111" i="1"/>
  <c r="L1226" i="1"/>
  <c r="L797" i="1"/>
  <c r="L90" i="1"/>
  <c r="L209" i="1"/>
  <c r="L931" i="1"/>
  <c r="L1073" i="1"/>
  <c r="L77" i="1"/>
  <c r="L1223" i="1"/>
  <c r="L796" i="1"/>
  <c r="L1061" i="1"/>
  <c r="L1082" i="1"/>
  <c r="L76" i="1"/>
  <c r="L110" i="1"/>
  <c r="L208" i="1"/>
  <c r="L1222" i="1"/>
  <c r="L795" i="1"/>
  <c r="L932" i="1"/>
  <c r="L89" i="1"/>
  <c r="L109" i="1"/>
  <c r="L207" i="1"/>
  <c r="L1075" i="1"/>
  <c r="L1208" i="1"/>
  <c r="L794" i="1"/>
  <c r="L1064" i="1"/>
  <c r="L1085" i="1"/>
  <c r="L75" i="1"/>
  <c r="L88" i="1"/>
  <c r="L108" i="1"/>
  <c r="L268" i="1"/>
  <c r="L1207" i="1"/>
  <c r="L793" i="1"/>
  <c r="L1066" i="1"/>
  <c r="L1087" i="1"/>
  <c r="L74" i="1"/>
  <c r="L206" i="1"/>
  <c r="L107" i="1"/>
  <c r="L1260" i="1"/>
  <c r="L1262" i="1"/>
  <c r="L792" i="1"/>
  <c r="L933" i="1"/>
  <c r="L73" i="1"/>
  <c r="L87" i="1"/>
  <c r="L205" i="1"/>
  <c r="L1080" i="1"/>
  <c r="L1259" i="1"/>
  <c r="L1261" i="1"/>
  <c r="L791" i="1"/>
  <c r="L934" i="1"/>
  <c r="L1089" i="1"/>
  <c r="L72" i="1"/>
  <c r="L86" i="1"/>
  <c r="L106" i="1"/>
  <c r="L1247" i="1"/>
  <c r="L1249" i="1"/>
  <c r="L790" i="1"/>
  <c r="L1069" i="1"/>
  <c r="L71" i="1"/>
  <c r="L85" i="1"/>
  <c r="L105" i="1"/>
  <c r="L204" i="1"/>
  <c r="L1084" i="1"/>
  <c r="L1246" i="1"/>
  <c r="L1248" i="1"/>
  <c r="L789" i="1"/>
  <c r="L935" i="1"/>
  <c r="L1090" i="1"/>
  <c r="L70" i="1"/>
  <c r="L84" i="1"/>
  <c r="L104" i="1"/>
  <c r="L203" i="1"/>
  <c r="L1231" i="1"/>
  <c r="L1232" i="1"/>
  <c r="L788" i="1"/>
  <c r="L936" i="1"/>
  <c r="L1091" i="1"/>
  <c r="L69" i="1"/>
  <c r="L83" i="1"/>
  <c r="L103" i="1"/>
  <c r="L202" i="1"/>
  <c r="L267" i="1"/>
  <c r="L1230" i="1"/>
  <c r="L787" i="1"/>
  <c r="L937" i="1"/>
  <c r="L290" i="1"/>
  <c r="L309" i="1"/>
  <c r="L102" i="1"/>
  <c r="L201" i="1"/>
  <c r="L1083" i="1"/>
  <c r="L1217" i="1"/>
  <c r="L1219" i="1"/>
  <c r="L786" i="1"/>
  <c r="L938" i="1"/>
  <c r="L1092" i="1"/>
  <c r="L289" i="1"/>
  <c r="L308" i="1"/>
  <c r="L101" i="1"/>
  <c r="L200" i="1"/>
  <c r="L1216" i="1"/>
  <c r="L1218" i="1"/>
  <c r="L939" i="1"/>
  <c r="L288" i="1"/>
  <c r="L307" i="1"/>
  <c r="L100" i="1"/>
  <c r="L199" i="1"/>
  <c r="L266" i="1"/>
  <c r="L1086" i="1"/>
  <c r="L1202" i="1"/>
  <c r="L1206" i="1"/>
  <c r="L940" i="1"/>
  <c r="L1093" i="1"/>
  <c r="L287" i="1"/>
  <c r="L306" i="1"/>
  <c r="L99" i="1"/>
  <c r="L198" i="1"/>
  <c r="L1201" i="1"/>
  <c r="L1205" i="1"/>
  <c r="L941" i="1"/>
  <c r="L286" i="1"/>
  <c r="L305" i="1"/>
  <c r="L98" i="1"/>
  <c r="L197" i="1"/>
  <c r="L1088" i="1"/>
  <c r="L942" i="1"/>
  <c r="L1097" i="1"/>
  <c r="L285" i="1"/>
  <c r="L304" i="1"/>
  <c r="L134" i="1"/>
  <c r="L330" i="1"/>
  <c r="L1253" i="1"/>
  <c r="L767" i="1"/>
  <c r="L823" i="1"/>
  <c r="L837" i="1"/>
  <c r="L864" i="1"/>
  <c r="L943" i="1"/>
  <c r="L1096" i="1"/>
  <c r="L284" i="1"/>
  <c r="L303" i="1"/>
  <c r="L133" i="1"/>
  <c r="L329" i="1"/>
  <c r="L1252" i="1"/>
  <c r="L1275" i="1"/>
  <c r="L1276" i="1"/>
  <c r="L822" i="1"/>
  <c r="L862" i="1"/>
  <c r="L863" i="1"/>
  <c r="L766" i="1"/>
  <c r="L1274" i="1"/>
  <c r="L944" i="1"/>
  <c r="L1098" i="1"/>
  <c r="L283" i="1"/>
  <c r="L302" i="1"/>
  <c r="L132" i="1"/>
  <c r="L328" i="1"/>
  <c r="L1204" i="1"/>
  <c r="L765" i="1"/>
  <c r="L821" i="1"/>
  <c r="L785" i="1"/>
  <c r="L945" i="1"/>
  <c r="L1101" i="1"/>
  <c r="L282" i="1"/>
  <c r="L301" i="1"/>
  <c r="L131" i="1"/>
  <c r="L327" i="1"/>
  <c r="L265" i="1"/>
  <c r="L1203" i="1"/>
  <c r="L764" i="1"/>
  <c r="L820" i="1"/>
  <c r="L836" i="1"/>
  <c r="L861" i="1"/>
  <c r="L946" i="1"/>
  <c r="L1100" i="1"/>
  <c r="L281" i="1"/>
  <c r="L300" i="1"/>
  <c r="L130" i="1"/>
  <c r="L326" i="1"/>
  <c r="L763" i="1"/>
  <c r="L819" i="1"/>
  <c r="L1233" i="1"/>
  <c r="L860" i="1"/>
  <c r="L784" i="1"/>
  <c r="L947" i="1"/>
  <c r="L1103" i="1"/>
  <c r="L280" i="1"/>
  <c r="L299" i="1"/>
  <c r="L129" i="1"/>
  <c r="L325" i="1"/>
  <c r="L264" i="1"/>
  <c r="L1273" i="1"/>
  <c r="L762" i="1"/>
  <c r="L818" i="1"/>
  <c r="L835" i="1"/>
  <c r="L859" i="1"/>
  <c r="L783" i="1"/>
  <c r="L948" i="1"/>
  <c r="L1102" i="1"/>
  <c r="L279" i="1"/>
  <c r="L298" i="1"/>
  <c r="L128" i="1"/>
  <c r="L324" i="1"/>
  <c r="L263" i="1"/>
  <c r="L1221" i="1"/>
  <c r="L761" i="1"/>
  <c r="L817" i="1"/>
  <c r="L834" i="1"/>
  <c r="L858" i="1"/>
  <c r="L782" i="1"/>
  <c r="L949" i="1"/>
  <c r="L1107" i="1"/>
  <c r="L278" i="1"/>
  <c r="L297" i="1"/>
  <c r="L127" i="1"/>
  <c r="L323" i="1"/>
  <c r="L262" i="1"/>
  <c r="L833" i="1"/>
  <c r="L1220" i="1"/>
  <c r="L815" i="1"/>
  <c r="L816" i="1"/>
  <c r="L857" i="1"/>
  <c r="L781" i="1"/>
  <c r="L760" i="1"/>
  <c r="L950" i="1"/>
  <c r="L1095" i="1"/>
  <c r="L277" i="1"/>
  <c r="L296" i="1"/>
  <c r="L126" i="1"/>
  <c r="L322" i="1"/>
  <c r="L261" i="1"/>
  <c r="L1212" i="1"/>
  <c r="L759" i="1"/>
  <c r="L832" i="1"/>
  <c r="L856" i="1"/>
  <c r="L780" i="1"/>
  <c r="L951" i="1"/>
  <c r="L1110" i="1"/>
  <c r="L276" i="1"/>
  <c r="L295" i="1"/>
  <c r="L125" i="1"/>
  <c r="L321" i="1"/>
  <c r="L260" i="1"/>
  <c r="L1211" i="1"/>
  <c r="L1270" i="1"/>
  <c r="L758" i="1"/>
  <c r="L814" i="1"/>
  <c r="L855" i="1"/>
  <c r="L779" i="1"/>
  <c r="L1269" i="1"/>
  <c r="L1099" i="1"/>
  <c r="L275" i="1"/>
  <c r="L294" i="1"/>
  <c r="L124" i="1"/>
  <c r="L320" i="1"/>
  <c r="L259" i="1"/>
  <c r="L952" i="1"/>
  <c r="L1210" i="1"/>
  <c r="L757" i="1"/>
  <c r="L813" i="1"/>
  <c r="L831" i="1"/>
  <c r="L854" i="1"/>
  <c r="L778" i="1"/>
  <c r="L953" i="1"/>
  <c r="L1113" i="1"/>
  <c r="L274" i="1"/>
  <c r="L293" i="1"/>
  <c r="L123" i="1"/>
  <c r="L319" i="1"/>
  <c r="L258" i="1"/>
  <c r="L1209" i="1"/>
  <c r="L756" i="1"/>
  <c r="L812" i="1"/>
  <c r="L830" i="1"/>
  <c r="L853" i="1"/>
  <c r="L777" i="1"/>
  <c r="L954" i="1"/>
  <c r="L1116" i="1"/>
  <c r="L273" i="1"/>
  <c r="L292" i="1"/>
  <c r="L366" i="1"/>
  <c r="L318" i="1"/>
  <c r="L257" i="1"/>
  <c r="L1255" i="1"/>
  <c r="L755" i="1"/>
  <c r="L811" i="1"/>
  <c r="L829" i="1"/>
  <c r="L852" i="1"/>
  <c r="L776" i="1"/>
  <c r="L955" i="1"/>
  <c r="L1106" i="1"/>
  <c r="L272" i="1"/>
  <c r="L291" i="1"/>
  <c r="L365" i="1"/>
  <c r="L317" i="1"/>
  <c r="L256" i="1"/>
  <c r="L1254" i="1"/>
  <c r="L754" i="1"/>
  <c r="L810" i="1"/>
  <c r="L828" i="1"/>
  <c r="L851" i="1"/>
  <c r="L775" i="1"/>
  <c r="L956" i="1"/>
  <c r="L1105" i="1"/>
  <c r="L391" i="1"/>
  <c r="L416" i="1"/>
  <c r="L364" i="1"/>
  <c r="L316" i="1"/>
  <c r="L255" i="1"/>
  <c r="L1237" i="1"/>
  <c r="L753" i="1"/>
  <c r="L809" i="1"/>
  <c r="L850" i="1"/>
  <c r="L827" i="1"/>
  <c r="L774" i="1"/>
  <c r="L957" i="1"/>
  <c r="L1118" i="1"/>
  <c r="L390" i="1"/>
  <c r="L363" i="1"/>
  <c r="L415" i="1"/>
  <c r="L315" i="1"/>
  <c r="L254" i="1"/>
  <c r="L1236" i="1"/>
  <c r="L752" i="1"/>
  <c r="L808" i="1"/>
  <c r="L747" i="1"/>
  <c r="L826" i="1"/>
  <c r="L849" i="1"/>
  <c r="L958" i="1"/>
  <c r="L1109" i="1"/>
  <c r="L389" i="1"/>
  <c r="L414" i="1"/>
  <c r="L362" i="1"/>
  <c r="L314" i="1"/>
  <c r="L253" i="1"/>
  <c r="L1225" i="1"/>
  <c r="L751" i="1"/>
  <c r="L807" i="1"/>
  <c r="L848" i="1"/>
  <c r="L773" i="1"/>
  <c r="L825" i="1"/>
  <c r="L959" i="1"/>
  <c r="L1119" i="1"/>
  <c r="L388" i="1"/>
  <c r="L413" i="1"/>
  <c r="L361" i="1"/>
  <c r="L313" i="1"/>
  <c r="L252" i="1"/>
  <c r="L1224" i="1"/>
  <c r="L750" i="1"/>
  <c r="L806" i="1"/>
  <c r="L824" i="1"/>
  <c r="L847" i="1"/>
  <c r="L746" i="1"/>
  <c r="L960" i="1"/>
  <c r="L1112" i="1"/>
  <c r="L387" i="1"/>
  <c r="L412" i="1"/>
  <c r="L360" i="1"/>
  <c r="L312" i="1"/>
  <c r="L251" i="1"/>
  <c r="L1215" i="1"/>
  <c r="L728" i="1"/>
  <c r="L805" i="1"/>
  <c r="L846" i="1"/>
  <c r="L772" i="1"/>
  <c r="L1094" i="1"/>
  <c r="L1120" i="1"/>
  <c r="L386" i="1"/>
  <c r="L411" i="1"/>
  <c r="L359" i="1"/>
  <c r="L311" i="1"/>
  <c r="L250" i="1"/>
  <c r="L1214" i="1"/>
  <c r="L727" i="1"/>
  <c r="L889" i="1"/>
  <c r="L771" i="1"/>
  <c r="L845" i="1"/>
  <c r="L961" i="1"/>
  <c r="L1115" i="1"/>
  <c r="L249" i="1"/>
  <c r="L385" i="1"/>
  <c r="L410" i="1"/>
  <c r="L358" i="1"/>
  <c r="L310" i="1"/>
  <c r="L1213" i="1"/>
  <c r="L726" i="1"/>
  <c r="L888" i="1"/>
  <c r="L844" i="1"/>
  <c r="L770" i="1"/>
  <c r="L962" i="1"/>
  <c r="L1121" i="1"/>
  <c r="L384" i="1"/>
  <c r="L409" i="1"/>
  <c r="L357" i="1"/>
  <c r="L460" i="1"/>
  <c r="L248" i="1"/>
  <c r="L1268" i="1"/>
  <c r="L725" i="1"/>
  <c r="L887" i="1"/>
  <c r="L745" i="1"/>
  <c r="L843" i="1"/>
  <c r="L1122" i="1"/>
  <c r="L963" i="1"/>
  <c r="L383" i="1"/>
  <c r="L408" i="1"/>
  <c r="L356" i="1"/>
  <c r="L459" i="1"/>
  <c r="L247" i="1"/>
  <c r="L842" i="1"/>
  <c r="L769" i="1"/>
  <c r="L1267" i="1"/>
  <c r="L724" i="1"/>
  <c r="L886" i="1"/>
  <c r="L1104" i="1"/>
  <c r="L1125" i="1"/>
  <c r="L382" i="1"/>
  <c r="L407" i="1"/>
  <c r="L355" i="1"/>
  <c r="L458" i="1"/>
  <c r="L246" i="1"/>
  <c r="L1272" i="1"/>
  <c r="L723" i="1"/>
  <c r="L885" i="1"/>
  <c r="L744" i="1"/>
  <c r="L964" i="1"/>
  <c r="L1124" i="1"/>
  <c r="L381" i="1"/>
  <c r="L406" i="1"/>
  <c r="L354" i="1"/>
  <c r="L457" i="1"/>
  <c r="L245" i="1"/>
  <c r="L1271" i="1"/>
  <c r="L722" i="1"/>
  <c r="L884" i="1"/>
  <c r="L743" i="1"/>
  <c r="L768" i="1"/>
  <c r="L1108" i="1"/>
  <c r="L1128" i="1"/>
  <c r="L380" i="1"/>
  <c r="L405" i="1"/>
  <c r="L353" i="1"/>
  <c r="L456" i="1"/>
  <c r="L244" i="1"/>
  <c r="L1266" i="1"/>
  <c r="L721" i="1"/>
  <c r="L883" i="1"/>
  <c r="L742" i="1"/>
  <c r="L965" i="1"/>
  <c r="L1127" i="1"/>
  <c r="L379" i="1"/>
  <c r="L404" i="1"/>
  <c r="L352" i="1"/>
  <c r="L455" i="1"/>
  <c r="L243" i="1"/>
  <c r="L1265" i="1"/>
  <c r="L720" i="1"/>
  <c r="L882" i="1"/>
  <c r="L741" i="1"/>
  <c r="L966" i="1"/>
  <c r="L1132" i="1"/>
  <c r="L378" i="1"/>
  <c r="L403" i="1"/>
  <c r="L351" i="1"/>
  <c r="L454" i="1"/>
  <c r="L242" i="1"/>
  <c r="L1264" i="1"/>
  <c r="L719" i="1"/>
  <c r="L881" i="1"/>
  <c r="L740" i="1"/>
  <c r="L1111" i="1"/>
  <c r="L1131" i="1"/>
  <c r="L377" i="1"/>
  <c r="L402" i="1"/>
  <c r="L350" i="1"/>
  <c r="L453" i="1"/>
  <c r="L241" i="1"/>
  <c r="L1263" i="1"/>
  <c r="L718" i="1"/>
  <c r="L880" i="1"/>
  <c r="L739" i="1"/>
  <c r="L1114" i="1"/>
  <c r="L1134" i="1"/>
  <c r="L376" i="1"/>
  <c r="L401" i="1"/>
  <c r="L349" i="1"/>
  <c r="L452" i="1"/>
  <c r="L240" i="1"/>
  <c r="L1251" i="1"/>
  <c r="L1245" i="1"/>
  <c r="L717" i="1"/>
  <c r="L879" i="1"/>
  <c r="L731" i="1"/>
  <c r="L738" i="1"/>
  <c r="L967" i="1"/>
  <c r="L1133" i="1"/>
  <c r="L375" i="1"/>
  <c r="L400" i="1"/>
  <c r="L348" i="1"/>
  <c r="L451" i="1"/>
  <c r="L239" i="1"/>
  <c r="L1250" i="1"/>
  <c r="L1244" i="1"/>
  <c r="L716" i="1"/>
  <c r="L878" i="1"/>
  <c r="L730" i="1"/>
  <c r="L737" i="1"/>
  <c r="L968" i="1"/>
  <c r="L1138" i="1"/>
  <c r="L374" i="1"/>
  <c r="L399" i="1"/>
  <c r="L347" i="1"/>
  <c r="L450" i="1"/>
  <c r="L238" i="1"/>
  <c r="L373" i="1"/>
  <c r="L398" i="1"/>
  <c r="L346" i="1"/>
  <c r="L449" i="1"/>
  <c r="L237" i="1"/>
  <c r="L1235" i="1"/>
  <c r="L736" i="1"/>
  <c r="L715" i="1"/>
  <c r="L877" i="1"/>
  <c r="L749" i="1"/>
  <c r="L714" i="1"/>
  <c r="L876" i="1"/>
  <c r="L1117" i="1"/>
  <c r="L1137" i="1"/>
  <c r="L371" i="1"/>
  <c r="L372" i="1"/>
  <c r="L397" i="1"/>
  <c r="L345" i="1"/>
  <c r="L448" i="1"/>
  <c r="L236" i="1"/>
  <c r="L1234" i="1"/>
  <c r="L748" i="1"/>
  <c r="L713" i="1"/>
  <c r="L875" i="1"/>
  <c r="L729" i="1"/>
  <c r="L735" i="1"/>
  <c r="L969" i="1"/>
  <c r="L1141" i="1"/>
  <c r="L396" i="1"/>
  <c r="L344" i="1"/>
  <c r="L447" i="1"/>
  <c r="L235" i="1"/>
  <c r="L1258" i="1"/>
  <c r="L712" i="1"/>
  <c r="L874" i="1"/>
  <c r="L866" i="1"/>
  <c r="L841" i="1"/>
  <c r="L734" i="1"/>
  <c r="L1130" i="1"/>
  <c r="L370" i="1"/>
  <c r="L395" i="1"/>
  <c r="L343" i="1"/>
  <c r="L446" i="1"/>
  <c r="L234" i="1"/>
  <c r="L970" i="1"/>
  <c r="L1277" i="1"/>
  <c r="L711" i="1"/>
  <c r="L873" i="1"/>
  <c r="L865" i="1"/>
  <c r="L840" i="1"/>
  <c r="L733" i="1"/>
  <c r="L1146" i="1"/>
  <c r="L369" i="1"/>
  <c r="L394" i="1"/>
  <c r="L342" i="1"/>
  <c r="L445" i="1"/>
  <c r="L233" i="1"/>
  <c r="L971" i="1"/>
  <c r="L1243" i="1"/>
  <c r="L710" i="1"/>
  <c r="L872" i="1"/>
  <c r="L839" i="1"/>
  <c r="L732" i="1"/>
  <c r="L895" i="1"/>
  <c r="L368" i="1"/>
  <c r="L393" i="1"/>
  <c r="L341" i="1"/>
  <c r="L444" i="1"/>
  <c r="L232" i="1"/>
  <c r="L972" i="1"/>
  <c r="L1136" i="1"/>
  <c r="L1242" i="1"/>
  <c r="L709" i="1"/>
  <c r="L871" i="1"/>
  <c r="L838" i="1"/>
  <c r="L894" i="1"/>
  <c r="L973" i="1"/>
  <c r="L1135" i="1"/>
  <c r="L367" i="1"/>
  <c r="L392" i="1"/>
  <c r="L340" i="1"/>
  <c r="L443" i="1"/>
  <c r="L231" i="1"/>
  <c r="L1229" i="1"/>
  <c r="L891" i="1"/>
  <c r="L870" i="1"/>
  <c r="L893" i="1"/>
  <c r="L868" i="1"/>
  <c r="L974" i="1"/>
  <c r="L1150" i="1"/>
  <c r="L486" i="1"/>
  <c r="L512" i="1"/>
  <c r="L339" i="1"/>
  <c r="L442" i="1"/>
  <c r="L230" i="1"/>
  <c r="L1228" i="1"/>
  <c r="L890" i="1"/>
  <c r="L869" i="1"/>
  <c r="L867" i="1"/>
  <c r="L892" i="1"/>
  <c r="L975" i="1"/>
  <c r="L1140" i="1"/>
  <c r="L485" i="1"/>
  <c r="L511" i="1"/>
  <c r="L338" i="1"/>
  <c r="L441" i="1"/>
  <c r="L229" i="1"/>
  <c r="L976" i="1"/>
  <c r="L1152" i="1"/>
  <c r="L484" i="1"/>
  <c r="L510" i="1"/>
  <c r="L337" i="1"/>
  <c r="L440" i="1"/>
  <c r="L228" i="1"/>
  <c r="L977" i="1"/>
  <c r="L1145" i="1"/>
  <c r="L483" i="1"/>
  <c r="L509" i="1"/>
  <c r="L336" i="1"/>
  <c r="L439" i="1"/>
  <c r="L227" i="1"/>
  <c r="L1123" i="1"/>
  <c r="L1154" i="1"/>
  <c r="L482" i="1"/>
  <c r="L508" i="1"/>
  <c r="L335" i="1"/>
  <c r="L438" i="1"/>
  <c r="L226" i="1"/>
  <c r="L978" i="1"/>
  <c r="L1144" i="1"/>
  <c r="L481" i="1"/>
  <c r="L507" i="1"/>
  <c r="L334" i="1"/>
  <c r="L437" i="1"/>
  <c r="L225" i="1"/>
  <c r="L1126" i="1"/>
  <c r="L1156" i="1"/>
  <c r="L480" i="1"/>
  <c r="L506" i="1"/>
  <c r="L333" i="1"/>
  <c r="L436" i="1"/>
  <c r="L224" i="1"/>
  <c r="L979" i="1"/>
  <c r="L1149" i="1"/>
  <c r="L479" i="1"/>
  <c r="L505" i="1"/>
  <c r="L332" i="1"/>
  <c r="L435" i="1"/>
  <c r="L223" i="1"/>
  <c r="L1129" i="1"/>
  <c r="L1158" i="1"/>
  <c r="L478" i="1"/>
  <c r="L504" i="1"/>
  <c r="L331" i="1"/>
  <c r="L434" i="1"/>
  <c r="L222" i="1"/>
  <c r="L980" i="1"/>
  <c r="L1161" i="1"/>
  <c r="L477" i="1"/>
  <c r="L503" i="1"/>
  <c r="L538" i="1"/>
  <c r="L433" i="1"/>
  <c r="L586" i="1"/>
  <c r="L981" i="1"/>
  <c r="L1160" i="1"/>
  <c r="L476" i="1"/>
  <c r="L502" i="1"/>
  <c r="L537" i="1"/>
  <c r="L585" i="1"/>
  <c r="L432" i="1"/>
  <c r="L475" i="1"/>
  <c r="L536" i="1"/>
  <c r="L501" i="1"/>
  <c r="L584" i="1"/>
  <c r="L431" i="1"/>
  <c r="L982" i="1"/>
  <c r="L1163" i="1"/>
  <c r="L474" i="1"/>
  <c r="L500" i="1"/>
  <c r="L535" i="1"/>
  <c r="L583" i="1"/>
  <c r="L430" i="1"/>
  <c r="L582" i="1"/>
  <c r="L983" i="1"/>
  <c r="L1162" i="1"/>
  <c r="L473" i="1"/>
  <c r="L499" i="1"/>
  <c r="L534" i="1"/>
  <c r="L429" i="1"/>
  <c r="L1139" i="1"/>
  <c r="L1165" i="1"/>
  <c r="L472" i="1"/>
  <c r="L533" i="1"/>
  <c r="L498" i="1"/>
  <c r="L581" i="1"/>
  <c r="L428" i="1"/>
  <c r="L471" i="1"/>
  <c r="L532" i="1"/>
  <c r="L497" i="1"/>
  <c r="L580" i="1"/>
  <c r="L427" i="1"/>
  <c r="L1142" i="1"/>
  <c r="L1164" i="1"/>
  <c r="L470" i="1"/>
  <c r="L531" i="1"/>
  <c r="L496" i="1"/>
  <c r="L579" i="1"/>
  <c r="L426" i="1"/>
  <c r="L469" i="1"/>
  <c r="L530" i="1"/>
  <c r="L495" i="1"/>
  <c r="L578" i="1"/>
  <c r="L425" i="1"/>
  <c r="L1143" i="1"/>
  <c r="L1169" i="1"/>
  <c r="L467" i="1"/>
  <c r="L528" i="1"/>
  <c r="L493" i="1"/>
  <c r="L576" i="1"/>
  <c r="L423" i="1"/>
  <c r="L468" i="1"/>
  <c r="L529" i="1"/>
  <c r="L494" i="1"/>
  <c r="L577" i="1"/>
  <c r="L424" i="1"/>
  <c r="L1147" i="1"/>
  <c r="L1168" i="1"/>
  <c r="L466" i="1"/>
  <c r="L492" i="1"/>
  <c r="L527" i="1"/>
  <c r="L575" i="1"/>
  <c r="L422" i="1"/>
  <c r="L465" i="1"/>
  <c r="L526" i="1"/>
  <c r="L491" i="1"/>
  <c r="L574" i="1"/>
  <c r="L421" i="1"/>
  <c r="L1148" i="1"/>
  <c r="L1159" i="1"/>
  <c r="L464" i="1"/>
  <c r="L490" i="1"/>
  <c r="L525" i="1"/>
  <c r="L573" i="1"/>
  <c r="L420" i="1"/>
  <c r="L984" i="1"/>
  <c r="L1173" i="1"/>
  <c r="L463" i="1"/>
  <c r="L524" i="1"/>
  <c r="L489" i="1"/>
  <c r="L572" i="1"/>
  <c r="L419" i="1"/>
  <c r="L1151" i="1"/>
  <c r="L1172" i="1"/>
  <c r="L462" i="1"/>
  <c r="L523" i="1"/>
  <c r="L488" i="1"/>
  <c r="L571" i="1"/>
  <c r="L418" i="1"/>
  <c r="L985" i="1"/>
  <c r="L1167" i="1"/>
  <c r="L461" i="1"/>
  <c r="L522" i="1"/>
  <c r="L487" i="1"/>
  <c r="L570" i="1"/>
  <c r="L417" i="1"/>
  <c r="L1153" i="1"/>
  <c r="L1176" i="1"/>
  <c r="L613" i="1"/>
  <c r="L521" i="1"/>
  <c r="L640" i="1"/>
  <c r="L569" i="1"/>
  <c r="L667" i="1"/>
  <c r="L986" i="1"/>
  <c r="L1166" i="1"/>
  <c r="L612" i="1"/>
  <c r="L639" i="1"/>
  <c r="L520" i="1"/>
  <c r="L568" i="1"/>
  <c r="L666" i="1"/>
  <c r="L1155" i="1"/>
  <c r="L1171" i="1"/>
  <c r="L611" i="1"/>
  <c r="L638" i="1"/>
  <c r="L519" i="1"/>
  <c r="L567" i="1"/>
  <c r="L665" i="1"/>
  <c r="L987" i="1"/>
  <c r="L1177" i="1"/>
  <c r="L610" i="1"/>
  <c r="L637" i="1"/>
  <c r="L518" i="1"/>
  <c r="L566" i="1"/>
  <c r="L664" i="1"/>
  <c r="L1157" i="1"/>
  <c r="L1170" i="1"/>
  <c r="L609" i="1"/>
  <c r="L636" i="1"/>
  <c r="L517" i="1"/>
  <c r="L663" i="1"/>
  <c r="L565" i="1"/>
  <c r="L988" i="1"/>
  <c r="L1178" i="1"/>
  <c r="L608" i="1"/>
  <c r="L635" i="1"/>
  <c r="L516" i="1"/>
  <c r="L662" i="1"/>
  <c r="L564" i="1"/>
  <c r="L989" i="1"/>
  <c r="L1175" i="1"/>
  <c r="L607" i="1"/>
  <c r="L634" i="1"/>
  <c r="L515" i="1"/>
  <c r="L563" i="1"/>
  <c r="L661" i="1"/>
  <c r="L990" i="1"/>
  <c r="L1179" i="1"/>
  <c r="L606" i="1"/>
  <c r="L633" i="1"/>
  <c r="L514" i="1"/>
  <c r="L562" i="1"/>
  <c r="L660" i="1"/>
  <c r="L991" i="1"/>
  <c r="L1174" i="1"/>
  <c r="L605" i="1"/>
  <c r="L632" i="1"/>
  <c r="L513" i="1"/>
  <c r="L659" i="1"/>
  <c r="L561" i="1"/>
  <c r="L992" i="1"/>
  <c r="L1181" i="1"/>
  <c r="L604" i="1"/>
  <c r="L631" i="1"/>
  <c r="L685" i="1"/>
  <c r="L560" i="1"/>
  <c r="L658" i="1"/>
  <c r="L993" i="1"/>
  <c r="L1180" i="1"/>
  <c r="L603" i="1"/>
  <c r="L630" i="1"/>
  <c r="L684" i="1"/>
  <c r="L559" i="1"/>
  <c r="L657" i="1"/>
  <c r="L994" i="1"/>
  <c r="L1184" i="1"/>
  <c r="L602" i="1"/>
  <c r="L629" i="1"/>
  <c r="L683" i="1"/>
  <c r="L656" i="1"/>
  <c r="L558" i="1"/>
  <c r="L995" i="1"/>
  <c r="L1183" i="1"/>
  <c r="L601" i="1"/>
  <c r="L628" i="1"/>
  <c r="L682" i="1"/>
  <c r="L655" i="1"/>
  <c r="L557" i="1"/>
  <c r="L996" i="1"/>
  <c r="L1187" i="1"/>
  <c r="L600" i="1"/>
  <c r="L627" i="1"/>
  <c r="L681" i="1"/>
  <c r="L556" i="1"/>
  <c r="L654" i="1"/>
  <c r="L997" i="1"/>
  <c r="L1186" i="1"/>
  <c r="L599" i="1"/>
  <c r="L680" i="1"/>
  <c r="L626" i="1"/>
  <c r="L555" i="1"/>
  <c r="L653" i="1"/>
  <c r="L998" i="1"/>
  <c r="L1189" i="1"/>
  <c r="L598" i="1"/>
  <c r="L679" i="1"/>
  <c r="L625" i="1"/>
  <c r="L554" i="1"/>
  <c r="L652" i="1"/>
  <c r="L597" i="1"/>
  <c r="L678" i="1"/>
  <c r="L624" i="1"/>
  <c r="L553" i="1"/>
  <c r="L651" i="1"/>
  <c r="L552" i="1"/>
  <c r="L999" i="1"/>
  <c r="L1191" i="1"/>
  <c r="L596" i="1"/>
  <c r="L677" i="1"/>
  <c r="L623" i="1"/>
  <c r="L650" i="1"/>
  <c r="L595" i="1"/>
  <c r="L622" i="1"/>
  <c r="L649" i="1"/>
  <c r="L551" i="1"/>
  <c r="L1000" i="1"/>
  <c r="L1182" i="1"/>
  <c r="L594" i="1"/>
  <c r="L676" i="1"/>
  <c r="L621" i="1"/>
  <c r="L648" i="1"/>
  <c r="L593" i="1"/>
  <c r="L620" i="1"/>
  <c r="L647" i="1"/>
  <c r="L1001" i="1"/>
  <c r="L1193" i="1"/>
  <c r="L592" i="1"/>
  <c r="L619" i="1"/>
  <c r="L550" i="1"/>
  <c r="L675" i="1"/>
  <c r="L646" i="1"/>
  <c r="L1002" i="1"/>
  <c r="L1185" i="1"/>
  <c r="L591" i="1"/>
  <c r="L618" i="1"/>
  <c r="L674" i="1"/>
  <c r="L549" i="1"/>
  <c r="L645" i="1"/>
  <c r="L673" i="1"/>
  <c r="L548" i="1"/>
  <c r="L1003" i="1"/>
  <c r="L1195" i="1"/>
  <c r="L590" i="1"/>
  <c r="L644" i="1"/>
  <c r="L617" i="1"/>
  <c r="L1004" i="1"/>
  <c r="L1188" i="1"/>
  <c r="L589" i="1"/>
  <c r="L616" i="1"/>
  <c r="L672" i="1"/>
  <c r="L643" i="1"/>
  <c r="L547" i="1"/>
  <c r="L1005" i="1"/>
  <c r="L1197" i="1"/>
  <c r="L588" i="1"/>
  <c r="L671" i="1"/>
  <c r="L546" i="1"/>
  <c r="L615" i="1"/>
  <c r="L642" i="1"/>
  <c r="L1006" i="1"/>
  <c r="L1190" i="1"/>
  <c r="L587" i="1"/>
  <c r="L670" i="1"/>
  <c r="L614" i="1"/>
  <c r="L641" i="1"/>
  <c r="L545" i="1"/>
  <c r="L1007" i="1"/>
  <c r="L1198" i="1"/>
  <c r="L691" i="1"/>
  <c r="L697" i="1"/>
  <c r="L669" i="1"/>
  <c r="L703" i="1"/>
  <c r="L544" i="1"/>
  <c r="L1008" i="1"/>
  <c r="L1192" i="1"/>
  <c r="L690" i="1"/>
  <c r="L696" i="1"/>
  <c r="L702" i="1"/>
  <c r="L668" i="1"/>
  <c r="L543" i="1"/>
  <c r="L1009" i="1"/>
  <c r="L1199" i="1"/>
  <c r="L689" i="1"/>
  <c r="L695" i="1"/>
  <c r="L701" i="1"/>
  <c r="L707" i="1"/>
  <c r="L542" i="1"/>
  <c r="L1010" i="1"/>
  <c r="L1194" i="1"/>
  <c r="L688" i="1"/>
  <c r="L541" i="1"/>
  <c r="L694" i="1"/>
  <c r="L706" i="1"/>
  <c r="L700" i="1"/>
  <c r="L1011" i="1"/>
  <c r="L1200" i="1"/>
  <c r="L687" i="1"/>
  <c r="L540" i="1"/>
  <c r="L693" i="1"/>
  <c r="L699" i="1"/>
  <c r="L705" i="1"/>
  <c r="L698" i="1"/>
  <c r="L1012" i="1"/>
  <c r="L1196" i="1"/>
  <c r="L686" i="1"/>
  <c r="L539" i="1"/>
  <c r="L708" i="1"/>
  <c r="L692" i="1"/>
  <c r="L704" i="1"/>
  <c r="L45" i="1"/>
  <c r="K1013" i="1" l="1"/>
  <c r="K1017" i="1"/>
  <c r="K25" i="1"/>
  <c r="K13" i="1"/>
  <c r="K162" i="1"/>
  <c r="K1016" i="1"/>
  <c r="K24" i="1"/>
  <c r="K179" i="1"/>
  <c r="K161" i="1"/>
  <c r="K896" i="1"/>
  <c r="K1020" i="1"/>
  <c r="K12" i="1"/>
  <c r="K23" i="1"/>
  <c r="K178" i="1"/>
  <c r="K1019" i="1"/>
  <c r="K22" i="1"/>
  <c r="K177" i="1"/>
  <c r="K160" i="1"/>
  <c r="K897" i="1"/>
  <c r="K1024" i="1"/>
  <c r="K11" i="1"/>
  <c r="K176" i="1"/>
  <c r="K159" i="1"/>
  <c r="K1023" i="1"/>
  <c r="K10" i="1"/>
  <c r="K175" i="1"/>
  <c r="K158" i="1"/>
  <c r="K122" i="1"/>
  <c r="K1022" i="1"/>
  <c r="K21" i="1"/>
  <c r="K174" i="1"/>
  <c r="K157" i="1"/>
  <c r="K898" i="1"/>
  <c r="K1025" i="1"/>
  <c r="K9" i="1"/>
  <c r="K20" i="1"/>
  <c r="K173" i="1"/>
  <c r="K1015" i="1"/>
  <c r="K8" i="1"/>
  <c r="K19" i="1"/>
  <c r="K156" i="1"/>
  <c r="K121" i="1"/>
  <c r="K899" i="1"/>
  <c r="K1027" i="1"/>
  <c r="K7" i="1"/>
  <c r="K172" i="1"/>
  <c r="K155" i="1"/>
  <c r="K1018" i="1"/>
  <c r="K18" i="1"/>
  <c r="K171" i="1"/>
  <c r="K154" i="1"/>
  <c r="K900" i="1"/>
  <c r="K1029" i="1"/>
  <c r="K6" i="1"/>
  <c r="K17" i="1"/>
  <c r="K170" i="1"/>
  <c r="K1021" i="1"/>
  <c r="K5" i="1"/>
  <c r="K169" i="1"/>
  <c r="K153" i="1"/>
  <c r="K901" i="1"/>
  <c r="K1030" i="1"/>
  <c r="K4" i="1"/>
  <c r="K16" i="1"/>
  <c r="K152" i="1"/>
  <c r="K902" i="1"/>
  <c r="K1033" i="1"/>
  <c r="K3" i="1"/>
  <c r="K15" i="1"/>
  <c r="K168" i="1"/>
  <c r="K1026" i="1"/>
  <c r="K2" i="1"/>
  <c r="K167" i="1"/>
  <c r="K151" i="1"/>
  <c r="K1014" i="1"/>
  <c r="K14" i="1"/>
  <c r="K166" i="1"/>
  <c r="K150" i="1"/>
  <c r="K1032" i="1"/>
  <c r="K1034" i="1"/>
  <c r="K68" i="1"/>
  <c r="K120" i="1"/>
  <c r="K165" i="1"/>
  <c r="K1028" i="1"/>
  <c r="K67" i="1"/>
  <c r="K44" i="1"/>
  <c r="K149" i="1"/>
  <c r="K903" i="1"/>
  <c r="K1036" i="1"/>
  <c r="K66" i="1"/>
  <c r="K164" i="1"/>
  <c r="K148" i="1"/>
  <c r="K1031" i="1"/>
  <c r="K43" i="1"/>
  <c r="K163" i="1"/>
  <c r="K147" i="1"/>
  <c r="K119" i="1"/>
  <c r="K904" i="1"/>
  <c r="K1038" i="1"/>
  <c r="K65" i="1"/>
  <c r="K42" i="1"/>
  <c r="K196" i="1"/>
  <c r="K905" i="1"/>
  <c r="K1040" i="1"/>
  <c r="K64" i="1"/>
  <c r="K41" i="1"/>
  <c r="K146" i="1"/>
  <c r="K906" i="1"/>
  <c r="K1044" i="1"/>
  <c r="K63" i="1"/>
  <c r="K145" i="1"/>
  <c r="K907" i="1"/>
  <c r="K1043" i="1"/>
  <c r="K144" i="1"/>
  <c r="K195" i="1"/>
  <c r="K908" i="1"/>
  <c r="K1048" i="1"/>
  <c r="K62" i="1"/>
  <c r="K194" i="1"/>
  <c r="K909" i="1"/>
  <c r="K1046" i="1"/>
  <c r="K193" i="1"/>
  <c r="K143" i="1"/>
  <c r="K40" i="1"/>
  <c r="K910" i="1"/>
  <c r="K1052" i="1"/>
  <c r="K61" i="1"/>
  <c r="K118" i="1"/>
  <c r="K142" i="1"/>
  <c r="K39" i="1"/>
  <c r="K911" i="1"/>
  <c r="K1051" i="1"/>
  <c r="K60" i="1"/>
  <c r="K192" i="1"/>
  <c r="K141" i="1"/>
  <c r="K912" i="1"/>
  <c r="K1050" i="1"/>
  <c r="K191" i="1"/>
  <c r="K38" i="1"/>
  <c r="K140" i="1"/>
  <c r="K913" i="1"/>
  <c r="K1054" i="1"/>
  <c r="K59" i="1"/>
  <c r="K37" i="1"/>
  <c r="K190" i="1"/>
  <c r="K914" i="1"/>
  <c r="K1042" i="1"/>
  <c r="K58" i="1"/>
  <c r="K117" i="1"/>
  <c r="K36" i="1"/>
  <c r="K139" i="1"/>
  <c r="K915" i="1"/>
  <c r="K1056" i="1"/>
  <c r="K57" i="1"/>
  <c r="K138" i="1"/>
  <c r="K189" i="1"/>
  <c r="K916" i="1"/>
  <c r="K1047" i="1"/>
  <c r="K35" i="1"/>
  <c r="K188" i="1"/>
  <c r="K137" i="1"/>
  <c r="K917" i="1"/>
  <c r="K1058" i="1"/>
  <c r="K56" i="1"/>
  <c r="K34" i="1"/>
  <c r="K187" i="1"/>
  <c r="K918" i="1"/>
  <c r="K1049" i="1"/>
  <c r="K55" i="1"/>
  <c r="K136" i="1"/>
  <c r="K186" i="1"/>
  <c r="K1035" i="1"/>
  <c r="K1060" i="1"/>
  <c r="K54" i="1"/>
  <c r="K33" i="1"/>
  <c r="K135" i="1"/>
  <c r="K919" i="1"/>
  <c r="K1053" i="1"/>
  <c r="K53" i="1"/>
  <c r="K185" i="1"/>
  <c r="K32" i="1"/>
  <c r="K1037" i="1"/>
  <c r="K1063" i="1"/>
  <c r="K52" i="1"/>
  <c r="K184" i="1"/>
  <c r="K221" i="1"/>
  <c r="K920" i="1"/>
  <c r="K1055" i="1"/>
  <c r="K31" i="1"/>
  <c r="K183" i="1"/>
  <c r="K220" i="1"/>
  <c r="K1039" i="1"/>
  <c r="K1065" i="1"/>
  <c r="K51" i="1"/>
  <c r="K30" i="1"/>
  <c r="K182" i="1"/>
  <c r="K921" i="1"/>
  <c r="K1057" i="1"/>
  <c r="K50" i="1"/>
  <c r="K219" i="1"/>
  <c r="K29" i="1"/>
  <c r="K271" i="1"/>
  <c r="K1041" i="1"/>
  <c r="K1068" i="1"/>
  <c r="K49" i="1"/>
  <c r="K181" i="1"/>
  <c r="K218" i="1"/>
  <c r="K922" i="1"/>
  <c r="K1067" i="1"/>
  <c r="K48" i="1"/>
  <c r="K270" i="1"/>
  <c r="K217" i="1"/>
  <c r="K28" i="1"/>
  <c r="K1045" i="1"/>
  <c r="K1062" i="1"/>
  <c r="K47" i="1"/>
  <c r="K180" i="1"/>
  <c r="K27" i="1"/>
  <c r="K923" i="1"/>
  <c r="K1070" i="1"/>
  <c r="K46" i="1"/>
  <c r="K26" i="1"/>
  <c r="K216" i="1"/>
  <c r="K924" i="1"/>
  <c r="K1072" i="1"/>
  <c r="K82" i="1"/>
  <c r="K97" i="1"/>
  <c r="K215" i="1"/>
  <c r="K1257" i="1"/>
  <c r="K804" i="1"/>
  <c r="K925" i="1"/>
  <c r="K1071" i="1"/>
  <c r="K96" i="1"/>
  <c r="K116" i="1"/>
  <c r="K214" i="1"/>
  <c r="K1256" i="1"/>
  <c r="K803" i="1"/>
  <c r="K926" i="1"/>
  <c r="K1074" i="1"/>
  <c r="K81" i="1"/>
  <c r="K95" i="1"/>
  <c r="K115" i="1"/>
  <c r="K1239" i="1"/>
  <c r="K802" i="1"/>
  <c r="K927" i="1"/>
  <c r="K1077" i="1"/>
  <c r="K94" i="1"/>
  <c r="K114" i="1"/>
  <c r="K213" i="1"/>
  <c r="K1238" i="1"/>
  <c r="K801" i="1"/>
  <c r="K928" i="1"/>
  <c r="K1076" i="1"/>
  <c r="K80" i="1"/>
  <c r="K113" i="1"/>
  <c r="K212" i="1"/>
  <c r="K1241" i="1"/>
  <c r="K800" i="1"/>
  <c r="K1079" i="1"/>
  <c r="K79" i="1"/>
  <c r="K93" i="1"/>
  <c r="K211" i="1"/>
  <c r="K269" i="1"/>
  <c r="K929" i="1"/>
  <c r="K1240" i="1"/>
  <c r="K799" i="1"/>
  <c r="K930" i="1"/>
  <c r="K1078" i="1"/>
  <c r="K92" i="1"/>
  <c r="K210" i="1"/>
  <c r="K112" i="1"/>
  <c r="K1227" i="1"/>
  <c r="K798" i="1"/>
  <c r="K1059" i="1"/>
  <c r="K1081" i="1"/>
  <c r="K78" i="1"/>
  <c r="K91" i="1"/>
  <c r="K111" i="1"/>
  <c r="K1226" i="1"/>
  <c r="K797" i="1"/>
  <c r="K90" i="1"/>
  <c r="K209" i="1"/>
  <c r="K931" i="1"/>
  <c r="K1073" i="1"/>
  <c r="K77" i="1"/>
  <c r="K1223" i="1"/>
  <c r="K796" i="1"/>
  <c r="K1061" i="1"/>
  <c r="K1082" i="1"/>
  <c r="K76" i="1"/>
  <c r="K110" i="1"/>
  <c r="K208" i="1"/>
  <c r="K1222" i="1"/>
  <c r="K795" i="1"/>
  <c r="K932" i="1"/>
  <c r="K89" i="1"/>
  <c r="K109" i="1"/>
  <c r="K207" i="1"/>
  <c r="K1075" i="1"/>
  <c r="K1208" i="1"/>
  <c r="K794" i="1"/>
  <c r="K1064" i="1"/>
  <c r="K1085" i="1"/>
  <c r="K75" i="1"/>
  <c r="K88" i="1"/>
  <c r="K108" i="1"/>
  <c r="K268" i="1"/>
  <c r="K1207" i="1"/>
  <c r="K793" i="1"/>
  <c r="K1066" i="1"/>
  <c r="K1087" i="1"/>
  <c r="K74" i="1"/>
  <c r="K206" i="1"/>
  <c r="K107" i="1"/>
  <c r="K1260" i="1"/>
  <c r="K1262" i="1"/>
  <c r="K792" i="1"/>
  <c r="K933" i="1"/>
  <c r="K73" i="1"/>
  <c r="K87" i="1"/>
  <c r="K205" i="1"/>
  <c r="K1080" i="1"/>
  <c r="K1259" i="1"/>
  <c r="K1261" i="1"/>
  <c r="K791" i="1"/>
  <c r="K934" i="1"/>
  <c r="K1089" i="1"/>
  <c r="K72" i="1"/>
  <c r="K86" i="1"/>
  <c r="K106" i="1"/>
  <c r="K1247" i="1"/>
  <c r="K1249" i="1"/>
  <c r="K790" i="1"/>
  <c r="K1069" i="1"/>
  <c r="K71" i="1"/>
  <c r="K85" i="1"/>
  <c r="K105" i="1"/>
  <c r="K204" i="1"/>
  <c r="K1084" i="1"/>
  <c r="K1246" i="1"/>
  <c r="K1248" i="1"/>
  <c r="K789" i="1"/>
  <c r="K935" i="1"/>
  <c r="K1090" i="1"/>
  <c r="K70" i="1"/>
  <c r="K84" i="1"/>
  <c r="K104" i="1"/>
  <c r="K203" i="1"/>
  <c r="K1231" i="1"/>
  <c r="K1232" i="1"/>
  <c r="K788" i="1"/>
  <c r="K936" i="1"/>
  <c r="K1091" i="1"/>
  <c r="K69" i="1"/>
  <c r="K83" i="1"/>
  <c r="K103" i="1"/>
  <c r="K202" i="1"/>
  <c r="K267" i="1"/>
  <c r="K1230" i="1"/>
  <c r="K787" i="1"/>
  <c r="K937" i="1"/>
  <c r="K290" i="1"/>
  <c r="K309" i="1"/>
  <c r="K102" i="1"/>
  <c r="K201" i="1"/>
  <c r="K1083" i="1"/>
  <c r="K1217" i="1"/>
  <c r="K1219" i="1"/>
  <c r="K786" i="1"/>
  <c r="K938" i="1"/>
  <c r="K1092" i="1"/>
  <c r="K289" i="1"/>
  <c r="K308" i="1"/>
  <c r="K101" i="1"/>
  <c r="K200" i="1"/>
  <c r="K1216" i="1"/>
  <c r="K1218" i="1"/>
  <c r="K939" i="1"/>
  <c r="K288" i="1"/>
  <c r="K307" i="1"/>
  <c r="K100" i="1"/>
  <c r="K199" i="1"/>
  <c r="K266" i="1"/>
  <c r="K1086" i="1"/>
  <c r="K1202" i="1"/>
  <c r="K1206" i="1"/>
  <c r="K940" i="1"/>
  <c r="K1093" i="1"/>
  <c r="K287" i="1"/>
  <c r="K306" i="1"/>
  <c r="K99" i="1"/>
  <c r="K198" i="1"/>
  <c r="K1201" i="1"/>
  <c r="K1205" i="1"/>
  <c r="K941" i="1"/>
  <c r="K286" i="1"/>
  <c r="K305" i="1"/>
  <c r="K98" i="1"/>
  <c r="K197" i="1"/>
  <c r="K1088" i="1"/>
  <c r="K942" i="1"/>
  <c r="K1097" i="1"/>
  <c r="K285" i="1"/>
  <c r="K304" i="1"/>
  <c r="K134" i="1"/>
  <c r="K330" i="1"/>
  <c r="K1253" i="1"/>
  <c r="K767" i="1"/>
  <c r="K823" i="1"/>
  <c r="K837" i="1"/>
  <c r="K864" i="1"/>
  <c r="K943" i="1"/>
  <c r="K1096" i="1"/>
  <c r="K284" i="1"/>
  <c r="K303" i="1"/>
  <c r="K133" i="1"/>
  <c r="K329" i="1"/>
  <c r="K1252" i="1"/>
  <c r="K1275" i="1"/>
  <c r="K1276" i="1"/>
  <c r="K822" i="1"/>
  <c r="K862" i="1"/>
  <c r="K863" i="1"/>
  <c r="K766" i="1"/>
  <c r="K1274" i="1"/>
  <c r="K944" i="1"/>
  <c r="K1098" i="1"/>
  <c r="K283" i="1"/>
  <c r="K302" i="1"/>
  <c r="K132" i="1"/>
  <c r="K328" i="1"/>
  <c r="K1204" i="1"/>
  <c r="K765" i="1"/>
  <c r="K821" i="1"/>
  <c r="K785" i="1"/>
  <c r="K945" i="1"/>
  <c r="K1101" i="1"/>
  <c r="K282" i="1"/>
  <c r="K301" i="1"/>
  <c r="K131" i="1"/>
  <c r="K327" i="1"/>
  <c r="K265" i="1"/>
  <c r="K1203" i="1"/>
  <c r="K764" i="1"/>
  <c r="K820" i="1"/>
  <c r="K836" i="1"/>
  <c r="K861" i="1"/>
  <c r="K946" i="1"/>
  <c r="K1100" i="1"/>
  <c r="K281" i="1"/>
  <c r="K300" i="1"/>
  <c r="K130" i="1"/>
  <c r="K326" i="1"/>
  <c r="K763" i="1"/>
  <c r="K819" i="1"/>
  <c r="K1233" i="1"/>
  <c r="K860" i="1"/>
  <c r="K784" i="1"/>
  <c r="K947" i="1"/>
  <c r="K1103" i="1"/>
  <c r="K280" i="1"/>
  <c r="K299" i="1"/>
  <c r="K129" i="1"/>
  <c r="K325" i="1"/>
  <c r="K264" i="1"/>
  <c r="K1273" i="1"/>
  <c r="K762" i="1"/>
  <c r="K818" i="1"/>
  <c r="K835" i="1"/>
  <c r="K859" i="1"/>
  <c r="K783" i="1"/>
  <c r="K948" i="1"/>
  <c r="K1102" i="1"/>
  <c r="K279" i="1"/>
  <c r="K298" i="1"/>
  <c r="K128" i="1"/>
  <c r="K324" i="1"/>
  <c r="K263" i="1"/>
  <c r="K1221" i="1"/>
  <c r="K761" i="1"/>
  <c r="K817" i="1"/>
  <c r="K834" i="1"/>
  <c r="K858" i="1"/>
  <c r="K782" i="1"/>
  <c r="K949" i="1"/>
  <c r="K1107" i="1"/>
  <c r="K278" i="1"/>
  <c r="K297" i="1"/>
  <c r="K127" i="1"/>
  <c r="K323" i="1"/>
  <c r="K262" i="1"/>
  <c r="K833" i="1"/>
  <c r="K1220" i="1"/>
  <c r="K815" i="1"/>
  <c r="K816" i="1"/>
  <c r="K857" i="1"/>
  <c r="K781" i="1"/>
  <c r="K760" i="1"/>
  <c r="K950" i="1"/>
  <c r="K1095" i="1"/>
  <c r="K277" i="1"/>
  <c r="K296" i="1"/>
  <c r="K126" i="1"/>
  <c r="K322" i="1"/>
  <c r="K261" i="1"/>
  <c r="K1212" i="1"/>
  <c r="K759" i="1"/>
  <c r="K832" i="1"/>
  <c r="K856" i="1"/>
  <c r="K780" i="1"/>
  <c r="K951" i="1"/>
  <c r="K1110" i="1"/>
  <c r="K276" i="1"/>
  <c r="K295" i="1"/>
  <c r="K125" i="1"/>
  <c r="K321" i="1"/>
  <c r="K260" i="1"/>
  <c r="K1211" i="1"/>
  <c r="K1270" i="1"/>
  <c r="K758" i="1"/>
  <c r="K814" i="1"/>
  <c r="K855" i="1"/>
  <c r="K779" i="1"/>
  <c r="K1269" i="1"/>
  <c r="K1099" i="1"/>
  <c r="K275" i="1"/>
  <c r="K294" i="1"/>
  <c r="K124" i="1"/>
  <c r="K320" i="1"/>
  <c r="K259" i="1"/>
  <c r="K952" i="1"/>
  <c r="K1210" i="1"/>
  <c r="K757" i="1"/>
  <c r="K813" i="1"/>
  <c r="K831" i="1"/>
  <c r="K854" i="1"/>
  <c r="K778" i="1"/>
  <c r="K953" i="1"/>
  <c r="K1113" i="1"/>
  <c r="K274" i="1"/>
  <c r="K293" i="1"/>
  <c r="K123" i="1"/>
  <c r="K319" i="1"/>
  <c r="K258" i="1"/>
  <c r="K1209" i="1"/>
  <c r="K756" i="1"/>
  <c r="K812" i="1"/>
  <c r="K830" i="1"/>
  <c r="K853" i="1"/>
  <c r="K777" i="1"/>
  <c r="K954" i="1"/>
  <c r="K1116" i="1"/>
  <c r="K273" i="1"/>
  <c r="K292" i="1"/>
  <c r="K366" i="1"/>
  <c r="K318" i="1"/>
  <c r="K257" i="1"/>
  <c r="K1255" i="1"/>
  <c r="K755" i="1"/>
  <c r="K811" i="1"/>
  <c r="K829" i="1"/>
  <c r="K852" i="1"/>
  <c r="K776" i="1"/>
  <c r="K955" i="1"/>
  <c r="K1106" i="1"/>
  <c r="K272" i="1"/>
  <c r="K291" i="1"/>
  <c r="K365" i="1"/>
  <c r="K317" i="1"/>
  <c r="K256" i="1"/>
  <c r="K1254" i="1"/>
  <c r="K754" i="1"/>
  <c r="K810" i="1"/>
  <c r="K828" i="1"/>
  <c r="K851" i="1"/>
  <c r="K775" i="1"/>
  <c r="K956" i="1"/>
  <c r="K1105" i="1"/>
  <c r="K391" i="1"/>
  <c r="K416" i="1"/>
  <c r="K364" i="1"/>
  <c r="K316" i="1"/>
  <c r="K255" i="1"/>
  <c r="K1237" i="1"/>
  <c r="K753" i="1"/>
  <c r="K809" i="1"/>
  <c r="K850" i="1"/>
  <c r="K827" i="1"/>
  <c r="K774" i="1"/>
  <c r="K957" i="1"/>
  <c r="K1118" i="1"/>
  <c r="K390" i="1"/>
  <c r="K363" i="1"/>
  <c r="K415" i="1"/>
  <c r="K315" i="1"/>
  <c r="K254" i="1"/>
  <c r="K1236" i="1"/>
  <c r="K752" i="1"/>
  <c r="K808" i="1"/>
  <c r="K747" i="1"/>
  <c r="K826" i="1"/>
  <c r="K849" i="1"/>
  <c r="K958" i="1"/>
  <c r="K1109" i="1"/>
  <c r="K389" i="1"/>
  <c r="K414" i="1"/>
  <c r="K362" i="1"/>
  <c r="K314" i="1"/>
  <c r="K253" i="1"/>
  <c r="K1225" i="1"/>
  <c r="K751" i="1"/>
  <c r="K807" i="1"/>
  <c r="K848" i="1"/>
  <c r="K773" i="1"/>
  <c r="K825" i="1"/>
  <c r="K959" i="1"/>
  <c r="K1119" i="1"/>
  <c r="K388" i="1"/>
  <c r="K413" i="1"/>
  <c r="K361" i="1"/>
  <c r="K313" i="1"/>
  <c r="K252" i="1"/>
  <c r="K1224" i="1"/>
  <c r="K750" i="1"/>
  <c r="K806" i="1"/>
  <c r="K824" i="1"/>
  <c r="K847" i="1"/>
  <c r="K746" i="1"/>
  <c r="K960" i="1"/>
  <c r="K1112" i="1"/>
  <c r="K387" i="1"/>
  <c r="K412" i="1"/>
  <c r="K360" i="1"/>
  <c r="K312" i="1"/>
  <c r="K251" i="1"/>
  <c r="K1215" i="1"/>
  <c r="K728" i="1"/>
  <c r="K805" i="1"/>
  <c r="K846" i="1"/>
  <c r="K772" i="1"/>
  <c r="K1094" i="1"/>
  <c r="K1120" i="1"/>
  <c r="K386" i="1"/>
  <c r="K411" i="1"/>
  <c r="K359" i="1"/>
  <c r="K311" i="1"/>
  <c r="K250" i="1"/>
  <c r="K1214" i="1"/>
  <c r="K727" i="1"/>
  <c r="K889" i="1"/>
  <c r="K771" i="1"/>
  <c r="K845" i="1"/>
  <c r="K961" i="1"/>
  <c r="K1115" i="1"/>
  <c r="K249" i="1"/>
  <c r="K385" i="1"/>
  <c r="K410" i="1"/>
  <c r="K358" i="1"/>
  <c r="K310" i="1"/>
  <c r="K1213" i="1"/>
  <c r="K726" i="1"/>
  <c r="K888" i="1"/>
  <c r="K844" i="1"/>
  <c r="K770" i="1"/>
  <c r="K962" i="1"/>
  <c r="K1121" i="1"/>
  <c r="K384" i="1"/>
  <c r="K409" i="1"/>
  <c r="K357" i="1"/>
  <c r="K460" i="1"/>
  <c r="K248" i="1"/>
  <c r="K1268" i="1"/>
  <c r="K725" i="1"/>
  <c r="K887" i="1"/>
  <c r="K745" i="1"/>
  <c r="K843" i="1"/>
  <c r="K1122" i="1"/>
  <c r="K963" i="1"/>
  <c r="K383" i="1"/>
  <c r="K408" i="1"/>
  <c r="K356" i="1"/>
  <c r="K459" i="1"/>
  <c r="K247" i="1"/>
  <c r="K842" i="1"/>
  <c r="K769" i="1"/>
  <c r="K1267" i="1"/>
  <c r="K724" i="1"/>
  <c r="K886" i="1"/>
  <c r="K1104" i="1"/>
  <c r="K1125" i="1"/>
  <c r="K382" i="1"/>
  <c r="K407" i="1"/>
  <c r="K355" i="1"/>
  <c r="K458" i="1"/>
  <c r="K246" i="1"/>
  <c r="K1272" i="1"/>
  <c r="K723" i="1"/>
  <c r="K885" i="1"/>
  <c r="K744" i="1"/>
  <c r="K964" i="1"/>
  <c r="K1124" i="1"/>
  <c r="K381" i="1"/>
  <c r="K406" i="1"/>
  <c r="K354" i="1"/>
  <c r="K457" i="1"/>
  <c r="K245" i="1"/>
  <c r="K1271" i="1"/>
  <c r="K722" i="1"/>
  <c r="K884" i="1"/>
  <c r="K743" i="1"/>
  <c r="K768" i="1"/>
  <c r="K1108" i="1"/>
  <c r="K1128" i="1"/>
  <c r="K380" i="1"/>
  <c r="K405" i="1"/>
  <c r="K353" i="1"/>
  <c r="K456" i="1"/>
  <c r="K244" i="1"/>
  <c r="K1266" i="1"/>
  <c r="K721" i="1"/>
  <c r="K883" i="1"/>
  <c r="K742" i="1"/>
  <c r="K965" i="1"/>
  <c r="K1127" i="1"/>
  <c r="K379" i="1"/>
  <c r="K404" i="1"/>
  <c r="K352" i="1"/>
  <c r="K455" i="1"/>
  <c r="K243" i="1"/>
  <c r="K1265" i="1"/>
  <c r="K720" i="1"/>
  <c r="K882" i="1"/>
  <c r="K741" i="1"/>
  <c r="K966" i="1"/>
  <c r="K1132" i="1"/>
  <c r="K378" i="1"/>
  <c r="K403" i="1"/>
  <c r="K351" i="1"/>
  <c r="K454" i="1"/>
  <c r="K242" i="1"/>
  <c r="K1264" i="1"/>
  <c r="K719" i="1"/>
  <c r="K881" i="1"/>
  <c r="K740" i="1"/>
  <c r="K1111" i="1"/>
  <c r="K1131" i="1"/>
  <c r="K377" i="1"/>
  <c r="K402" i="1"/>
  <c r="K350" i="1"/>
  <c r="K453" i="1"/>
  <c r="K241" i="1"/>
  <c r="K1263" i="1"/>
  <c r="K718" i="1"/>
  <c r="K880" i="1"/>
  <c r="K739" i="1"/>
  <c r="K1114" i="1"/>
  <c r="K1134" i="1"/>
  <c r="K376" i="1"/>
  <c r="K401" i="1"/>
  <c r="K349" i="1"/>
  <c r="K452" i="1"/>
  <c r="K240" i="1"/>
  <c r="K1251" i="1"/>
  <c r="K1245" i="1"/>
  <c r="K717" i="1"/>
  <c r="K879" i="1"/>
  <c r="K731" i="1"/>
  <c r="K738" i="1"/>
  <c r="K967" i="1"/>
  <c r="K1133" i="1"/>
  <c r="K375" i="1"/>
  <c r="K400" i="1"/>
  <c r="K348" i="1"/>
  <c r="K451" i="1"/>
  <c r="K239" i="1"/>
  <c r="K1250" i="1"/>
  <c r="K1244" i="1"/>
  <c r="K716" i="1"/>
  <c r="K878" i="1"/>
  <c r="K730" i="1"/>
  <c r="K737" i="1"/>
  <c r="K968" i="1"/>
  <c r="K1138" i="1"/>
  <c r="K374" i="1"/>
  <c r="K399" i="1"/>
  <c r="K347" i="1"/>
  <c r="K450" i="1"/>
  <c r="K238" i="1"/>
  <c r="K373" i="1"/>
  <c r="K398" i="1"/>
  <c r="K346" i="1"/>
  <c r="K449" i="1"/>
  <c r="K237" i="1"/>
  <c r="K1235" i="1"/>
  <c r="K736" i="1"/>
  <c r="K715" i="1"/>
  <c r="K877" i="1"/>
  <c r="K749" i="1"/>
  <c r="K714" i="1"/>
  <c r="K876" i="1"/>
  <c r="K1117" i="1"/>
  <c r="K1137" i="1"/>
  <c r="K371" i="1"/>
  <c r="K372" i="1"/>
  <c r="K397" i="1"/>
  <c r="K345" i="1"/>
  <c r="K448" i="1"/>
  <c r="K236" i="1"/>
  <c r="K1234" i="1"/>
  <c r="K748" i="1"/>
  <c r="K713" i="1"/>
  <c r="K875" i="1"/>
  <c r="K729" i="1"/>
  <c r="K735" i="1"/>
  <c r="K969" i="1"/>
  <c r="K1141" i="1"/>
  <c r="K396" i="1"/>
  <c r="K344" i="1"/>
  <c r="K447" i="1"/>
  <c r="K235" i="1"/>
  <c r="K1258" i="1"/>
  <c r="K712" i="1"/>
  <c r="K874" i="1"/>
  <c r="K866" i="1"/>
  <c r="K841" i="1"/>
  <c r="K734" i="1"/>
  <c r="K1130" i="1"/>
  <c r="K370" i="1"/>
  <c r="K395" i="1"/>
  <c r="K343" i="1"/>
  <c r="K446" i="1"/>
  <c r="K234" i="1"/>
  <c r="K970" i="1"/>
  <c r="K1277" i="1"/>
  <c r="K711" i="1"/>
  <c r="K873" i="1"/>
  <c r="K865" i="1"/>
  <c r="K840" i="1"/>
  <c r="K733" i="1"/>
  <c r="K1146" i="1"/>
  <c r="K369" i="1"/>
  <c r="K394" i="1"/>
  <c r="K342" i="1"/>
  <c r="K445" i="1"/>
  <c r="K233" i="1"/>
  <c r="K971" i="1"/>
  <c r="K1243" i="1"/>
  <c r="K710" i="1"/>
  <c r="K872" i="1"/>
  <c r="K839" i="1"/>
  <c r="K732" i="1"/>
  <c r="K895" i="1"/>
  <c r="K368" i="1"/>
  <c r="K393" i="1"/>
  <c r="K341" i="1"/>
  <c r="K444" i="1"/>
  <c r="K232" i="1"/>
  <c r="K972" i="1"/>
  <c r="K1136" i="1"/>
  <c r="K1242" i="1"/>
  <c r="K709" i="1"/>
  <c r="K871" i="1"/>
  <c r="K838" i="1"/>
  <c r="K894" i="1"/>
  <c r="K973" i="1"/>
  <c r="K1135" i="1"/>
  <c r="K367" i="1"/>
  <c r="K392" i="1"/>
  <c r="K340" i="1"/>
  <c r="K443" i="1"/>
  <c r="K231" i="1"/>
  <c r="K1229" i="1"/>
  <c r="K891" i="1"/>
  <c r="K870" i="1"/>
  <c r="K893" i="1"/>
  <c r="K868" i="1"/>
  <c r="K974" i="1"/>
  <c r="K1150" i="1"/>
  <c r="K486" i="1"/>
  <c r="K512" i="1"/>
  <c r="K339" i="1"/>
  <c r="K442" i="1"/>
  <c r="K230" i="1"/>
  <c r="K1228" i="1"/>
  <c r="K890" i="1"/>
  <c r="K869" i="1"/>
  <c r="K867" i="1"/>
  <c r="K892" i="1"/>
  <c r="K975" i="1"/>
  <c r="K1140" i="1"/>
  <c r="K485" i="1"/>
  <c r="K511" i="1"/>
  <c r="K338" i="1"/>
  <c r="K441" i="1"/>
  <c r="K229" i="1"/>
  <c r="K976" i="1"/>
  <c r="K1152" i="1"/>
  <c r="K484" i="1"/>
  <c r="K510" i="1"/>
  <c r="K337" i="1"/>
  <c r="K440" i="1"/>
  <c r="K228" i="1"/>
  <c r="K977" i="1"/>
  <c r="K1145" i="1"/>
  <c r="K483" i="1"/>
  <c r="K509" i="1"/>
  <c r="K336" i="1"/>
  <c r="K439" i="1"/>
  <c r="K227" i="1"/>
  <c r="K1123" i="1"/>
  <c r="K1154" i="1"/>
  <c r="K482" i="1"/>
  <c r="K508" i="1"/>
  <c r="K335" i="1"/>
  <c r="K438" i="1"/>
  <c r="K226" i="1"/>
  <c r="K978" i="1"/>
  <c r="K1144" i="1"/>
  <c r="K481" i="1"/>
  <c r="K507" i="1"/>
  <c r="K334" i="1"/>
  <c r="K437" i="1"/>
  <c r="K225" i="1"/>
  <c r="K1126" i="1"/>
  <c r="K1156" i="1"/>
  <c r="K480" i="1"/>
  <c r="K506" i="1"/>
  <c r="K333" i="1"/>
  <c r="K436" i="1"/>
  <c r="K224" i="1"/>
  <c r="K979" i="1"/>
  <c r="K1149" i="1"/>
  <c r="K479" i="1"/>
  <c r="K505" i="1"/>
  <c r="K332" i="1"/>
  <c r="K435" i="1"/>
  <c r="K223" i="1"/>
  <c r="K1129" i="1"/>
  <c r="K1158" i="1"/>
  <c r="K478" i="1"/>
  <c r="K504" i="1"/>
  <c r="K331" i="1"/>
  <c r="K434" i="1"/>
  <c r="K222" i="1"/>
  <c r="K980" i="1"/>
  <c r="K1161" i="1"/>
  <c r="K477" i="1"/>
  <c r="K503" i="1"/>
  <c r="K538" i="1"/>
  <c r="K433" i="1"/>
  <c r="K586" i="1"/>
  <c r="K981" i="1"/>
  <c r="K1160" i="1"/>
  <c r="K476" i="1"/>
  <c r="K502" i="1"/>
  <c r="K537" i="1"/>
  <c r="K585" i="1"/>
  <c r="K432" i="1"/>
  <c r="K475" i="1"/>
  <c r="K536" i="1"/>
  <c r="K501" i="1"/>
  <c r="K584" i="1"/>
  <c r="K431" i="1"/>
  <c r="K982" i="1"/>
  <c r="K1163" i="1"/>
  <c r="K474" i="1"/>
  <c r="K500" i="1"/>
  <c r="K535" i="1"/>
  <c r="K583" i="1"/>
  <c r="K430" i="1"/>
  <c r="K582" i="1"/>
  <c r="K983" i="1"/>
  <c r="K1162" i="1"/>
  <c r="K473" i="1"/>
  <c r="K499" i="1"/>
  <c r="K534" i="1"/>
  <c r="K429" i="1"/>
  <c r="K1139" i="1"/>
  <c r="K1165" i="1"/>
  <c r="K472" i="1"/>
  <c r="K533" i="1"/>
  <c r="K498" i="1"/>
  <c r="K581" i="1"/>
  <c r="K428" i="1"/>
  <c r="K471" i="1"/>
  <c r="K532" i="1"/>
  <c r="K497" i="1"/>
  <c r="K580" i="1"/>
  <c r="K427" i="1"/>
  <c r="K1142" i="1"/>
  <c r="K1164" i="1"/>
  <c r="K470" i="1"/>
  <c r="K531" i="1"/>
  <c r="K496" i="1"/>
  <c r="K579" i="1"/>
  <c r="K426" i="1"/>
  <c r="K469" i="1"/>
  <c r="K530" i="1"/>
  <c r="K495" i="1"/>
  <c r="K578" i="1"/>
  <c r="K425" i="1"/>
  <c r="K1143" i="1"/>
  <c r="K1169" i="1"/>
  <c r="K467" i="1"/>
  <c r="K528" i="1"/>
  <c r="K493" i="1"/>
  <c r="K576" i="1"/>
  <c r="K423" i="1"/>
  <c r="K468" i="1"/>
  <c r="K529" i="1"/>
  <c r="K494" i="1"/>
  <c r="K577" i="1"/>
  <c r="K424" i="1"/>
  <c r="K1147" i="1"/>
  <c r="K1168" i="1"/>
  <c r="K466" i="1"/>
  <c r="K492" i="1"/>
  <c r="K527" i="1"/>
  <c r="K575" i="1"/>
  <c r="K422" i="1"/>
  <c r="K465" i="1"/>
  <c r="K526" i="1"/>
  <c r="K491" i="1"/>
  <c r="K574" i="1"/>
  <c r="K421" i="1"/>
  <c r="K1148" i="1"/>
  <c r="K1159" i="1"/>
  <c r="K464" i="1"/>
  <c r="K490" i="1"/>
  <c r="K525" i="1"/>
  <c r="K573" i="1"/>
  <c r="K420" i="1"/>
  <c r="K984" i="1"/>
  <c r="K1173" i="1"/>
  <c r="K463" i="1"/>
  <c r="K524" i="1"/>
  <c r="K489" i="1"/>
  <c r="K572" i="1"/>
  <c r="K419" i="1"/>
  <c r="K1151" i="1"/>
  <c r="K1172" i="1"/>
  <c r="K462" i="1"/>
  <c r="K523" i="1"/>
  <c r="K488" i="1"/>
  <c r="K571" i="1"/>
  <c r="K418" i="1"/>
  <c r="K985" i="1"/>
  <c r="K1167" i="1"/>
  <c r="K461" i="1"/>
  <c r="K522" i="1"/>
  <c r="K487" i="1"/>
  <c r="K570" i="1"/>
  <c r="K417" i="1"/>
  <c r="K1153" i="1"/>
  <c r="K1176" i="1"/>
  <c r="K613" i="1"/>
  <c r="K521" i="1"/>
  <c r="K640" i="1"/>
  <c r="K569" i="1"/>
  <c r="K667" i="1"/>
  <c r="K986" i="1"/>
  <c r="K1166" i="1"/>
  <c r="K612" i="1"/>
  <c r="K639" i="1"/>
  <c r="K520" i="1"/>
  <c r="K568" i="1"/>
  <c r="K666" i="1"/>
  <c r="K1155" i="1"/>
  <c r="K1171" i="1"/>
  <c r="K611" i="1"/>
  <c r="K638" i="1"/>
  <c r="K519" i="1"/>
  <c r="K567" i="1"/>
  <c r="K665" i="1"/>
  <c r="K987" i="1"/>
  <c r="K1177" i="1"/>
  <c r="K610" i="1"/>
  <c r="K637" i="1"/>
  <c r="K518" i="1"/>
  <c r="K566" i="1"/>
  <c r="K664" i="1"/>
  <c r="K1157" i="1"/>
  <c r="K1170" i="1"/>
  <c r="K609" i="1"/>
  <c r="K636" i="1"/>
  <c r="K517" i="1"/>
  <c r="K663" i="1"/>
  <c r="K565" i="1"/>
  <c r="K988" i="1"/>
  <c r="K1178" i="1"/>
  <c r="K608" i="1"/>
  <c r="K635" i="1"/>
  <c r="K516" i="1"/>
  <c r="K662" i="1"/>
  <c r="K564" i="1"/>
  <c r="K989" i="1"/>
  <c r="K1175" i="1"/>
  <c r="K607" i="1"/>
  <c r="K634" i="1"/>
  <c r="K515" i="1"/>
  <c r="K563" i="1"/>
  <c r="K661" i="1"/>
  <c r="K990" i="1"/>
  <c r="K1179" i="1"/>
  <c r="K606" i="1"/>
  <c r="K633" i="1"/>
  <c r="K514" i="1"/>
  <c r="K562" i="1"/>
  <c r="K660" i="1"/>
  <c r="K991" i="1"/>
  <c r="K1174" i="1"/>
  <c r="K605" i="1"/>
  <c r="K632" i="1"/>
  <c r="K513" i="1"/>
  <c r="K659" i="1"/>
  <c r="K561" i="1"/>
  <c r="K992" i="1"/>
  <c r="K1181" i="1"/>
  <c r="K604" i="1"/>
  <c r="K631" i="1"/>
  <c r="K685" i="1"/>
  <c r="K560" i="1"/>
  <c r="K658" i="1"/>
  <c r="K993" i="1"/>
  <c r="K1180" i="1"/>
  <c r="K603" i="1"/>
  <c r="K630" i="1"/>
  <c r="K684" i="1"/>
  <c r="K559" i="1"/>
  <c r="K657" i="1"/>
  <c r="K994" i="1"/>
  <c r="K1184" i="1"/>
  <c r="K602" i="1"/>
  <c r="K629" i="1"/>
  <c r="K683" i="1"/>
  <c r="K656" i="1"/>
  <c r="K558" i="1"/>
  <c r="K995" i="1"/>
  <c r="K1183" i="1"/>
  <c r="K601" i="1"/>
  <c r="K628" i="1"/>
  <c r="K682" i="1"/>
  <c r="K655" i="1"/>
  <c r="K557" i="1"/>
  <c r="K996" i="1"/>
  <c r="K1187" i="1"/>
  <c r="K600" i="1"/>
  <c r="K627" i="1"/>
  <c r="K681" i="1"/>
  <c r="K556" i="1"/>
  <c r="K654" i="1"/>
  <c r="K997" i="1"/>
  <c r="K1186" i="1"/>
  <c r="K599" i="1"/>
  <c r="K680" i="1"/>
  <c r="K626" i="1"/>
  <c r="K555" i="1"/>
  <c r="K653" i="1"/>
  <c r="K998" i="1"/>
  <c r="K1189" i="1"/>
  <c r="K598" i="1"/>
  <c r="K679" i="1"/>
  <c r="K625" i="1"/>
  <c r="K554" i="1"/>
  <c r="K652" i="1"/>
  <c r="K597" i="1"/>
  <c r="K678" i="1"/>
  <c r="K624" i="1"/>
  <c r="K553" i="1"/>
  <c r="K651" i="1"/>
  <c r="K552" i="1"/>
  <c r="K999" i="1"/>
  <c r="K1191" i="1"/>
  <c r="K596" i="1"/>
  <c r="K677" i="1"/>
  <c r="K623" i="1"/>
  <c r="K650" i="1"/>
  <c r="K595" i="1"/>
  <c r="K622" i="1"/>
  <c r="K649" i="1"/>
  <c r="K551" i="1"/>
  <c r="K1000" i="1"/>
  <c r="K1182" i="1"/>
  <c r="K594" i="1"/>
  <c r="K676" i="1"/>
  <c r="K621" i="1"/>
  <c r="K648" i="1"/>
  <c r="K593" i="1"/>
  <c r="K620" i="1"/>
  <c r="K647" i="1"/>
  <c r="K1001" i="1"/>
  <c r="K1193" i="1"/>
  <c r="K592" i="1"/>
  <c r="K619" i="1"/>
  <c r="K550" i="1"/>
  <c r="K675" i="1"/>
  <c r="K646" i="1"/>
  <c r="K1002" i="1"/>
  <c r="K1185" i="1"/>
  <c r="K591" i="1"/>
  <c r="K618" i="1"/>
  <c r="K674" i="1"/>
  <c r="K549" i="1"/>
  <c r="K645" i="1"/>
  <c r="K673" i="1"/>
  <c r="K548" i="1"/>
  <c r="K1003" i="1"/>
  <c r="K1195" i="1"/>
  <c r="K590" i="1"/>
  <c r="K644" i="1"/>
  <c r="K617" i="1"/>
  <c r="K1004" i="1"/>
  <c r="K1188" i="1"/>
  <c r="K589" i="1"/>
  <c r="K616" i="1"/>
  <c r="K672" i="1"/>
  <c r="K643" i="1"/>
  <c r="K547" i="1"/>
  <c r="K1005" i="1"/>
  <c r="K1197" i="1"/>
  <c r="K588" i="1"/>
  <c r="K671" i="1"/>
  <c r="K546" i="1"/>
  <c r="K615" i="1"/>
  <c r="K642" i="1"/>
  <c r="K1006" i="1"/>
  <c r="K1190" i="1"/>
  <c r="K587" i="1"/>
  <c r="K670" i="1"/>
  <c r="K614" i="1"/>
  <c r="K641" i="1"/>
  <c r="K545" i="1"/>
  <c r="K1007" i="1"/>
  <c r="K1198" i="1"/>
  <c r="K691" i="1"/>
  <c r="K697" i="1"/>
  <c r="K669" i="1"/>
  <c r="K703" i="1"/>
  <c r="K544" i="1"/>
  <c r="K1008" i="1"/>
  <c r="K1192" i="1"/>
  <c r="K690" i="1"/>
  <c r="K696" i="1"/>
  <c r="K702" i="1"/>
  <c r="K668" i="1"/>
  <c r="K543" i="1"/>
  <c r="K1009" i="1"/>
  <c r="K1199" i="1"/>
  <c r="K689" i="1"/>
  <c r="K695" i="1"/>
  <c r="K701" i="1"/>
  <c r="K707" i="1"/>
  <c r="K542" i="1"/>
  <c r="K1010" i="1"/>
  <c r="K1194" i="1"/>
  <c r="K688" i="1"/>
  <c r="K541" i="1"/>
  <c r="K694" i="1"/>
  <c r="K706" i="1"/>
  <c r="K700" i="1"/>
  <c r="K1011" i="1"/>
  <c r="K1200" i="1"/>
  <c r="K687" i="1"/>
  <c r="K540" i="1"/>
  <c r="K693" i="1"/>
  <c r="K699" i="1"/>
  <c r="K705" i="1"/>
  <c r="K698" i="1"/>
  <c r="K1012" i="1"/>
  <c r="K1196" i="1"/>
  <c r="K686" i="1"/>
  <c r="K539" i="1"/>
  <c r="K708" i="1"/>
  <c r="K692" i="1"/>
  <c r="K704" i="1"/>
  <c r="K45" i="1"/>
  <c r="J803" i="1"/>
  <c r="J926" i="1"/>
  <c r="J1074" i="1"/>
  <c r="J81" i="1"/>
  <c r="J95" i="1"/>
  <c r="J115" i="1"/>
  <c r="J802" i="1"/>
  <c r="J927" i="1"/>
  <c r="J1077" i="1"/>
  <c r="J94" i="1"/>
  <c r="J114" i="1"/>
  <c r="J213" i="1"/>
  <c r="J801" i="1"/>
  <c r="J928" i="1"/>
  <c r="J1076" i="1"/>
  <c r="J80" i="1"/>
  <c r="J113" i="1"/>
  <c r="J212" i="1"/>
  <c r="J800" i="1"/>
  <c r="J1079" i="1"/>
  <c r="J79" i="1"/>
  <c r="J93" i="1"/>
  <c r="J211" i="1"/>
  <c r="J269" i="1"/>
  <c r="J929" i="1"/>
  <c r="J799" i="1"/>
  <c r="J930" i="1"/>
  <c r="J1078" i="1"/>
  <c r="J92" i="1"/>
  <c r="J210" i="1"/>
  <c r="J112" i="1"/>
  <c r="J798" i="1"/>
  <c r="J1059" i="1"/>
  <c r="J1081" i="1"/>
  <c r="J78" i="1"/>
  <c r="J91" i="1"/>
  <c r="J111" i="1"/>
  <c r="J797" i="1"/>
  <c r="J90" i="1"/>
  <c r="J209" i="1"/>
  <c r="J931" i="1"/>
  <c r="J1073" i="1"/>
  <c r="J77" i="1"/>
  <c r="J796" i="1"/>
  <c r="J1061" i="1"/>
  <c r="J1082" i="1"/>
  <c r="J76" i="1"/>
  <c r="J110" i="1"/>
  <c r="J208" i="1"/>
  <c r="J795" i="1"/>
  <c r="J932" i="1"/>
  <c r="J89" i="1"/>
  <c r="J109" i="1"/>
  <c r="J207" i="1"/>
  <c r="J1075" i="1"/>
  <c r="J794" i="1"/>
  <c r="J1064" i="1"/>
  <c r="J1085" i="1"/>
  <c r="J75" i="1"/>
  <c r="J88" i="1"/>
  <c r="J108" i="1"/>
  <c r="J268" i="1"/>
  <c r="J793" i="1"/>
  <c r="J1066" i="1"/>
  <c r="J1087" i="1"/>
  <c r="J74" i="1"/>
  <c r="J206" i="1"/>
  <c r="J107" i="1"/>
  <c r="J792" i="1"/>
  <c r="J933" i="1"/>
  <c r="J73" i="1"/>
  <c r="J87" i="1"/>
  <c r="J205" i="1"/>
  <c r="J1080" i="1"/>
  <c r="J791" i="1"/>
  <c r="J934" i="1"/>
  <c r="J1089" i="1"/>
  <c r="J72" i="1"/>
  <c r="J86" i="1"/>
  <c r="J106" i="1"/>
  <c r="J790" i="1"/>
  <c r="J1069" i="1"/>
  <c r="J71" i="1"/>
  <c r="J85" i="1"/>
  <c r="J105" i="1"/>
  <c r="J204" i="1"/>
  <c r="J1084" i="1"/>
  <c r="J789" i="1"/>
  <c r="J935" i="1"/>
  <c r="J1090" i="1"/>
  <c r="J70" i="1"/>
  <c r="J84" i="1"/>
  <c r="J104" i="1"/>
  <c r="J203" i="1"/>
  <c r="J788" i="1"/>
  <c r="J936" i="1"/>
  <c r="J1091" i="1"/>
  <c r="J69" i="1"/>
  <c r="J83" i="1"/>
  <c r="J103" i="1"/>
  <c r="J202" i="1"/>
  <c r="J267" i="1"/>
  <c r="J787" i="1"/>
  <c r="J937" i="1"/>
  <c r="J290" i="1"/>
  <c r="J309" i="1"/>
  <c r="J102" i="1"/>
  <c r="J201" i="1"/>
  <c r="J1083" i="1"/>
  <c r="J786" i="1"/>
  <c r="J938" i="1"/>
  <c r="J1092" i="1"/>
  <c r="J289" i="1"/>
  <c r="J308" i="1"/>
  <c r="J101" i="1"/>
  <c r="J200" i="1"/>
  <c r="J939" i="1"/>
  <c r="J288" i="1"/>
  <c r="J307" i="1"/>
  <c r="J100" i="1"/>
  <c r="J199" i="1"/>
  <c r="J266" i="1"/>
  <c r="J1086" i="1"/>
  <c r="J940" i="1"/>
  <c r="J1093" i="1"/>
  <c r="J287" i="1"/>
  <c r="J306" i="1"/>
  <c r="J99" i="1"/>
  <c r="J198" i="1"/>
  <c r="J941" i="1"/>
  <c r="J286" i="1"/>
  <c r="J305" i="1"/>
  <c r="J98" i="1"/>
  <c r="J197" i="1"/>
  <c r="J1088" i="1"/>
  <c r="J942" i="1"/>
  <c r="J1097" i="1"/>
  <c r="J285" i="1"/>
  <c r="J304" i="1"/>
  <c r="J134" i="1"/>
  <c r="J330" i="1"/>
  <c r="J767" i="1"/>
  <c r="J823" i="1"/>
  <c r="J837" i="1"/>
  <c r="J864" i="1"/>
  <c r="J943" i="1"/>
  <c r="J1096" i="1"/>
  <c r="J284" i="1"/>
  <c r="J303" i="1"/>
  <c r="J133" i="1"/>
  <c r="J329" i="1"/>
  <c r="J822" i="1"/>
  <c r="J862" i="1"/>
  <c r="J863" i="1"/>
  <c r="J766" i="1"/>
  <c r="J944" i="1"/>
  <c r="J1098" i="1"/>
  <c r="J283" i="1"/>
  <c r="J302" i="1"/>
  <c r="J132" i="1"/>
  <c r="J328" i="1"/>
  <c r="J765" i="1"/>
  <c r="J821" i="1"/>
  <c r="J785" i="1"/>
  <c r="J945" i="1"/>
  <c r="J1101" i="1"/>
  <c r="J282" i="1"/>
  <c r="J301" i="1"/>
  <c r="J131" i="1"/>
  <c r="J327" i="1"/>
  <c r="J265" i="1"/>
  <c r="J764" i="1"/>
  <c r="J820" i="1"/>
  <c r="J836" i="1"/>
  <c r="J861" i="1"/>
  <c r="J946" i="1"/>
  <c r="J1100" i="1"/>
  <c r="J281" i="1"/>
  <c r="J300" i="1"/>
  <c r="J130" i="1"/>
  <c r="J326" i="1"/>
  <c r="J763" i="1"/>
  <c r="J819" i="1"/>
  <c r="J860" i="1"/>
  <c r="J784" i="1"/>
  <c r="J947" i="1"/>
  <c r="J1103" i="1"/>
  <c r="J280" i="1"/>
  <c r="J299" i="1"/>
  <c r="J129" i="1"/>
  <c r="J325" i="1"/>
  <c r="J264" i="1"/>
  <c r="J762" i="1"/>
  <c r="J818" i="1"/>
  <c r="J835" i="1"/>
  <c r="J859" i="1"/>
  <c r="J783" i="1"/>
  <c r="J948" i="1"/>
  <c r="J1102" i="1"/>
  <c r="J279" i="1"/>
  <c r="J298" i="1"/>
  <c r="J128" i="1"/>
  <c r="J324" i="1"/>
  <c r="J263" i="1"/>
  <c r="J761" i="1"/>
  <c r="J817" i="1"/>
  <c r="J834" i="1"/>
  <c r="J858" i="1"/>
  <c r="J782" i="1"/>
  <c r="J949" i="1"/>
  <c r="J1107" i="1"/>
  <c r="J278" i="1"/>
  <c r="J297" i="1"/>
  <c r="J127" i="1"/>
  <c r="J323" i="1"/>
  <c r="J262" i="1"/>
  <c r="J833" i="1"/>
  <c r="J815" i="1"/>
  <c r="J816" i="1"/>
  <c r="J857" i="1"/>
  <c r="J781" i="1"/>
  <c r="J760" i="1"/>
  <c r="J950" i="1"/>
  <c r="J1095" i="1"/>
  <c r="J277" i="1"/>
  <c r="J296" i="1"/>
  <c r="J126" i="1"/>
  <c r="J322" i="1"/>
  <c r="J261" i="1"/>
  <c r="J759" i="1"/>
  <c r="J832" i="1"/>
  <c r="J856" i="1"/>
  <c r="J780" i="1"/>
  <c r="J951" i="1"/>
  <c r="J1110" i="1"/>
  <c r="J276" i="1"/>
  <c r="J295" i="1"/>
  <c r="J125" i="1"/>
  <c r="J321" i="1"/>
  <c r="J260" i="1"/>
  <c r="J758" i="1"/>
  <c r="J814" i="1"/>
  <c r="J855" i="1"/>
  <c r="J779" i="1"/>
  <c r="J1099" i="1"/>
  <c r="J275" i="1"/>
  <c r="J294" i="1"/>
  <c r="J124" i="1"/>
  <c r="J320" i="1"/>
  <c r="J259" i="1"/>
  <c r="J952" i="1"/>
  <c r="J757" i="1"/>
  <c r="J813" i="1"/>
  <c r="J831" i="1"/>
  <c r="J854" i="1"/>
  <c r="J778" i="1"/>
  <c r="J953" i="1"/>
  <c r="J1113" i="1"/>
  <c r="J274" i="1"/>
  <c r="J293" i="1"/>
  <c r="J123" i="1"/>
  <c r="J319" i="1"/>
  <c r="J258" i="1"/>
  <c r="J756" i="1"/>
  <c r="J812" i="1"/>
  <c r="J830" i="1"/>
  <c r="J853" i="1"/>
  <c r="J777" i="1"/>
  <c r="J954" i="1"/>
  <c r="J1116" i="1"/>
  <c r="J273" i="1"/>
  <c r="J292" i="1"/>
  <c r="J366" i="1"/>
  <c r="J318" i="1"/>
  <c r="J257" i="1"/>
  <c r="J755" i="1"/>
  <c r="J811" i="1"/>
  <c r="J829" i="1"/>
  <c r="J852" i="1"/>
  <c r="J776" i="1"/>
  <c r="J955" i="1"/>
  <c r="J1106" i="1"/>
  <c r="J272" i="1"/>
  <c r="J291" i="1"/>
  <c r="J365" i="1"/>
  <c r="J317" i="1"/>
  <c r="J256" i="1"/>
  <c r="J754" i="1"/>
  <c r="J810" i="1"/>
  <c r="J828" i="1"/>
  <c r="J851" i="1"/>
  <c r="J775" i="1"/>
  <c r="J956" i="1"/>
  <c r="J1105" i="1"/>
  <c r="J391" i="1"/>
  <c r="J416" i="1"/>
  <c r="J364" i="1"/>
  <c r="J316" i="1"/>
  <c r="J255" i="1"/>
  <c r="J753" i="1"/>
  <c r="J809" i="1"/>
  <c r="J850" i="1"/>
  <c r="J827" i="1"/>
  <c r="J774" i="1"/>
  <c r="J957" i="1"/>
  <c r="J1118" i="1"/>
  <c r="J390" i="1"/>
  <c r="J363" i="1"/>
  <c r="J415" i="1"/>
  <c r="J315" i="1"/>
  <c r="J254" i="1"/>
  <c r="J752" i="1"/>
  <c r="J808" i="1"/>
  <c r="J747" i="1"/>
  <c r="J826" i="1"/>
  <c r="J849" i="1"/>
  <c r="J958" i="1"/>
  <c r="J1109" i="1"/>
  <c r="J389" i="1"/>
  <c r="J414" i="1"/>
  <c r="J362" i="1"/>
  <c r="J314" i="1"/>
  <c r="J253" i="1"/>
  <c r="J751" i="1"/>
  <c r="J807" i="1"/>
  <c r="J848" i="1"/>
  <c r="J773" i="1"/>
  <c r="J825" i="1"/>
  <c r="J959" i="1"/>
  <c r="J1119" i="1"/>
  <c r="J388" i="1"/>
  <c r="J413" i="1"/>
  <c r="J361" i="1"/>
  <c r="J313" i="1"/>
  <c r="J252" i="1"/>
  <c r="J750" i="1"/>
  <c r="J806" i="1"/>
  <c r="J824" i="1"/>
  <c r="J847" i="1"/>
  <c r="J746" i="1"/>
  <c r="J960" i="1"/>
  <c r="J1112" i="1"/>
  <c r="J387" i="1"/>
  <c r="J412" i="1"/>
  <c r="J360" i="1"/>
  <c r="J312" i="1"/>
  <c r="J251" i="1"/>
  <c r="J728" i="1"/>
  <c r="J805" i="1"/>
  <c r="J846" i="1"/>
  <c r="J772" i="1"/>
  <c r="J1094" i="1"/>
  <c r="J1120" i="1"/>
  <c r="J386" i="1"/>
  <c r="J411" i="1"/>
  <c r="J359" i="1"/>
  <c r="J311" i="1"/>
  <c r="J250" i="1"/>
  <c r="J727" i="1"/>
  <c r="J889" i="1"/>
  <c r="J771" i="1"/>
  <c r="J845" i="1"/>
  <c r="J961" i="1"/>
  <c r="J1115" i="1"/>
  <c r="J249" i="1"/>
  <c r="J385" i="1"/>
  <c r="J410" i="1"/>
  <c r="J358" i="1"/>
  <c r="J310" i="1"/>
  <c r="J726" i="1"/>
  <c r="J888" i="1"/>
  <c r="J844" i="1"/>
  <c r="J770" i="1"/>
  <c r="J962" i="1"/>
  <c r="J1121" i="1"/>
  <c r="J384" i="1"/>
  <c r="J409" i="1"/>
  <c r="J357" i="1"/>
  <c r="J460" i="1"/>
  <c r="J248" i="1"/>
  <c r="J725" i="1"/>
  <c r="J887" i="1"/>
  <c r="J745" i="1"/>
  <c r="J843" i="1"/>
  <c r="J1122" i="1"/>
  <c r="J963" i="1"/>
  <c r="J383" i="1"/>
  <c r="J408" i="1"/>
  <c r="J356" i="1"/>
  <c r="J459" i="1"/>
  <c r="J247" i="1"/>
  <c r="J842" i="1"/>
  <c r="J769" i="1"/>
  <c r="J724" i="1"/>
  <c r="J886" i="1"/>
  <c r="J1104" i="1"/>
  <c r="J1125" i="1"/>
  <c r="J382" i="1"/>
  <c r="J407" i="1"/>
  <c r="J355" i="1"/>
  <c r="J458" i="1"/>
  <c r="J246" i="1"/>
  <c r="J723" i="1"/>
  <c r="J885" i="1"/>
  <c r="J744" i="1"/>
  <c r="J964" i="1"/>
  <c r="J1124" i="1"/>
  <c r="J381" i="1"/>
  <c r="J406" i="1"/>
  <c r="J354" i="1"/>
  <c r="J457" i="1"/>
  <c r="J245" i="1"/>
  <c r="J722" i="1"/>
  <c r="J884" i="1"/>
  <c r="J743" i="1"/>
  <c r="J768" i="1"/>
  <c r="J1108" i="1"/>
  <c r="J1128" i="1"/>
  <c r="J380" i="1"/>
  <c r="J405" i="1"/>
  <c r="J353" i="1"/>
  <c r="J456" i="1"/>
  <c r="J244" i="1"/>
  <c r="J721" i="1"/>
  <c r="J883" i="1"/>
  <c r="J742" i="1"/>
  <c r="J965" i="1"/>
  <c r="J1127" i="1"/>
  <c r="J379" i="1"/>
  <c r="J404" i="1"/>
  <c r="J352" i="1"/>
  <c r="J455" i="1"/>
  <c r="J243" i="1"/>
  <c r="J720" i="1"/>
  <c r="J882" i="1"/>
  <c r="J741" i="1"/>
  <c r="J966" i="1"/>
  <c r="J1132" i="1"/>
  <c r="J378" i="1"/>
  <c r="J403" i="1"/>
  <c r="J351" i="1"/>
  <c r="J454" i="1"/>
  <c r="J242" i="1"/>
  <c r="J719" i="1"/>
  <c r="J881" i="1"/>
  <c r="J740" i="1"/>
  <c r="J1111" i="1"/>
  <c r="J1131" i="1"/>
  <c r="J377" i="1"/>
  <c r="J402" i="1"/>
  <c r="J350" i="1"/>
  <c r="J453" i="1"/>
  <c r="J241" i="1"/>
  <c r="J718" i="1"/>
  <c r="J880" i="1"/>
  <c r="J739" i="1"/>
  <c r="J1114" i="1"/>
  <c r="J1134" i="1"/>
  <c r="J376" i="1"/>
  <c r="J401" i="1"/>
  <c r="J349" i="1"/>
  <c r="J452" i="1"/>
  <c r="J240" i="1"/>
  <c r="J717" i="1"/>
  <c r="J879" i="1"/>
  <c r="J731" i="1"/>
  <c r="J738" i="1"/>
  <c r="J967" i="1"/>
  <c r="J1133" i="1"/>
  <c r="J375" i="1"/>
  <c r="J400" i="1"/>
  <c r="J348" i="1"/>
  <c r="J451" i="1"/>
  <c r="J239" i="1"/>
  <c r="J716" i="1"/>
  <c r="J878" i="1"/>
  <c r="J730" i="1"/>
  <c r="J737" i="1"/>
  <c r="J968" i="1"/>
  <c r="J1138" i="1"/>
  <c r="J374" i="1"/>
  <c r="J399" i="1"/>
  <c r="J347" i="1"/>
  <c r="J450" i="1"/>
  <c r="J238" i="1"/>
  <c r="J373" i="1"/>
  <c r="J398" i="1"/>
  <c r="J346" i="1"/>
  <c r="J449" i="1"/>
  <c r="J237" i="1"/>
  <c r="J736" i="1"/>
  <c r="J715" i="1"/>
  <c r="J877" i="1"/>
  <c r="J749" i="1"/>
  <c r="J714" i="1"/>
  <c r="J876" i="1"/>
  <c r="J1117" i="1"/>
  <c r="J1137" i="1"/>
  <c r="J371" i="1"/>
  <c r="J372" i="1"/>
  <c r="J397" i="1"/>
  <c r="J345" i="1"/>
  <c r="J448" i="1"/>
  <c r="J236" i="1"/>
  <c r="J748" i="1"/>
  <c r="J713" i="1"/>
  <c r="J875" i="1"/>
  <c r="J729" i="1"/>
  <c r="J735" i="1"/>
  <c r="J969" i="1"/>
  <c r="J1141" i="1"/>
  <c r="J396" i="1"/>
  <c r="J344" i="1"/>
  <c r="J447" i="1"/>
  <c r="J235" i="1"/>
  <c r="J712" i="1"/>
  <c r="J874" i="1"/>
  <c r="J866" i="1"/>
  <c r="J841" i="1"/>
  <c r="J734" i="1"/>
  <c r="J1130" i="1"/>
  <c r="J370" i="1"/>
  <c r="J395" i="1"/>
  <c r="J343" i="1"/>
  <c r="J446" i="1"/>
  <c r="J234" i="1"/>
  <c r="J970" i="1"/>
  <c r="J711" i="1"/>
  <c r="J873" i="1"/>
  <c r="J865" i="1"/>
  <c r="J840" i="1"/>
  <c r="J733" i="1"/>
  <c r="J1146" i="1"/>
  <c r="J369" i="1"/>
  <c r="J394" i="1"/>
  <c r="J342" i="1"/>
  <c r="J445" i="1"/>
  <c r="J233" i="1"/>
  <c r="J971" i="1"/>
  <c r="J710" i="1"/>
  <c r="J872" i="1"/>
  <c r="J839" i="1"/>
  <c r="J732" i="1"/>
  <c r="J895" i="1"/>
  <c r="J368" i="1"/>
  <c r="J393" i="1"/>
  <c r="J341" i="1"/>
  <c r="J444" i="1"/>
  <c r="J232" i="1"/>
  <c r="J972" i="1"/>
  <c r="J1136" i="1"/>
  <c r="J709" i="1"/>
  <c r="J871" i="1"/>
  <c r="J838" i="1"/>
  <c r="J894" i="1"/>
  <c r="J973" i="1"/>
  <c r="J1135" i="1"/>
  <c r="J367" i="1"/>
  <c r="J392" i="1"/>
  <c r="J340" i="1"/>
  <c r="J443" i="1"/>
  <c r="J231" i="1"/>
  <c r="J891" i="1"/>
  <c r="J870" i="1"/>
  <c r="J893" i="1"/>
  <c r="J868" i="1"/>
  <c r="J974" i="1"/>
  <c r="J1150" i="1"/>
  <c r="J486" i="1"/>
  <c r="J512" i="1"/>
  <c r="J339" i="1"/>
  <c r="J442" i="1"/>
  <c r="J230" i="1"/>
  <c r="J890" i="1"/>
  <c r="J869" i="1"/>
  <c r="J867" i="1"/>
  <c r="J892" i="1"/>
  <c r="J975" i="1"/>
  <c r="J1140" i="1"/>
  <c r="J485" i="1"/>
  <c r="J511" i="1"/>
  <c r="J338" i="1"/>
  <c r="J441" i="1"/>
  <c r="J229" i="1"/>
  <c r="J976" i="1"/>
  <c r="J1152" i="1"/>
  <c r="J484" i="1"/>
  <c r="J510" i="1"/>
  <c r="J337" i="1"/>
  <c r="J440" i="1"/>
  <c r="J228" i="1"/>
  <c r="J977" i="1"/>
  <c r="J1145" i="1"/>
  <c r="J483" i="1"/>
  <c r="J509" i="1"/>
  <c r="J336" i="1"/>
  <c r="J439" i="1"/>
  <c r="J227" i="1"/>
  <c r="J1123" i="1"/>
  <c r="J1154" i="1"/>
  <c r="J482" i="1"/>
  <c r="J508" i="1"/>
  <c r="J335" i="1"/>
  <c r="J438" i="1"/>
  <c r="J226" i="1"/>
  <c r="J978" i="1"/>
  <c r="J1144" i="1"/>
  <c r="J481" i="1"/>
  <c r="J507" i="1"/>
  <c r="J334" i="1"/>
  <c r="J437" i="1"/>
  <c r="J225" i="1"/>
  <c r="J1126" i="1"/>
  <c r="J1156" i="1"/>
  <c r="J480" i="1"/>
  <c r="J506" i="1"/>
  <c r="J333" i="1"/>
  <c r="J436" i="1"/>
  <c r="J224" i="1"/>
  <c r="J979" i="1"/>
  <c r="J1149" i="1"/>
  <c r="J479" i="1"/>
  <c r="J505" i="1"/>
  <c r="J332" i="1"/>
  <c r="J435" i="1"/>
  <c r="J223" i="1"/>
  <c r="J1129" i="1"/>
  <c r="J1158" i="1"/>
  <c r="J478" i="1"/>
  <c r="J504" i="1"/>
  <c r="J331" i="1"/>
  <c r="J434" i="1"/>
  <c r="J222" i="1"/>
  <c r="J980" i="1"/>
  <c r="J1161" i="1"/>
  <c r="J477" i="1"/>
  <c r="J503" i="1"/>
  <c r="J538" i="1"/>
  <c r="J433" i="1"/>
  <c r="J586" i="1"/>
  <c r="J981" i="1"/>
  <c r="J1160" i="1"/>
  <c r="J476" i="1"/>
  <c r="J502" i="1"/>
  <c r="J537" i="1"/>
  <c r="J585" i="1"/>
  <c r="J432" i="1"/>
  <c r="J475" i="1"/>
  <c r="J536" i="1"/>
  <c r="J501" i="1"/>
  <c r="J584" i="1"/>
  <c r="J431" i="1"/>
  <c r="J982" i="1"/>
  <c r="J1163" i="1"/>
  <c r="J474" i="1"/>
  <c r="J500" i="1"/>
  <c r="J535" i="1"/>
  <c r="J583" i="1"/>
  <c r="J430" i="1"/>
  <c r="J582" i="1"/>
  <c r="J983" i="1"/>
  <c r="J1162" i="1"/>
  <c r="J473" i="1"/>
  <c r="J499" i="1"/>
  <c r="J534" i="1"/>
  <c r="J429" i="1"/>
  <c r="J1139" i="1"/>
  <c r="J1165" i="1"/>
  <c r="J472" i="1"/>
  <c r="J533" i="1"/>
  <c r="J498" i="1"/>
  <c r="J581" i="1"/>
  <c r="J428" i="1"/>
  <c r="J471" i="1"/>
  <c r="J532" i="1"/>
  <c r="J497" i="1"/>
  <c r="J580" i="1"/>
  <c r="J427" i="1"/>
  <c r="J1142" i="1"/>
  <c r="J1164" i="1"/>
  <c r="J470" i="1"/>
  <c r="J531" i="1"/>
  <c r="J496" i="1"/>
  <c r="J579" i="1"/>
  <c r="J426" i="1"/>
  <c r="J469" i="1"/>
  <c r="J530" i="1"/>
  <c r="J495" i="1"/>
  <c r="J578" i="1"/>
  <c r="J425" i="1"/>
  <c r="J1143" i="1"/>
  <c r="J1169" i="1"/>
  <c r="J467" i="1"/>
  <c r="J528" i="1"/>
  <c r="J493" i="1"/>
  <c r="J576" i="1"/>
  <c r="J423" i="1"/>
  <c r="J468" i="1"/>
  <c r="J529" i="1"/>
  <c r="J494" i="1"/>
  <c r="J577" i="1"/>
  <c r="J424" i="1"/>
  <c r="J1147" i="1"/>
  <c r="J1168" i="1"/>
  <c r="J466" i="1"/>
  <c r="J492" i="1"/>
  <c r="J527" i="1"/>
  <c r="J575" i="1"/>
  <c r="J422" i="1"/>
  <c r="J465" i="1"/>
  <c r="J526" i="1"/>
  <c r="J491" i="1"/>
  <c r="J574" i="1"/>
  <c r="J421" i="1"/>
  <c r="J1148" i="1"/>
  <c r="J1159" i="1"/>
  <c r="J464" i="1"/>
  <c r="J490" i="1"/>
  <c r="J525" i="1"/>
  <c r="J573" i="1"/>
  <c r="J420" i="1"/>
  <c r="J984" i="1"/>
  <c r="J1173" i="1"/>
  <c r="J463" i="1"/>
  <c r="J524" i="1"/>
  <c r="J489" i="1"/>
  <c r="J572" i="1"/>
  <c r="J419" i="1"/>
  <c r="J1151" i="1"/>
  <c r="J1172" i="1"/>
  <c r="J462" i="1"/>
  <c r="J523" i="1"/>
  <c r="J488" i="1"/>
  <c r="J571" i="1"/>
  <c r="J418" i="1"/>
  <c r="J985" i="1"/>
  <c r="J1167" i="1"/>
  <c r="J461" i="1"/>
  <c r="J522" i="1"/>
  <c r="J487" i="1"/>
  <c r="J570" i="1"/>
  <c r="J417" i="1"/>
  <c r="J1153" i="1"/>
  <c r="J1176" i="1"/>
  <c r="J613" i="1"/>
  <c r="J521" i="1"/>
  <c r="J640" i="1"/>
  <c r="J569" i="1"/>
  <c r="J667" i="1"/>
  <c r="J986" i="1"/>
  <c r="J1166" i="1"/>
  <c r="J612" i="1"/>
  <c r="J639" i="1"/>
  <c r="J520" i="1"/>
  <c r="J568" i="1"/>
  <c r="J666" i="1"/>
  <c r="J1155" i="1"/>
  <c r="J1171" i="1"/>
  <c r="J611" i="1"/>
  <c r="J638" i="1"/>
  <c r="J519" i="1"/>
  <c r="J567" i="1"/>
  <c r="J665" i="1"/>
  <c r="J987" i="1"/>
  <c r="J1177" i="1"/>
  <c r="J610" i="1"/>
  <c r="J637" i="1"/>
  <c r="J518" i="1"/>
  <c r="J566" i="1"/>
  <c r="J664" i="1"/>
  <c r="J1157" i="1"/>
  <c r="J1170" i="1"/>
  <c r="J609" i="1"/>
  <c r="J636" i="1"/>
  <c r="J517" i="1"/>
  <c r="J663" i="1"/>
  <c r="J565" i="1"/>
  <c r="J988" i="1"/>
  <c r="J1178" i="1"/>
  <c r="J608" i="1"/>
  <c r="J635" i="1"/>
  <c r="J516" i="1"/>
  <c r="J662" i="1"/>
  <c r="J564" i="1"/>
  <c r="J989" i="1"/>
  <c r="J1175" i="1"/>
  <c r="J607" i="1"/>
  <c r="J634" i="1"/>
  <c r="J515" i="1"/>
  <c r="J563" i="1"/>
  <c r="J661" i="1"/>
  <c r="J990" i="1"/>
  <c r="J1179" i="1"/>
  <c r="J606" i="1"/>
  <c r="J633" i="1"/>
  <c r="J514" i="1"/>
  <c r="J562" i="1"/>
  <c r="J660" i="1"/>
  <c r="J991" i="1"/>
  <c r="J1174" i="1"/>
  <c r="J605" i="1"/>
  <c r="J632" i="1"/>
  <c r="J513" i="1"/>
  <c r="J659" i="1"/>
  <c r="J561" i="1"/>
  <c r="J992" i="1"/>
  <c r="J1181" i="1"/>
  <c r="J604" i="1"/>
  <c r="J631" i="1"/>
  <c r="J685" i="1"/>
  <c r="J560" i="1"/>
  <c r="J658" i="1"/>
  <c r="J993" i="1"/>
  <c r="J1180" i="1"/>
  <c r="J603" i="1"/>
  <c r="J630" i="1"/>
  <c r="J684" i="1"/>
  <c r="J559" i="1"/>
  <c r="J657" i="1"/>
  <c r="J994" i="1"/>
  <c r="J1184" i="1"/>
  <c r="J602" i="1"/>
  <c r="J629" i="1"/>
  <c r="J683" i="1"/>
  <c r="J656" i="1"/>
  <c r="J558" i="1"/>
  <c r="J995" i="1"/>
  <c r="J1183" i="1"/>
  <c r="J601" i="1"/>
  <c r="J628" i="1"/>
  <c r="J682" i="1"/>
  <c r="J655" i="1"/>
  <c r="J557" i="1"/>
  <c r="J996" i="1"/>
  <c r="J1187" i="1"/>
  <c r="J600" i="1"/>
  <c r="J627" i="1"/>
  <c r="J681" i="1"/>
  <c r="J556" i="1"/>
  <c r="J654" i="1"/>
  <c r="J997" i="1"/>
  <c r="J1186" i="1"/>
  <c r="J599" i="1"/>
  <c r="J680" i="1"/>
  <c r="J626" i="1"/>
  <c r="J555" i="1"/>
  <c r="J653" i="1"/>
  <c r="J998" i="1"/>
  <c r="J1189" i="1"/>
  <c r="J598" i="1"/>
  <c r="J679" i="1"/>
  <c r="J625" i="1"/>
  <c r="J554" i="1"/>
  <c r="J652" i="1"/>
  <c r="J597" i="1"/>
  <c r="J678" i="1"/>
  <c r="J624" i="1"/>
  <c r="J553" i="1"/>
  <c r="J651" i="1"/>
  <c r="J552" i="1"/>
  <c r="J999" i="1"/>
  <c r="J1191" i="1"/>
  <c r="J596" i="1"/>
  <c r="J677" i="1"/>
  <c r="J623" i="1"/>
  <c r="J650" i="1"/>
  <c r="J595" i="1"/>
  <c r="J622" i="1"/>
  <c r="J649" i="1"/>
  <c r="J551" i="1"/>
  <c r="J1000" i="1"/>
  <c r="J1182" i="1"/>
  <c r="J594" i="1"/>
  <c r="J676" i="1"/>
  <c r="J621" i="1"/>
  <c r="J648" i="1"/>
  <c r="J593" i="1"/>
  <c r="J620" i="1"/>
  <c r="J647" i="1"/>
  <c r="J1001" i="1"/>
  <c r="J1193" i="1"/>
  <c r="J592" i="1"/>
  <c r="J619" i="1"/>
  <c r="J550" i="1"/>
  <c r="J675" i="1"/>
  <c r="J646" i="1"/>
  <c r="J1002" i="1"/>
  <c r="J1185" i="1"/>
  <c r="J591" i="1"/>
  <c r="J618" i="1"/>
  <c r="J674" i="1"/>
  <c r="J549" i="1"/>
  <c r="J645" i="1"/>
  <c r="J673" i="1"/>
  <c r="J548" i="1"/>
  <c r="J1003" i="1"/>
  <c r="J1195" i="1"/>
  <c r="J590" i="1"/>
  <c r="J644" i="1"/>
  <c r="J617" i="1"/>
  <c r="J1004" i="1"/>
  <c r="J1188" i="1"/>
  <c r="J589" i="1"/>
  <c r="J616" i="1"/>
  <c r="J672" i="1"/>
  <c r="J643" i="1"/>
  <c r="J547" i="1"/>
  <c r="J1005" i="1"/>
  <c r="J1197" i="1"/>
  <c r="J588" i="1"/>
  <c r="J671" i="1"/>
  <c r="J546" i="1"/>
  <c r="J615" i="1"/>
  <c r="J642" i="1"/>
  <c r="J1006" i="1"/>
  <c r="J1190" i="1"/>
  <c r="J587" i="1"/>
  <c r="J670" i="1"/>
  <c r="J614" i="1"/>
  <c r="J641" i="1"/>
  <c r="J545" i="1"/>
  <c r="J1007" i="1"/>
  <c r="J1198" i="1"/>
  <c r="J691" i="1"/>
  <c r="J697" i="1"/>
  <c r="J669" i="1"/>
  <c r="J703" i="1"/>
  <c r="J544" i="1"/>
  <c r="J1008" i="1"/>
  <c r="J1192" i="1"/>
  <c r="J690" i="1"/>
  <c r="J696" i="1"/>
  <c r="J702" i="1"/>
  <c r="J668" i="1"/>
  <c r="J543" i="1"/>
  <c r="J1009" i="1"/>
  <c r="J1199" i="1"/>
  <c r="J689" i="1"/>
  <c r="J695" i="1"/>
  <c r="J701" i="1"/>
  <c r="J707" i="1"/>
  <c r="J542" i="1"/>
  <c r="J1010" i="1"/>
  <c r="J1194" i="1"/>
  <c r="J688" i="1"/>
  <c r="J541" i="1"/>
  <c r="J694" i="1"/>
  <c r="J706" i="1"/>
  <c r="J700" i="1"/>
  <c r="J1011" i="1"/>
  <c r="J1200" i="1"/>
  <c r="J687" i="1"/>
  <c r="J540" i="1"/>
  <c r="J693" i="1"/>
  <c r="J699" i="1"/>
  <c r="J705" i="1"/>
  <c r="J698" i="1"/>
  <c r="J1012" i="1"/>
  <c r="J1196" i="1"/>
  <c r="J686" i="1"/>
  <c r="J539" i="1"/>
  <c r="J708" i="1"/>
  <c r="J692" i="1"/>
  <c r="J704" i="1"/>
  <c r="J804" i="1"/>
  <c r="J925" i="1"/>
  <c r="J1071" i="1"/>
  <c r="J96" i="1"/>
  <c r="J116" i="1"/>
  <c r="J214" i="1"/>
  <c r="J1013" i="1"/>
  <c r="J1017" i="1"/>
  <c r="J25" i="1"/>
  <c r="J13" i="1"/>
  <c r="J162" i="1"/>
  <c r="J1016" i="1"/>
  <c r="J24" i="1"/>
  <c r="J179" i="1"/>
  <c r="J161" i="1"/>
  <c r="J896" i="1"/>
  <c r="J1020" i="1"/>
  <c r="J12" i="1"/>
  <c r="J23" i="1"/>
  <c r="J178" i="1"/>
  <c r="J1019" i="1"/>
  <c r="J22" i="1"/>
  <c r="J177" i="1"/>
  <c r="J160" i="1"/>
  <c r="J897" i="1"/>
  <c r="J1024" i="1"/>
  <c r="J11" i="1"/>
  <c r="J176" i="1"/>
  <c r="J159" i="1"/>
  <c r="J1023" i="1"/>
  <c r="J10" i="1"/>
  <c r="J175" i="1"/>
  <c r="J158" i="1"/>
  <c r="J122" i="1"/>
  <c r="J1022" i="1"/>
  <c r="J21" i="1"/>
  <c r="J174" i="1"/>
  <c r="J157" i="1"/>
  <c r="J898" i="1"/>
  <c r="J1025" i="1"/>
  <c r="J9" i="1"/>
  <c r="J20" i="1"/>
  <c r="J173" i="1"/>
  <c r="J1015" i="1"/>
  <c r="J8" i="1"/>
  <c r="J19" i="1"/>
  <c r="J156" i="1"/>
  <c r="J121" i="1"/>
  <c r="J899" i="1"/>
  <c r="J1027" i="1"/>
  <c r="J7" i="1"/>
  <c r="J172" i="1"/>
  <c r="J155" i="1"/>
  <c r="J1018" i="1"/>
  <c r="J18" i="1"/>
  <c r="J171" i="1"/>
  <c r="J154" i="1"/>
  <c r="J900" i="1"/>
  <c r="J1029" i="1"/>
  <c r="J6" i="1"/>
  <c r="J17" i="1"/>
  <c r="J170" i="1"/>
  <c r="J1021" i="1"/>
  <c r="J5" i="1"/>
  <c r="J169" i="1"/>
  <c r="J153" i="1"/>
  <c r="J901" i="1"/>
  <c r="J1030" i="1"/>
  <c r="J4" i="1"/>
  <c r="J16" i="1"/>
  <c r="J152" i="1"/>
  <c r="J902" i="1"/>
  <c r="J1033" i="1"/>
  <c r="J3" i="1"/>
  <c r="J15" i="1"/>
  <c r="J168" i="1"/>
  <c r="J1026" i="1"/>
  <c r="J2" i="1"/>
  <c r="J167" i="1"/>
  <c r="J151" i="1"/>
  <c r="J1014" i="1"/>
  <c r="J14" i="1"/>
  <c r="J166" i="1"/>
  <c r="J150" i="1"/>
  <c r="J1032" i="1"/>
  <c r="J1034" i="1"/>
  <c r="J68" i="1"/>
  <c r="J120" i="1"/>
  <c r="J165" i="1"/>
  <c r="J1028" i="1"/>
  <c r="J67" i="1"/>
  <c r="J44" i="1"/>
  <c r="J149" i="1"/>
  <c r="J903" i="1"/>
  <c r="J1036" i="1"/>
  <c r="J66" i="1"/>
  <c r="J164" i="1"/>
  <c r="J148" i="1"/>
  <c r="J1031" i="1"/>
  <c r="J43" i="1"/>
  <c r="J163" i="1"/>
  <c r="J147" i="1"/>
  <c r="J119" i="1"/>
  <c r="J904" i="1"/>
  <c r="J1038" i="1"/>
  <c r="J65" i="1"/>
  <c r="J42" i="1"/>
  <c r="J196" i="1"/>
  <c r="J905" i="1"/>
  <c r="J1040" i="1"/>
  <c r="J64" i="1"/>
  <c r="J41" i="1"/>
  <c r="J146" i="1"/>
  <c r="J906" i="1"/>
  <c r="J1044" i="1"/>
  <c r="J63" i="1"/>
  <c r="J145" i="1"/>
  <c r="J907" i="1"/>
  <c r="J1043" i="1"/>
  <c r="J144" i="1"/>
  <c r="J195" i="1"/>
  <c r="J908" i="1"/>
  <c r="J1048" i="1"/>
  <c r="J62" i="1"/>
  <c r="J194" i="1"/>
  <c r="J909" i="1"/>
  <c r="J1046" i="1"/>
  <c r="J193" i="1"/>
  <c r="J143" i="1"/>
  <c r="J40" i="1"/>
  <c r="J910" i="1"/>
  <c r="J1052" i="1"/>
  <c r="J61" i="1"/>
  <c r="J118" i="1"/>
  <c r="J142" i="1"/>
  <c r="J39" i="1"/>
  <c r="J911" i="1"/>
  <c r="J1051" i="1"/>
  <c r="J60" i="1"/>
  <c r="J192" i="1"/>
  <c r="J141" i="1"/>
  <c r="J912" i="1"/>
  <c r="J1050" i="1"/>
  <c r="J191" i="1"/>
  <c r="J38" i="1"/>
  <c r="J140" i="1"/>
  <c r="J913" i="1"/>
  <c r="J1054" i="1"/>
  <c r="J59" i="1"/>
  <c r="J37" i="1"/>
  <c r="J190" i="1"/>
  <c r="J914" i="1"/>
  <c r="J1042" i="1"/>
  <c r="J58" i="1"/>
  <c r="J117" i="1"/>
  <c r="J36" i="1"/>
  <c r="J139" i="1"/>
  <c r="J915" i="1"/>
  <c r="J1056" i="1"/>
  <c r="J57" i="1"/>
  <c r="J138" i="1"/>
  <c r="J189" i="1"/>
  <c r="J916" i="1"/>
  <c r="J1047" i="1"/>
  <c r="J35" i="1"/>
  <c r="J188" i="1"/>
  <c r="J137" i="1"/>
  <c r="J917" i="1"/>
  <c r="J1058" i="1"/>
  <c r="J56" i="1"/>
  <c r="J34" i="1"/>
  <c r="J187" i="1"/>
  <c r="J918" i="1"/>
  <c r="J1049" i="1"/>
  <c r="J55" i="1"/>
  <c r="J136" i="1"/>
  <c r="J186" i="1"/>
  <c r="J1035" i="1"/>
  <c r="J1060" i="1"/>
  <c r="J54" i="1"/>
  <c r="J33" i="1"/>
  <c r="J135" i="1"/>
  <c r="J919" i="1"/>
  <c r="J1053" i="1"/>
  <c r="J53" i="1"/>
  <c r="J185" i="1"/>
  <c r="J32" i="1"/>
  <c r="J1037" i="1"/>
  <c r="J1063" i="1"/>
  <c r="J52" i="1"/>
  <c r="J184" i="1"/>
  <c r="J221" i="1"/>
  <c r="J920" i="1"/>
  <c r="J1055" i="1"/>
  <c r="J31" i="1"/>
  <c r="J183" i="1"/>
  <c r="J220" i="1"/>
  <c r="J1039" i="1"/>
  <c r="J1065" i="1"/>
  <c r="J51" i="1"/>
  <c r="J30" i="1"/>
  <c r="J182" i="1"/>
  <c r="J921" i="1"/>
  <c r="J1057" i="1"/>
  <c r="J50" i="1"/>
  <c r="J219" i="1"/>
  <c r="J29" i="1"/>
  <c r="J271" i="1"/>
  <c r="J1041" i="1"/>
  <c r="J1068" i="1"/>
  <c r="J49" i="1"/>
  <c r="J181" i="1"/>
  <c r="J218" i="1"/>
  <c r="J922" i="1"/>
  <c r="J1067" i="1"/>
  <c r="J48" i="1"/>
  <c r="J270" i="1"/>
  <c r="J217" i="1"/>
  <c r="J28" i="1"/>
  <c r="J1045" i="1"/>
  <c r="J1062" i="1"/>
  <c r="J47" i="1"/>
  <c r="J180" i="1"/>
  <c r="J27" i="1"/>
  <c r="J923" i="1"/>
  <c r="J1070" i="1"/>
  <c r="J46" i="1"/>
  <c r="J26" i="1"/>
  <c r="J216" i="1"/>
  <c r="J924" i="1"/>
  <c r="J1072" i="1"/>
  <c r="J82" i="1"/>
  <c r="J97" i="1"/>
  <c r="J215" i="1"/>
  <c r="J45" i="1"/>
</calcChain>
</file>

<file path=xl/sharedStrings.xml><?xml version="1.0" encoding="utf-8"?>
<sst xmlns="http://schemas.openxmlformats.org/spreadsheetml/2006/main" count="3372" uniqueCount="380">
  <si>
    <t>Auct. Date</t>
  </si>
  <si>
    <t>Setll. Date</t>
  </si>
  <si>
    <t>Series</t>
  </si>
  <si>
    <t>Maturity</t>
  </si>
  <si>
    <t>Bid</t>
  </si>
  <si>
    <t>Awarded</t>
  </si>
  <si>
    <t>WAY Awd</t>
  </si>
  <si>
    <t>HY Awd</t>
  </si>
  <si>
    <t>WAY</t>
  </si>
  <si>
    <t>SPN03180404</t>
  </si>
  <si>
    <t>SPN03180417</t>
  </si>
  <si>
    <t>SPN03180430</t>
  </si>
  <si>
    <t>SPN03180514</t>
  </si>
  <si>
    <t>SPN03180528</t>
  </si>
  <si>
    <t>SPN03180614</t>
  </si>
  <si>
    <t>SPN03180628</t>
  </si>
  <si>
    <t>SPN12180712</t>
  </si>
  <si>
    <t>SPN03180725</t>
  </si>
  <si>
    <t>SPN12180809</t>
  </si>
  <si>
    <t>SPN03180823</t>
  </si>
  <si>
    <t>SPN12180906</t>
  </si>
  <si>
    <t>SPN12181004</t>
  </si>
  <si>
    <t>SPN03181018</t>
  </si>
  <si>
    <t>SPN03181101</t>
  </si>
  <si>
    <t>SPN12181115</t>
  </si>
  <si>
    <t>SPN03181129</t>
  </si>
  <si>
    <t>SPN03181213</t>
  </si>
  <si>
    <t>SPN03181226</t>
  </si>
  <si>
    <t>SPN03190110</t>
  </si>
  <si>
    <t>SPN03190124</t>
  </si>
  <si>
    <t>SPN03190207</t>
  </si>
  <si>
    <t>SPN03190222</t>
  </si>
  <si>
    <t>SPN12190131</t>
  </si>
  <si>
    <t>SPN12190214</t>
  </si>
  <si>
    <t>SPN12190411</t>
  </si>
  <si>
    <t>SPN12190606</t>
  </si>
  <si>
    <t>SPN12190704</t>
  </si>
  <si>
    <t>SPN12190801</t>
  </si>
  <si>
    <t>SPN12190104</t>
  </si>
  <si>
    <t>SPN12190314</t>
  </si>
  <si>
    <t>SPN12190510</t>
  </si>
  <si>
    <t>SPN12190829</t>
  </si>
  <si>
    <t>SPN12190913</t>
  </si>
  <si>
    <t>SPN12191010</t>
  </si>
  <si>
    <t>SPN12191107</t>
  </si>
  <si>
    <t>FR0063</t>
  </si>
  <si>
    <t>FR0077</t>
  </si>
  <si>
    <t>FR0064</t>
  </si>
  <si>
    <t>FR0078</t>
  </si>
  <si>
    <t>FR0065</t>
  </si>
  <si>
    <t>-</t>
  </si>
  <si>
    <t>FR0075</t>
  </si>
  <si>
    <t>FR0076</t>
  </si>
  <si>
    <t>SPNS10072018</t>
  </si>
  <si>
    <t>SPNS07082018</t>
  </si>
  <si>
    <t>SPNS07092018</t>
  </si>
  <si>
    <t>SPNS04102018</t>
  </si>
  <si>
    <t>SPNS03112018</t>
  </si>
  <si>
    <t>SPNS01122018</t>
  </si>
  <si>
    <t>SPNS11012019</t>
  </si>
  <si>
    <t>SPNS08022019</t>
  </si>
  <si>
    <t>SPNS05032019</t>
  </si>
  <si>
    <t>SPNS03042019</t>
  </si>
  <si>
    <t>SPNS01052019</t>
  </si>
  <si>
    <t>SPNS11042019</t>
  </si>
  <si>
    <t>SPNS08052019</t>
  </si>
  <si>
    <t>SPNS05062019</t>
  </si>
  <si>
    <t>SPNS03072019</t>
  </si>
  <si>
    <t>SPNS01082019</t>
  </si>
  <si>
    <t>PBS016</t>
  </si>
  <si>
    <t>SPN03190406</t>
  </si>
  <si>
    <t>SPN03190416</t>
  </si>
  <si>
    <t>SPN03190430</t>
  </si>
  <si>
    <t>SPN03190513</t>
  </si>
  <si>
    <t>SPN03190527</t>
  </si>
  <si>
    <t>SPN03190613</t>
  </si>
  <si>
    <t>SPN03190627</t>
  </si>
  <si>
    <t>SPN03190710</t>
  </si>
  <si>
    <t>SPN03190724</t>
  </si>
  <si>
    <t>SPN03190808</t>
  </si>
  <si>
    <t>SPN03190822</t>
  </si>
  <si>
    <t>SPN03190919</t>
  </si>
  <si>
    <t>SPN03191003</t>
  </si>
  <si>
    <t>SPN03191017</t>
  </si>
  <si>
    <t>SPN03191031</t>
  </si>
  <si>
    <t>SPN03191114</t>
  </si>
  <si>
    <t>SPN03191128</t>
  </si>
  <si>
    <t>SPN03191211</t>
  </si>
  <si>
    <t>SPN03191226</t>
  </si>
  <si>
    <t>SPN12200106</t>
  </si>
  <si>
    <t>SPN03200123</t>
  </si>
  <si>
    <t>SPN03200206</t>
  </si>
  <si>
    <t>SPN03200220</t>
  </si>
  <si>
    <t>SPN12200213</t>
  </si>
  <si>
    <t>SPN12200410</t>
  </si>
  <si>
    <t>SPN12200508</t>
  </si>
  <si>
    <t>SPN12200619</t>
  </si>
  <si>
    <t>SPN12200703</t>
  </si>
  <si>
    <t>SPN1220814</t>
  </si>
  <si>
    <t>SPN12200130</t>
  </si>
  <si>
    <t>SPN12200313</t>
  </si>
  <si>
    <t>SPN12200814</t>
  </si>
  <si>
    <t>SPN12200911</t>
  </si>
  <si>
    <t>SPN12201009</t>
  </si>
  <si>
    <t>SPN12201106</t>
  </si>
  <si>
    <t>FR0081</t>
  </si>
  <si>
    <t>FR0082</t>
  </si>
  <si>
    <t>FR0068</t>
  </si>
  <si>
    <t>FR0080</t>
  </si>
  <si>
    <t>FR0079</t>
  </si>
  <si>
    <t>FR0083</t>
  </si>
  <si>
    <t>SPNS09072019</t>
  </si>
  <si>
    <t>SPNS06092019</t>
  </si>
  <si>
    <t>SPNS20092019</t>
  </si>
  <si>
    <t>SPNS03102019</t>
  </si>
  <si>
    <t>SPNS01122019</t>
  </si>
  <si>
    <t>SPNS10012020</t>
  </si>
  <si>
    <t>SPNS07022020</t>
  </si>
  <si>
    <t>SPNS04032020</t>
  </si>
  <si>
    <t>SPNS02042020</t>
  </si>
  <si>
    <t>SPNS15052020</t>
  </si>
  <si>
    <t>SPNS23012020</t>
  </si>
  <si>
    <t>PBS014</t>
  </si>
  <si>
    <t>PBS002</t>
  </si>
  <si>
    <t>PBS019</t>
  </si>
  <si>
    <t>PBS026</t>
  </si>
  <si>
    <t>PBS021</t>
  </si>
  <si>
    <t>PBS022</t>
  </si>
  <si>
    <t>PBS015</t>
  </si>
  <si>
    <t>PBS005</t>
  </si>
  <si>
    <t>SPN03200422</t>
  </si>
  <si>
    <t>SPN03200519</t>
  </si>
  <si>
    <t>SPN03200604</t>
  </si>
  <si>
    <t>SPN03200715</t>
  </si>
  <si>
    <t>SPN03200729</t>
  </si>
  <si>
    <t>SPN03200903</t>
  </si>
  <si>
    <t>SPN03200917</t>
  </si>
  <si>
    <t>SPN03201001</t>
  </si>
  <si>
    <t>SPN03201015</t>
  </si>
  <si>
    <t>SPN03201029</t>
  </si>
  <si>
    <t>SPN03201112</t>
  </si>
  <si>
    <t>SPN03201126</t>
  </si>
  <si>
    <t>SPN03201206</t>
  </si>
  <si>
    <t>SPN03201223</t>
  </si>
  <si>
    <t>SPN12210108</t>
  </si>
  <si>
    <t>SPN03210121</t>
  </si>
  <si>
    <t>SPN12210205</t>
  </si>
  <si>
    <t>SPN03210218</t>
  </si>
  <si>
    <t>SPN12210304</t>
  </si>
  <si>
    <t>SPN12210429</t>
  </si>
  <si>
    <t>SPN12210603</t>
  </si>
  <si>
    <t>SPN12210701</t>
  </si>
  <si>
    <t>SPN12210812</t>
  </si>
  <si>
    <t>SPN12210401</t>
  </si>
  <si>
    <t>SPN12210909</t>
  </si>
  <si>
    <t>SPN12211007</t>
  </si>
  <si>
    <t>SPN12211104</t>
  </si>
  <si>
    <t>SPN12211202</t>
  </si>
  <si>
    <t>FR0086</t>
  </si>
  <si>
    <t>FR0087</t>
  </si>
  <si>
    <t>SPNS15072020</t>
  </si>
  <si>
    <t>SPNS12082020</t>
  </si>
  <si>
    <t>SPNS11092020</t>
  </si>
  <si>
    <t>SPNS08102020</t>
  </si>
  <si>
    <t>SPNS06112020</t>
  </si>
  <si>
    <t>SPNS10122020</t>
  </si>
  <si>
    <t>SPNS24122020</t>
  </si>
  <si>
    <t>SPNS08012021</t>
  </si>
  <si>
    <t>SPNS05022021</t>
  </si>
  <si>
    <t>PBS027</t>
  </si>
  <si>
    <t>PBS023</t>
  </si>
  <si>
    <t>PBS025</t>
  </si>
  <si>
    <t>PBS004</t>
  </si>
  <si>
    <t>PBS007</t>
  </si>
  <si>
    <t>PBS028</t>
  </si>
  <si>
    <t>SPN12160401</t>
  </si>
  <si>
    <t>SPN03160503</t>
  </si>
  <si>
    <t>SPN03160602</t>
  </si>
  <si>
    <t>SPN03160713</t>
  </si>
  <si>
    <t>SPN03160811</t>
  </si>
  <si>
    <t>SPN03160908</t>
  </si>
  <si>
    <t>SPN03161020</t>
  </si>
  <si>
    <t>SPN03161104</t>
  </si>
  <si>
    <t>SPN12161202</t>
  </si>
  <si>
    <t>SPN03170112</t>
  </si>
  <si>
    <t>SPN03170209</t>
  </si>
  <si>
    <t>SPN03170307</t>
  </si>
  <si>
    <t>SPN12170106</t>
  </si>
  <si>
    <t>SPN12170203</t>
  </si>
  <si>
    <t>SPN12170302</t>
  </si>
  <si>
    <t>SPN12170511</t>
  </si>
  <si>
    <t>SPN12170608</t>
  </si>
  <si>
    <t>SPN12170804</t>
  </si>
  <si>
    <t>SPN12170413</t>
  </si>
  <si>
    <t>SPN12170720</t>
  </si>
  <si>
    <t>SPN12170914</t>
  </si>
  <si>
    <t>SPN12171012</t>
  </si>
  <si>
    <t>SPN12171109</t>
  </si>
  <si>
    <t>SPN12171207</t>
  </si>
  <si>
    <t>FR0053</t>
  </si>
  <si>
    <t>FR0061</t>
  </si>
  <si>
    <t>FR0056</t>
  </si>
  <si>
    <t>FR0059</t>
  </si>
  <si>
    <t>FR0073</t>
  </si>
  <si>
    <t>FR0074</t>
  </si>
  <si>
    <t>FR0072</t>
  </si>
  <si>
    <t>FR0067</t>
  </si>
  <si>
    <t>SPN03170404</t>
  </si>
  <si>
    <t>SPN03170418</t>
  </si>
  <si>
    <t>SPN03170501</t>
  </si>
  <si>
    <t>SPN03170515</t>
  </si>
  <si>
    <t>SPN03170601</t>
  </si>
  <si>
    <t>SPN03170615</t>
  </si>
  <si>
    <t>SPN03170629</t>
  </si>
  <si>
    <t>SPN03170712</t>
  </si>
  <si>
    <t>SPN03170726</t>
  </si>
  <si>
    <t>SPN03170811</t>
  </si>
  <si>
    <t>SPN03170825</t>
  </si>
  <si>
    <t>SPN03170907</t>
  </si>
  <si>
    <t>SPN03170921</t>
  </si>
  <si>
    <t>SPN03171026</t>
  </si>
  <si>
    <t>SPN03171123</t>
  </si>
  <si>
    <t>SPN03171221</t>
  </si>
  <si>
    <t>SPN12180104</t>
  </si>
  <si>
    <t>SPN03180118</t>
  </si>
  <si>
    <t>SPN12180201</t>
  </si>
  <si>
    <t>SPN03180215</t>
  </si>
  <si>
    <t>SPN12180301</t>
  </si>
  <si>
    <t>SPN12180412</t>
  </si>
  <si>
    <t>SPN12180511</t>
  </si>
  <si>
    <t>SPN12180607</t>
  </si>
  <si>
    <t xml:space="preserve">SPN12181004 </t>
  </si>
  <si>
    <t>SPN03210406</t>
  </si>
  <si>
    <t>SPN03210420</t>
  </si>
  <si>
    <t>SPN03210505</t>
  </si>
  <si>
    <t>SPN03210519</t>
  </si>
  <si>
    <t>SPN12210616</t>
  </si>
  <si>
    <t>SPN12210714</t>
  </si>
  <si>
    <t>SPN12210728</t>
  </si>
  <si>
    <t>SPN03210826</t>
  </si>
  <si>
    <t>SPN03210922</t>
  </si>
  <si>
    <t>SPN03211021</t>
  </si>
  <si>
    <t>SPN03211118</t>
  </si>
  <si>
    <t>SPN03211215</t>
  </si>
  <si>
    <t>SPN03211229</t>
  </si>
  <si>
    <t>SPN03220112</t>
  </si>
  <si>
    <t>SPN03220126</t>
  </si>
  <si>
    <t>SPN12220106</t>
  </si>
  <si>
    <t>SPN12220331</t>
  </si>
  <si>
    <t>SPN12220527</t>
  </si>
  <si>
    <t>SPN12220707</t>
  </si>
  <si>
    <t>SPN12220203</t>
  </si>
  <si>
    <t>SPN12220303</t>
  </si>
  <si>
    <t>SPN12220819</t>
  </si>
  <si>
    <t>SPN12220915</t>
  </si>
  <si>
    <t>SPN12221013</t>
  </si>
  <si>
    <t>FR0090</t>
  </si>
  <si>
    <t>FR0091</t>
  </si>
  <si>
    <t>FR0088</t>
  </si>
  <si>
    <t>FR0092</t>
  </si>
  <si>
    <t>FR0089</t>
  </si>
  <si>
    <t>SPN03220406</t>
  </si>
  <si>
    <t>SPN03220420</t>
  </si>
  <si>
    <t>SPN03220505</t>
  </si>
  <si>
    <t>SPN03220518</t>
  </si>
  <si>
    <t>SPN03220602</t>
  </si>
  <si>
    <t>SPN03220615</t>
  </si>
  <si>
    <t>SPN03220629</t>
  </si>
  <si>
    <t>SPN03220713</t>
  </si>
  <si>
    <t>SPN03220810</t>
  </si>
  <si>
    <t>SPN03220825</t>
  </si>
  <si>
    <t>SPN03220907</t>
  </si>
  <si>
    <t>SPN03220921</t>
  </si>
  <si>
    <t>SPN03221005</t>
  </si>
  <si>
    <t>SPN03221019</t>
  </si>
  <si>
    <t>SPN03221102</t>
  </si>
  <si>
    <t>SPN03221117</t>
  </si>
  <si>
    <t>SPN03221130</t>
  </si>
  <si>
    <t>SPN03221214</t>
  </si>
  <si>
    <t>SPN03221228</t>
  </si>
  <si>
    <t>SPN03230111</t>
  </si>
  <si>
    <t>SPN03230125</t>
  </si>
  <si>
    <t>SPN12230203</t>
  </si>
  <si>
    <t>SPN12230303</t>
  </si>
  <si>
    <t>SPN12230330</t>
  </si>
  <si>
    <t>SPN12230413</t>
  </si>
  <si>
    <t>SPN12230526</t>
  </si>
  <si>
    <t>SPN12230622</t>
  </si>
  <si>
    <t>SPN12230720</t>
  </si>
  <si>
    <t>SPN12230105</t>
  </si>
  <si>
    <t>SPN12230818</t>
  </si>
  <si>
    <t>SPN12230914</t>
  </si>
  <si>
    <t>SPN12231012</t>
  </si>
  <si>
    <t>FR0095</t>
  </si>
  <si>
    <t>FRSDG001</t>
  </si>
  <si>
    <t>FR0096</t>
  </si>
  <si>
    <t>FR0093</t>
  </si>
  <si>
    <t>FR0098</t>
  </si>
  <si>
    <t>FR0097</t>
  </si>
  <si>
    <t>seri</t>
  </si>
  <si>
    <t>sbn</t>
  </si>
  <si>
    <t>SUN</t>
  </si>
  <si>
    <t>SBSN</t>
  </si>
  <si>
    <t>SBN</t>
  </si>
  <si>
    <t>Tipe</t>
  </si>
  <si>
    <t>tipe</t>
  </si>
  <si>
    <t>FR</t>
  </si>
  <si>
    <t>FRSDG</t>
  </si>
  <si>
    <t>PBS</t>
  </si>
  <si>
    <t>SPN</t>
  </si>
  <si>
    <t>SPNS</t>
  </si>
  <si>
    <t>YF</t>
  </si>
  <si>
    <t>Tenure</t>
  </si>
  <si>
    <t>m03</t>
  </si>
  <si>
    <t>m12</t>
  </si>
  <si>
    <t>y05</t>
  </si>
  <si>
    <t>y10</t>
  </si>
  <si>
    <t>y15</t>
  </si>
  <si>
    <t>y20</t>
  </si>
  <si>
    <t>y30</t>
  </si>
  <si>
    <t>t</t>
  </si>
  <si>
    <t>t-1</t>
  </si>
  <si>
    <t>t-2</t>
  </si>
  <si>
    <t>t-3</t>
  </si>
  <si>
    <t>t-4</t>
  </si>
  <si>
    <t>t-5</t>
  </si>
  <si>
    <t>t-6</t>
  </si>
  <si>
    <t>x</t>
  </si>
  <si>
    <t>x(1-x)^1</t>
  </si>
  <si>
    <t>x(1-x)^2</t>
  </si>
  <si>
    <t>x(1-x)^3</t>
  </si>
  <si>
    <t>x(1-x)^4</t>
  </si>
  <si>
    <t>1 - sum(t to t-5)</t>
  </si>
  <si>
    <t>Year</t>
  </si>
  <si>
    <t>Month</t>
  </si>
  <si>
    <t>Row Labels</t>
  </si>
  <si>
    <t>Column Labels</t>
  </si>
  <si>
    <t>(All)</t>
  </si>
  <si>
    <t>(Multiple Items)</t>
  </si>
  <si>
    <t>Sum of Bid</t>
  </si>
  <si>
    <t>YEAR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</si>
  <si>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</si>
  <si>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</si>
  <si>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</si>
  <si>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</si>
  <si>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</si>
  <si>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</si>
  <si>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</si>
  <si>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</si>
  <si>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</si>
  <si>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</si>
  <si>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</si>
  <si>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MAY</t>
  </si>
  <si>
    <t>SUM</t>
  </si>
  <si>
    <t>2022 est.</t>
  </si>
  <si>
    <t>est.</t>
  </si>
  <si>
    <t>Quarter</t>
  </si>
  <si>
    <t>Q1</t>
  </si>
  <si>
    <t>Q2</t>
  </si>
  <si>
    <t>Q3</t>
  </si>
  <si>
    <t>Q4</t>
  </si>
  <si>
    <t>up to Q3</t>
  </si>
  <si>
    <t>Volume</t>
  </si>
  <si>
    <t>Adj Close</t>
  </si>
  <si>
    <t>Close</t>
  </si>
  <si>
    <t>Low</t>
  </si>
  <si>
    <t>High</t>
  </si>
  <si>
    <t>Open</t>
  </si>
  <si>
    <t>Date</t>
  </si>
  <si>
    <t>Average of Close</t>
  </si>
  <si>
    <t>MONTH</t>
  </si>
  <si>
    <t>BID</t>
  </si>
  <si>
    <t>VIX</t>
  </si>
  <si>
    <t>Sum of BID</t>
  </si>
  <si>
    <t>Sum of VIX</t>
  </si>
  <si>
    <t>month</t>
  </si>
  <si>
    <t>bid_10e12</t>
  </si>
  <si>
    <t>bid_10e6</t>
  </si>
  <si>
    <t>dpk_10e12</t>
  </si>
  <si>
    <t>vix_index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</si>
</sst>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\-dd;@"/>
    <numFmt numFmtId="165" formatCode="0.0%"/>
    <numFmt numFmtId="166" formatCode="0.0000%"/>
  </numFmts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14" fontId="0" fillId="0" borderId="0" xfId="0" applyNumberFormat="1"/>
    <xf numFmtId="43" fontId="0" fillId="0" borderId="0" xfId="2" applyFont="1"/>
    <xf numFmtId="164" fontId="0" fillId="2" borderId="0" xfId="0" applyNumberFormat="1" applyFill="1"/>
    <xf numFmtId="164" fontId="0" fillId="0" borderId="0" xfId="0" applyNumberFormat="1"/>
    <xf numFmtId="43" fontId="0" fillId="2" borderId="0" xfId="2" applyFont="1" applyFill="1"/>
    <xf numFmtId="165" fontId="0" fillId="2" borderId="0" xfId="3" applyNumberFormat="1" applyFont="1" applyFill="1"/>
    <xf numFmtId="165" fontId="0" fillId="0" borderId="0" xfId="3" applyNumberFormat="1" applyFont="1"/>
    <xf numFmtId="10" fontId="0" fillId="0" borderId="0" xfId="3" applyNumberFormat="1" applyFont="1"/>
    <xf numFmtId="166" fontId="0" fillId="0" borderId="0" xfId="3" applyNumberFormat="1" applyFont="1"/>
    <xf numFmtId="166" fontId="0" fillId="2" borderId="0" xfId="3" applyNumberFormat="1" applyFont="1" applyFill="1"/>
    <xf numFmtId="166" fontId="3" fillId="2" borderId="0" xfId="3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43" fontId="0" fillId="2" borderId="0" xfId="0" applyNumberFormat="1" applyFill="1"/>
    <xf numFmtId="0" fontId="4" fillId="3" borderId="0" xfId="0" applyFont="1" applyFill="1" applyAlignment="1">
      <alignment horizontal="left"/>
    </xf>
    <xf numFmtId="43" fontId="4" fillId="3" borderId="0" xfId="0" applyNumberFormat="1" applyFont="1" applyFill="1"/>
    <xf numFmtId="43" fontId="4" fillId="4" borderId="0" xfId="2" applyFont="1" applyFill="1"/>
    <xf numFmtId="166" fontId="0" fillId="0" borderId="0" xfId="0" applyNumberFormat="1"/>
    <xf numFmtId="0" fontId="0" fillId="0" borderId="0" xfId="0" applyFill="1"/>
    <xf numFmtId="0" fontId="4" fillId="0" borderId="0" xfId="0" applyFont="1" applyFill="1" applyAlignment="1">
      <alignment horizontal="left"/>
    </xf>
    <xf numFmtId="43" fontId="4" fillId="0" borderId="0" xfId="2" applyFont="1" applyFill="1"/>
    <xf numFmtId="10" fontId="0" fillId="0" borderId="0" xfId="3" applyNumberFormat="1" applyFont="1" applyFill="1"/>
    <xf numFmtId="43" fontId="0" fillId="0" borderId="0" xfId="0" applyNumberFormat="1" applyFill="1"/>
    <xf numFmtId="43" fontId="3" fillId="0" borderId="0" xfId="0" applyNumberFormat="1" applyFont="1" applyFill="1"/>
    <xf numFmtId="10" fontId="4" fillId="4" borderId="0" xfId="3" applyNumberFormat="1" applyFont="1" applyFill="1"/>
    <xf numFmtId="43" fontId="4" fillId="4" borderId="0" xfId="0" applyNumberFormat="1" applyFont="1" applyFill="1"/>
    <xf numFmtId="43" fontId="0" fillId="0" borderId="0" xfId="0" applyNumberFormat="1" applyAlignment="1">
      <alignment horizontal="center"/>
    </xf>
    <xf numFmtId="0" fontId="4" fillId="4" borderId="0" xfId="0" applyFont="1" applyFill="1"/>
    <xf numFmtId="43" fontId="5" fillId="4" borderId="0" xfId="2" applyFont="1" applyFill="1"/>
    <xf numFmtId="43" fontId="3" fillId="4" borderId="0" xfId="0" applyNumberFormat="1" applyFont="1" applyFill="1"/>
    <xf numFmtId="17" fontId="0" fillId="0" borderId="0" xfId="0" applyNumberFormat="1"/>
  </cellXfs>
  <cellStyles count="4">
    <cellStyle name="Comma" xfId="2" builtinId="3"/>
    <cellStyle name="Normal" xfId="0" builtinId="0"/>
    <cellStyle name="Normal 2" xfId="1" xr:uid="{D26E58A0-B4CC-FD42-95A4-AB1C140AC2CF}"/>
    <cellStyle name="Per cent" xfId="3" builtinId="5"/>
  </cellStyles>
  <dxfs count="4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Arif Sulistiono" refreshedDate="44874.662672222221" createdVersion="8" refreshedVersion="8" minRefreshableVersion="3" recordCount="1276" xr:uid="{AF373D28-F099-A745-918A-71DFA94DBEA3}">
  <cacheSource type="worksheet">
    <worksheetSource ref="A1:P1277" sheet="Sheet1"/>
  </cacheSource>
  <cacheFields count="16">
    <cacheField name="Auct. Date" numFmtId="164">
      <sharedItems containsSemiMixedTypes="0" containsNonDate="0" containsDate="1" containsString="0" minDate="2015-09-13T00:00:00" maxDate="2022-10-26T00:00:00"/>
    </cacheField>
    <cacheField name="Setll. Date" numFmtId="164">
      <sharedItems containsSemiMixedTypes="0" containsNonDate="0" containsDate="1" containsString="0" minDate="2016-01-07T00:00:00" maxDate="2022-10-28T00:00:00"/>
    </cacheField>
    <cacheField name="Series" numFmtId="0">
      <sharedItems/>
    </cacheField>
    <cacheField name="Maturity" numFmtId="164">
      <sharedItems containsSemiMixedTypes="0" containsNonDate="0" containsDate="1" containsString="0" minDate="2016-04-01T00:00:00" maxDate="2051-08-16T00:00:00"/>
    </cacheField>
    <cacheField name="Bid" numFmtId="43">
      <sharedItems containsString="0" containsBlank="1" containsNumber="1" containsInteger="1" minValue="0" maxValue="45167800"/>
    </cacheField>
    <cacheField name="Awarded" numFmtId="43">
      <sharedItems containsString="0" containsBlank="1" containsNumber="1" containsInteger="1" minValue="0" maxValue="14650000"/>
    </cacheField>
    <cacheField name="WAY Awd" numFmtId="165">
      <sharedItems containsBlank="1" containsMixedTypes="1" containsNumber="1" minValue="0" maxValue="0.36718800000000001"/>
    </cacheField>
    <cacheField name="HY Awd" numFmtId="165">
      <sharedItems containsBlank="1" containsMixedTypes="1" containsNumber="1" minValue="0" maxValue="0.375"/>
    </cacheField>
    <cacheField name="WAY" numFmtId="165">
      <sharedItems containsBlank="1" containsMixedTypes="1" containsNumber="1" minValue="0" maxValue="7.8437499999999993E-2"/>
    </cacheField>
    <cacheField name="SBN" numFmtId="0">
      <sharedItems count="2">
        <s v="SUN"/>
        <s v="SBSN"/>
      </sharedItems>
    </cacheField>
    <cacheField name="Tipe" numFmtId="0">
      <sharedItems count="5">
        <s v="FR"/>
        <s v="FRSDG"/>
        <s v="PBS"/>
        <s v="SPN"/>
        <s v="SPNS"/>
      </sharedItems>
    </cacheField>
    <cacheField name="YF" numFmtId="43">
      <sharedItems containsSemiMixedTypes="0" containsString="0" containsNumber="1" minValue="0.21666666666666667" maxValue="30.655555555555555"/>
    </cacheField>
    <cacheField name="Tenure" numFmtId="0">
      <sharedItems containsBlank="1" count="8">
        <s v="y05"/>
        <s v="y10"/>
        <s v="y15"/>
        <s v="y20"/>
        <s v="y30"/>
        <m/>
        <s v="m03"/>
        <s v="m12"/>
      </sharedItems>
    </cacheField>
    <cacheField name="Year" numFmtId="0">
      <sharedItems containsSemiMixedTypes="0" containsString="0" containsNumber="1" containsInteger="1" minValue="2015" maxValue="2022" count="8">
        <n v="2016"/>
        <n v="2017"/>
        <n v="2015"/>
        <n v="2018"/>
        <n v="2019"/>
        <n v="2020"/>
        <n v="2021"/>
        <n v="2022"/>
      </sharedItems>
    </cacheField>
    <cacheField name="Month" numFmtId="0">
      <sharedItems containsSemiMixedTypes="0" containsString="0" containsNumber="1" containsInteger="1" minValue="1" maxValue="12" count="12">
        <n v="8"/>
        <n v="7"/>
        <n v="6"/>
        <n v="5"/>
        <n v="4"/>
        <n v="3"/>
        <n v="2"/>
        <n v="1"/>
        <n v="11"/>
        <n v="10"/>
        <n v="9"/>
        <n v="12"/>
      </sharedItems>
    </cacheField>
    <cacheField name="Quarter" numFmtId="0">
      <sharedItems containsSemiMixedTypes="0" containsString="0" containsNumber="1" containsInteger="1" minValue="1" maxValue="4" count="4">
        <n v="3"/>
        <n v="2"/>
        <n v="1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Arif Sulistiono" refreshedDate="44874.679508333335" createdVersion="8" refreshedVersion="8" minRefreshableVersion="3" recordCount="67" xr:uid="{6C78D239-16FC-394D-AB95-B0DA84AE9444}">
  <cacheSource type="worksheet">
    <worksheetSource ref="A2:D69" sheet="Sheet10"/>
  </cacheSource>
  <cacheFields count="4">
    <cacheField name="YEAR" numFmtId="0">
      <sharedItems containsSemiMixedTypes="0" containsString="0" containsNumber="1" containsInteger="1" minValue="2016" maxValue="2021" count="6">
        <n v="2021"/>
        <n v="2020"/>
        <n v="2019"/>
        <n v="2018"/>
        <n v="2017"/>
        <n v="201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BID" numFmtId="0">
      <sharedItems containsSemiMixedTypes="0" containsString="0" containsNumber="1" containsInteger="1" minValue="22514500" maxValue="300962400" count="67">
        <n v="168964500"/>
        <n v="144640000"/>
        <n v="170559900"/>
        <n v="104800200"/>
        <n v="78163200"/>
        <n v="148409900"/>
        <n v="178953100"/>
        <n v="300962400"/>
        <n v="139494600"/>
        <n v="119682900"/>
        <n v="176521900"/>
        <n v="224021100"/>
        <n v="163236300"/>
        <n v="86046000"/>
        <n v="98895500"/>
        <n v="236977000"/>
        <n v="127886000"/>
        <n v="184357700"/>
        <n v="98383000"/>
        <n v="132499400"/>
        <n v="170954100"/>
        <n v="94308800"/>
        <n v="159558800"/>
        <n v="160287900"/>
        <n v="117812600"/>
        <n v="73610600"/>
        <n v="59156100"/>
        <n v="54796900"/>
        <n v="158506600"/>
        <n v="55614600"/>
        <n v="78790500"/>
        <n v="121872100"/>
        <n v="109977600"/>
        <n v="205906100"/>
        <n v="86936800"/>
        <n v="82047300"/>
        <n v="54740900"/>
        <n v="38661400"/>
        <n v="29306100"/>
        <n v="105075100"/>
        <n v="93661300"/>
        <n v="88420100"/>
        <n v="88905200"/>
        <n v="101111000"/>
        <n v="119441400"/>
        <n v="67073900"/>
        <n v="60393600"/>
        <n v="89031600"/>
        <n v="68065700"/>
        <n v="55858600"/>
        <n v="69668600"/>
        <n v="104935300"/>
        <n v="108942500"/>
        <n v="110570900"/>
        <n v="38923500"/>
        <n v="51209200"/>
        <n v="59288000"/>
        <n v="64699700"/>
        <n v="56442100"/>
        <n v="28118000"/>
        <n v="59862500"/>
        <n v="46850500"/>
        <n v="104960600"/>
        <n v="30845000"/>
        <n v="28087100"/>
        <n v="22514500"/>
        <n v="29287200"/>
      </sharedItems>
    </cacheField>
    <cacheField name="VIX" numFmtId="0">
      <sharedItems containsSemiMixedTypes="0" containsString="0" containsNumber="1" minValue="10.125454545454547" maxValue="57.7368184545454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f Sulistiono" refreshedDate="44875.415029629628" createdVersion="8" refreshedVersion="8" minRefreshableVersion="3" recordCount="1727" xr:uid="{165367CD-D8A3-1E49-8A5F-37A6281E2C1C}">
  <cacheSource type="worksheet">
    <worksheetSource ref="A1:I1728" sheet="^VIX"/>
  </cacheSource>
  <cacheFields count="9">
    <cacheField name="Date" numFmtId="14">
      <sharedItems containsSemiMixedTypes="0" containsNonDate="0" containsDate="1" containsString="0" minDate="2016-01-04T00:00:00" maxDate="2022-11-10T00:00:00"/>
    </cacheField>
    <cacheField name="Open" numFmtId="0">
      <sharedItems containsSemiMixedTypes="0" containsString="0" containsNumber="1" minValue="9.01" maxValue="82.690002000000007"/>
    </cacheField>
    <cacheField name="High" numFmtId="0">
      <sharedItems containsSemiMixedTypes="0" containsString="0" containsNumber="1" minValue="9.31" maxValue="85.470000999999996"/>
    </cacheField>
    <cacheField name="Low" numFmtId="0">
      <sharedItems containsSemiMixedTypes="0" containsString="0" containsNumber="1" minValue="8.56" maxValue="70.370002999999997"/>
    </cacheField>
    <cacheField name="Close" numFmtId="0">
      <sharedItems containsSemiMixedTypes="0" containsString="0" containsNumber="1" minValue="9.14" maxValue="82.690002000000007"/>
    </cacheField>
    <cacheField name="Adj Close" numFmtId="0">
      <sharedItems containsSemiMixedTypes="0" containsString="0" containsNumber="1" minValue="9.14" maxValue="82.690002000000007"/>
    </cacheField>
    <cacheField name="Volume" numFmtId="0">
      <sharedItems containsSemiMixedTypes="0" containsString="0" containsNumber="1" containsInteger="1" minValue="0" maxValue="0"/>
    </cacheField>
    <cacheField name="Year" numFmtId="0">
      <sharedItems containsSemiMixedTypes="0" containsString="0" containsNumber="1" containsInteger="1" minValue="2016" maxValue="2022" count="7">
        <n v="2016"/>
        <n v="2017"/>
        <n v="2018"/>
        <n v="2019"/>
        <n v="2020"/>
        <n v="2021"/>
        <n v="2022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7">
  <r>
    <d v="2016-01-04T00:00:00"/>
    <n v="22.48"/>
    <n v="23.360001"/>
    <n v="20.67"/>
    <n v="20.700001"/>
    <n v="20.700001"/>
    <n v="0"/>
    <x v="0"/>
    <x v="0"/>
  </r>
  <r>
    <d v="2016-01-05T00:00:00"/>
    <n v="20.75"/>
    <n v="21.059999000000001"/>
    <n v="19.25"/>
    <n v="19.34"/>
    <n v="19.34"/>
    <n v="0"/>
    <x v="0"/>
    <x v="0"/>
  </r>
  <r>
    <d v="2016-01-06T00:00:00"/>
    <n v="21.67"/>
    <n v="21.860001"/>
    <n v="19.799999"/>
    <n v="20.59"/>
    <n v="20.59"/>
    <n v="0"/>
    <x v="0"/>
    <x v="0"/>
  </r>
  <r>
    <d v="2016-01-07T00:00:00"/>
    <n v="23.219999000000001"/>
    <n v="25.860001"/>
    <n v="22.4"/>
    <n v="24.99"/>
    <n v="24.99"/>
    <n v="0"/>
    <x v="0"/>
    <x v="0"/>
  </r>
  <r>
    <d v="2016-01-08T00:00:00"/>
    <n v="22.959999"/>
    <n v="27.08"/>
    <n v="22.48"/>
    <n v="27.01"/>
    <n v="27.01"/>
    <n v="0"/>
    <x v="0"/>
    <x v="0"/>
  </r>
  <r>
    <d v="2016-01-11T00:00:00"/>
    <n v="25.58"/>
    <n v="27.389999"/>
    <n v="23.83"/>
    <n v="24.299999"/>
    <n v="24.299999"/>
    <n v="0"/>
    <x v="0"/>
    <x v="0"/>
  </r>
  <r>
    <d v="2016-01-12T00:00:00"/>
    <n v="22.969999000000001"/>
    <n v="23.93"/>
    <n v="21.91"/>
    <n v="22.469999000000001"/>
    <n v="22.469999000000001"/>
    <n v="0"/>
    <x v="0"/>
    <x v="0"/>
  </r>
  <r>
    <d v="2016-01-13T00:00:00"/>
    <n v="21.719999000000001"/>
    <n v="26.110001"/>
    <n v="21.440000999999999"/>
    <n v="25.219999000000001"/>
    <n v="25.219999000000001"/>
    <n v="0"/>
    <x v="0"/>
    <x v="0"/>
  </r>
  <r>
    <d v="2016-01-14T00:00:00"/>
    <n v="24.75"/>
    <n v="26.280000999999999"/>
    <n v="23.07"/>
    <n v="23.950001"/>
    <n v="23.950001"/>
    <n v="0"/>
    <x v="0"/>
    <x v="0"/>
  </r>
  <r>
    <d v="2016-01-15T00:00:00"/>
    <n v="28.959999"/>
    <n v="30.950001"/>
    <n v="26.67"/>
    <n v="27.02"/>
    <n v="27.02"/>
    <n v="0"/>
    <x v="0"/>
    <x v="0"/>
  </r>
  <r>
    <d v="2016-01-19T00:00:00"/>
    <n v="25.4"/>
    <n v="27.59"/>
    <n v="25.209999"/>
    <n v="26.049999"/>
    <n v="26.049999"/>
    <n v="0"/>
    <x v="0"/>
    <x v="0"/>
  </r>
  <r>
    <d v="2016-01-20T00:00:00"/>
    <n v="27.780000999999999"/>
    <n v="32.090000000000003"/>
    <n v="26.59"/>
    <n v="27.59"/>
    <n v="27.59"/>
    <n v="0"/>
    <x v="0"/>
    <x v="0"/>
  </r>
  <r>
    <d v="2016-01-21T00:00:00"/>
    <n v="27.790001"/>
    <n v="28.43"/>
    <n v="25.01"/>
    <n v="26.690000999999999"/>
    <n v="26.690000999999999"/>
    <n v="0"/>
    <x v="0"/>
    <x v="0"/>
  </r>
  <r>
    <d v="2016-01-22T00:00:00"/>
    <n v="24.209999"/>
    <n v="24.549999"/>
    <n v="22.219999000000001"/>
    <n v="22.34"/>
    <n v="22.34"/>
    <n v="0"/>
    <x v="0"/>
    <x v="0"/>
  </r>
  <r>
    <d v="2016-01-25T00:00:00"/>
    <n v="23.299999"/>
    <n v="24.309999000000001"/>
    <n v="22.379999000000002"/>
    <n v="24.15"/>
    <n v="24.15"/>
    <n v="0"/>
    <x v="0"/>
    <x v="0"/>
  </r>
  <r>
    <d v="2016-01-26T00:00:00"/>
    <n v="23.75"/>
    <n v="24.02"/>
    <n v="22.33"/>
    <n v="22.5"/>
    <n v="22.5"/>
    <n v="0"/>
    <x v="0"/>
    <x v="0"/>
  </r>
  <r>
    <d v="2016-01-27T00:00:00"/>
    <n v="22.879999000000002"/>
    <n v="27.219999000000001"/>
    <n v="20.420000000000002"/>
    <n v="23.110001"/>
    <n v="23.110001"/>
    <n v="0"/>
    <x v="0"/>
    <x v="0"/>
  </r>
  <r>
    <d v="2016-01-28T00:00:00"/>
    <n v="22.15"/>
    <n v="23.809999000000001"/>
    <n v="21.9"/>
    <n v="22.42"/>
    <n v="22.42"/>
    <n v="0"/>
    <x v="0"/>
    <x v="0"/>
  </r>
  <r>
    <d v="2016-01-29T00:00:00"/>
    <n v="21.59"/>
    <n v="21.74"/>
    <n v="19.5"/>
    <n v="20.200001"/>
    <n v="20.200001"/>
    <n v="0"/>
    <x v="0"/>
    <x v="0"/>
  </r>
  <r>
    <d v="2016-02-01T00:00:00"/>
    <n v="21.32"/>
    <n v="23.66"/>
    <n v="19.610001"/>
    <n v="19.98"/>
    <n v="19.98"/>
    <n v="0"/>
    <x v="0"/>
    <x v="1"/>
  </r>
  <r>
    <d v="2016-02-02T00:00:00"/>
    <n v="21.34"/>
    <n v="22.42"/>
    <n v="21.059999000000001"/>
    <n v="21.98"/>
    <n v="21.98"/>
    <n v="0"/>
    <x v="0"/>
    <x v="1"/>
  </r>
  <r>
    <d v="2016-02-03T00:00:00"/>
    <n v="21.49"/>
    <n v="27.700001"/>
    <n v="21.42"/>
    <n v="21.65"/>
    <n v="21.65"/>
    <n v="0"/>
    <x v="0"/>
    <x v="1"/>
  </r>
  <r>
    <d v="2016-02-04T00:00:00"/>
    <n v="22.290001"/>
    <n v="23.139999"/>
    <n v="21.24"/>
    <n v="21.84"/>
    <n v="21.84"/>
    <n v="0"/>
    <x v="0"/>
    <x v="1"/>
  </r>
  <r>
    <d v="2016-02-05T00:00:00"/>
    <n v="22.09"/>
    <n v="24.110001"/>
    <n v="21.91"/>
    <n v="23.379999000000002"/>
    <n v="23.379999000000002"/>
    <n v="0"/>
    <x v="0"/>
    <x v="1"/>
  </r>
  <r>
    <d v="2016-02-08T00:00:00"/>
    <n v="25.889999"/>
    <n v="27.719999000000001"/>
    <n v="25.559999000000001"/>
    <n v="26"/>
    <n v="26"/>
    <n v="0"/>
    <x v="0"/>
    <x v="1"/>
  </r>
  <r>
    <d v="2016-02-09T00:00:00"/>
    <n v="28.299999"/>
    <n v="28.309999000000001"/>
    <n v="25.99"/>
    <n v="26.540001"/>
    <n v="26.540001"/>
    <n v="0"/>
    <x v="0"/>
    <x v="1"/>
  </r>
  <r>
    <d v="2016-02-10T00:00:00"/>
    <n v="25.75"/>
    <n v="26.6"/>
    <n v="24.469999000000001"/>
    <n v="26.290001"/>
    <n v="26.290001"/>
    <n v="0"/>
    <x v="0"/>
    <x v="1"/>
  </r>
  <r>
    <d v="2016-02-11T00:00:00"/>
    <n v="29.01"/>
    <n v="30.9"/>
    <n v="26.67"/>
    <n v="28.139999"/>
    <n v="28.139999"/>
    <n v="0"/>
    <x v="0"/>
    <x v="1"/>
  </r>
  <r>
    <d v="2016-02-12T00:00:00"/>
    <n v="27.16"/>
    <n v="27.57"/>
    <n v="24.92"/>
    <n v="25.4"/>
    <n v="25.4"/>
    <n v="0"/>
    <x v="0"/>
    <x v="1"/>
  </r>
  <r>
    <d v="2016-02-16T00:00:00"/>
    <n v="24.959999"/>
    <n v="25.52"/>
    <n v="23.32"/>
    <n v="24.110001"/>
    <n v="24.110001"/>
    <n v="0"/>
    <x v="0"/>
    <x v="1"/>
  </r>
  <r>
    <d v="2016-02-17T00:00:00"/>
    <n v="23.4"/>
    <n v="24.16"/>
    <n v="21.83"/>
    <n v="22.309999000000001"/>
    <n v="22.309999000000001"/>
    <n v="0"/>
    <x v="0"/>
    <x v="1"/>
  </r>
  <r>
    <d v="2016-02-18T00:00:00"/>
    <n v="22.16"/>
    <n v="22.530000999999999"/>
    <n v="21.290001"/>
    <n v="21.639999"/>
    <n v="21.639999"/>
    <n v="0"/>
    <x v="0"/>
    <x v="1"/>
  </r>
  <r>
    <d v="2016-02-19T00:00:00"/>
    <n v="22.389999"/>
    <n v="23.440000999999999"/>
    <n v="20.52"/>
    <n v="20.530000999999999"/>
    <n v="20.530000999999999"/>
    <n v="0"/>
    <x v="0"/>
    <x v="1"/>
  </r>
  <r>
    <d v="2016-02-22T00:00:00"/>
    <n v="20.139999"/>
    <n v="20.350000000000001"/>
    <n v="19.02"/>
    <n v="19.379999000000002"/>
    <n v="19.379999000000002"/>
    <n v="0"/>
    <x v="0"/>
    <x v="1"/>
  </r>
  <r>
    <d v="2016-02-23T00:00:00"/>
    <n v="19.75"/>
    <n v="21.16"/>
    <n v="19.540001"/>
    <n v="20.98"/>
    <n v="20.98"/>
    <n v="0"/>
    <x v="0"/>
    <x v="1"/>
  </r>
  <r>
    <d v="2016-02-24T00:00:00"/>
    <n v="22.280000999999999"/>
    <n v="22.870000999999998"/>
    <n v="20.260000000000002"/>
    <n v="20.719999000000001"/>
    <n v="20.719999000000001"/>
    <n v="0"/>
    <x v="0"/>
    <x v="1"/>
  </r>
  <r>
    <d v="2016-02-25T00:00:00"/>
    <n v="20.540001"/>
    <n v="21.26"/>
    <n v="19.100000000000001"/>
    <n v="19.110001"/>
    <n v="19.110001"/>
    <n v="0"/>
    <x v="0"/>
    <x v="1"/>
  </r>
  <r>
    <d v="2016-02-26T00:00:00"/>
    <n v="18.889999"/>
    <n v="20.129999000000002"/>
    <n v="18.459999"/>
    <n v="19.809999000000001"/>
    <n v="19.809999000000001"/>
    <n v="0"/>
    <x v="0"/>
    <x v="1"/>
  </r>
  <r>
    <d v="2016-02-29T00:00:00"/>
    <n v="20.49"/>
    <n v="20.809999000000001"/>
    <n v="18.379999000000002"/>
    <n v="20.549999"/>
    <n v="20.549999"/>
    <n v="0"/>
    <x v="0"/>
    <x v="1"/>
  </r>
  <r>
    <d v="2016-03-01T00:00:00"/>
    <n v="19.84"/>
    <n v="20.170000000000002"/>
    <n v="17.66"/>
    <n v="17.700001"/>
    <n v="17.700001"/>
    <n v="0"/>
    <x v="0"/>
    <x v="2"/>
  </r>
  <r>
    <d v="2016-03-02T00:00:00"/>
    <n v="17.98"/>
    <n v="18.41"/>
    <n v="16.780000999999999"/>
    <n v="17.09"/>
    <n v="17.09"/>
    <n v="0"/>
    <x v="0"/>
    <x v="2"/>
  </r>
  <r>
    <d v="2016-03-03T00:00:00"/>
    <n v="17.25"/>
    <n v="17.559999000000001"/>
    <n v="16.32"/>
    <n v="16.700001"/>
    <n v="16.700001"/>
    <n v="0"/>
    <x v="0"/>
    <x v="2"/>
  </r>
  <r>
    <d v="2016-03-04T00:00:00"/>
    <n v="16.48"/>
    <n v="17.350000000000001"/>
    <n v="16.049999"/>
    <n v="16.860001"/>
    <n v="16.860001"/>
    <n v="0"/>
    <x v="0"/>
    <x v="2"/>
  </r>
  <r>
    <d v="2016-03-07T00:00:00"/>
    <n v="17.98"/>
    <n v="18.040001"/>
    <n v="16.870000999999998"/>
    <n v="17.350000000000001"/>
    <n v="17.350000000000001"/>
    <n v="0"/>
    <x v="0"/>
    <x v="2"/>
  </r>
  <r>
    <d v="2016-03-08T00:00:00"/>
    <n v="18.379999000000002"/>
    <n v="18.889999"/>
    <n v="17.82"/>
    <n v="18.670000000000002"/>
    <n v="18.670000000000002"/>
    <n v="0"/>
    <x v="0"/>
    <x v="2"/>
  </r>
  <r>
    <d v="2016-03-09T00:00:00"/>
    <n v="18.559999000000001"/>
    <n v="19.110001"/>
    <n v="18.309999000000001"/>
    <n v="18.34"/>
    <n v="18.34"/>
    <n v="0"/>
    <x v="0"/>
    <x v="2"/>
  </r>
  <r>
    <d v="2016-03-10T00:00:00"/>
    <n v="18.170000000000002"/>
    <n v="19.59"/>
    <n v="17.059999000000001"/>
    <n v="18.049999"/>
    <n v="18.049999"/>
    <n v="0"/>
    <x v="0"/>
    <x v="2"/>
  </r>
  <r>
    <d v="2016-03-11T00:00:00"/>
    <n v="17.09"/>
    <n v="17.27"/>
    <n v="16.280000999999999"/>
    <n v="16.5"/>
    <n v="16.5"/>
    <n v="0"/>
    <x v="0"/>
    <x v="2"/>
  </r>
  <r>
    <d v="2016-03-14T00:00:00"/>
    <n v="17.010000000000002"/>
    <n v="17.670000000000002"/>
    <n v="16.690000999999999"/>
    <n v="16.920000000000002"/>
    <n v="16.920000000000002"/>
    <n v="0"/>
    <x v="0"/>
    <x v="2"/>
  </r>
  <r>
    <d v="2016-03-15T00:00:00"/>
    <n v="17.600000000000001"/>
    <n v="17.850000000000001"/>
    <n v="16.84"/>
    <n v="16.84"/>
    <n v="16.84"/>
    <n v="0"/>
    <x v="0"/>
    <x v="2"/>
  </r>
  <r>
    <d v="2016-03-16T00:00:00"/>
    <n v="15.96"/>
    <n v="16.329999999999998"/>
    <n v="14.89"/>
    <n v="14.99"/>
    <n v="14.99"/>
    <n v="0"/>
    <x v="0"/>
    <x v="2"/>
  </r>
  <r>
    <d v="2016-03-17T00:00:00"/>
    <n v="15.34"/>
    <n v="15.38"/>
    <n v="13.82"/>
    <n v="14.44"/>
    <n v="14.44"/>
    <n v="0"/>
    <x v="0"/>
    <x v="2"/>
  </r>
  <r>
    <d v="2016-03-18T00:00:00"/>
    <n v="14.05"/>
    <n v="14.36"/>
    <n v="13.75"/>
    <n v="14.02"/>
    <n v="14.02"/>
    <n v="0"/>
    <x v="0"/>
    <x v="2"/>
  </r>
  <r>
    <d v="2016-03-21T00:00:00"/>
    <n v="14.57"/>
    <n v="14.73"/>
    <n v="13.79"/>
    <n v="13.79"/>
    <n v="13.79"/>
    <n v="0"/>
    <x v="0"/>
    <x v="2"/>
  </r>
  <r>
    <d v="2016-03-22T00:00:00"/>
    <n v="14.57"/>
    <n v="14.76"/>
    <n v="13.75"/>
    <n v="14.17"/>
    <n v="14.17"/>
    <n v="0"/>
    <x v="0"/>
    <x v="2"/>
  </r>
  <r>
    <d v="2016-03-23T00:00:00"/>
    <n v="14.57"/>
    <n v="15.03"/>
    <n v="14.33"/>
    <n v="14.94"/>
    <n v="14.94"/>
    <n v="0"/>
    <x v="0"/>
    <x v="2"/>
  </r>
  <r>
    <d v="2016-03-24T00:00:00"/>
    <n v="16.299999"/>
    <n v="16.440000999999999"/>
    <n v="14.71"/>
    <n v="14.74"/>
    <n v="14.74"/>
    <n v="0"/>
    <x v="0"/>
    <x v="2"/>
  </r>
  <r>
    <d v="2016-03-28T00:00:00"/>
    <n v="15.65"/>
    <n v="16.040001"/>
    <n v="14.89"/>
    <n v="15.24"/>
    <n v="15.24"/>
    <n v="0"/>
    <x v="0"/>
    <x v="2"/>
  </r>
  <r>
    <d v="2016-03-29T00:00:00"/>
    <n v="15.74"/>
    <n v="15.89"/>
    <n v="13.79"/>
    <n v="13.82"/>
    <n v="13.82"/>
    <n v="0"/>
    <x v="0"/>
    <x v="2"/>
  </r>
  <r>
    <d v="2016-03-30T00:00:00"/>
    <n v="13.69"/>
    <n v="13.89"/>
    <n v="13.06"/>
    <n v="13.56"/>
    <n v="13.56"/>
    <n v="0"/>
    <x v="0"/>
    <x v="2"/>
  </r>
  <r>
    <d v="2016-03-31T00:00:00"/>
    <n v="13.73"/>
    <n v="14.28"/>
    <n v="13.49"/>
    <n v="13.95"/>
    <n v="13.95"/>
    <n v="0"/>
    <x v="0"/>
    <x v="2"/>
  </r>
  <r>
    <d v="2016-04-01T00:00:00"/>
    <n v="15.23"/>
    <n v="15.28"/>
    <n v="13"/>
    <n v="13.1"/>
    <n v="13.1"/>
    <n v="0"/>
    <x v="0"/>
    <x v="3"/>
  </r>
  <r>
    <d v="2016-04-04T00:00:00"/>
    <n v="13.88"/>
    <n v="14.24"/>
    <n v="13.66"/>
    <n v="14.12"/>
    <n v="14.12"/>
    <n v="0"/>
    <x v="0"/>
    <x v="3"/>
  </r>
  <r>
    <d v="2016-04-05T00:00:00"/>
    <n v="15.39"/>
    <n v="15.72"/>
    <n v="14.93"/>
    <n v="15.42"/>
    <n v="15.42"/>
    <n v="0"/>
    <x v="0"/>
    <x v="3"/>
  </r>
  <r>
    <d v="2016-04-06T00:00:00"/>
    <n v="15.61"/>
    <n v="15.98"/>
    <n v="14"/>
    <n v="14.09"/>
    <n v="14.09"/>
    <n v="0"/>
    <x v="0"/>
    <x v="3"/>
  </r>
  <r>
    <d v="2016-04-07T00:00:00"/>
    <n v="15.14"/>
    <n v="16.77"/>
    <n v="14.68"/>
    <n v="16.16"/>
    <n v="16.16"/>
    <n v="0"/>
    <x v="0"/>
    <x v="3"/>
  </r>
  <r>
    <d v="2016-04-08T00:00:00"/>
    <n v="15.34"/>
    <n v="15.93"/>
    <n v="14.84"/>
    <n v="15.36"/>
    <n v="15.36"/>
    <n v="0"/>
    <x v="0"/>
    <x v="3"/>
  </r>
  <r>
    <d v="2016-04-11T00:00:00"/>
    <n v="15.34"/>
    <n v="16.260000000000002"/>
    <n v="14.83"/>
    <n v="16.260000000000002"/>
    <n v="16.260000000000002"/>
    <n v="0"/>
    <x v="0"/>
    <x v="3"/>
  </r>
  <r>
    <d v="2016-04-12T00:00:00"/>
    <n v="15.98"/>
    <n v="16.57"/>
    <n v="14.84"/>
    <n v="14.85"/>
    <n v="14.85"/>
    <n v="0"/>
    <x v="0"/>
    <x v="3"/>
  </r>
  <r>
    <d v="2016-04-13T00:00:00"/>
    <n v="14.49"/>
    <n v="14.53"/>
    <n v="13.6"/>
    <n v="13.84"/>
    <n v="13.84"/>
    <n v="0"/>
    <x v="0"/>
    <x v="3"/>
  </r>
  <r>
    <d v="2016-04-14T00:00:00"/>
    <n v="13.9"/>
    <n v="14.12"/>
    <n v="13.38"/>
    <n v="13.72"/>
    <n v="13.72"/>
    <n v="0"/>
    <x v="0"/>
    <x v="3"/>
  </r>
  <r>
    <d v="2016-04-15T00:00:00"/>
    <n v="13.77"/>
    <n v="14.19"/>
    <n v="13.58"/>
    <n v="13.62"/>
    <n v="13.62"/>
    <n v="0"/>
    <x v="0"/>
    <x v="3"/>
  </r>
  <r>
    <d v="2016-04-18T00:00:00"/>
    <n v="14.87"/>
    <n v="14.94"/>
    <n v="13.23"/>
    <n v="13.35"/>
    <n v="13.35"/>
    <n v="0"/>
    <x v="0"/>
    <x v="3"/>
  </r>
  <r>
    <d v="2016-04-19T00:00:00"/>
    <n v="13.18"/>
    <n v="13.88"/>
    <n v="12.98"/>
    <n v="13.24"/>
    <n v="13.24"/>
    <n v="0"/>
    <x v="0"/>
    <x v="3"/>
  </r>
  <r>
    <d v="2016-04-20T00:00:00"/>
    <n v="13.39"/>
    <n v="13.5"/>
    <n v="12.5"/>
    <n v="13.28"/>
    <n v="13.28"/>
    <n v="0"/>
    <x v="0"/>
    <x v="3"/>
  </r>
  <r>
    <d v="2016-04-21T00:00:00"/>
    <n v="13.2"/>
    <n v="14.14"/>
    <n v="13.16"/>
    <n v="13.95"/>
    <n v="13.95"/>
    <n v="0"/>
    <x v="0"/>
    <x v="3"/>
  </r>
  <r>
    <d v="2016-04-22T00:00:00"/>
    <n v="13.7"/>
    <n v="14.19"/>
    <n v="13.15"/>
    <n v="13.22"/>
    <n v="13.22"/>
    <n v="0"/>
    <x v="0"/>
    <x v="3"/>
  </r>
  <r>
    <d v="2016-04-25T00:00:00"/>
    <n v="14.07"/>
    <n v="14.76"/>
    <n v="13.86"/>
    <n v="14.08"/>
    <n v="14.08"/>
    <n v="0"/>
    <x v="0"/>
    <x v="3"/>
  </r>
  <r>
    <d v="2016-04-26T00:00:00"/>
    <n v="14.01"/>
    <n v="14.43"/>
    <n v="13.66"/>
    <n v="13.96"/>
    <n v="13.96"/>
    <n v="0"/>
    <x v="0"/>
    <x v="3"/>
  </r>
  <r>
    <d v="2016-04-27T00:00:00"/>
    <n v="14.15"/>
    <n v="14.95"/>
    <n v="13.5"/>
    <n v="13.77"/>
    <n v="13.77"/>
    <n v="0"/>
    <x v="0"/>
    <x v="3"/>
  </r>
  <r>
    <d v="2016-04-28T00:00:00"/>
    <n v="14.53"/>
    <n v="15.61"/>
    <n v="13.3"/>
    <n v="15.22"/>
    <n v="15.22"/>
    <n v="0"/>
    <x v="0"/>
    <x v="3"/>
  </r>
  <r>
    <d v="2016-04-29T00:00:00"/>
    <n v="15.21"/>
    <n v="17.09"/>
    <n v="14.91"/>
    <n v="15.7"/>
    <n v="15.7"/>
    <n v="0"/>
    <x v="0"/>
    <x v="3"/>
  </r>
  <r>
    <d v="2016-05-02T00:00:00"/>
    <n v="16.329999999999998"/>
    <n v="16.5"/>
    <n v="14.48"/>
    <n v="14.68"/>
    <n v="14.68"/>
    <n v="0"/>
    <x v="0"/>
    <x v="4"/>
  </r>
  <r>
    <d v="2016-05-03T00:00:00"/>
    <n v="14.92"/>
    <n v="16.420000000000002"/>
    <n v="14.91"/>
    <n v="15.6"/>
    <n v="15.6"/>
    <n v="0"/>
    <x v="0"/>
    <x v="4"/>
  </r>
  <r>
    <d v="2016-05-04T00:00:00"/>
    <n v="15.47"/>
    <n v="16.850000000000001"/>
    <n v="15.39"/>
    <n v="16.049999"/>
    <n v="16.049999"/>
    <n v="0"/>
    <x v="0"/>
    <x v="4"/>
  </r>
  <r>
    <d v="2016-05-05T00:00:00"/>
    <n v="15.54"/>
    <n v="16.450001"/>
    <n v="15.22"/>
    <n v="15.91"/>
    <n v="15.91"/>
    <n v="0"/>
    <x v="0"/>
    <x v="4"/>
  </r>
  <r>
    <d v="2016-05-06T00:00:00"/>
    <n v="16.200001"/>
    <n v="16.579999999999998"/>
    <n v="14.71"/>
    <n v="14.72"/>
    <n v="14.72"/>
    <n v="0"/>
    <x v="0"/>
    <x v="4"/>
  </r>
  <r>
    <d v="2016-05-09T00:00:00"/>
    <n v="15.2"/>
    <n v="15.39"/>
    <n v="14.17"/>
    <n v="14.57"/>
    <n v="14.57"/>
    <n v="0"/>
    <x v="0"/>
    <x v="4"/>
  </r>
  <r>
    <d v="2016-05-10T00:00:00"/>
    <n v="13.98"/>
    <n v="14.35"/>
    <n v="13.55"/>
    <n v="13.63"/>
    <n v="13.63"/>
    <n v="0"/>
    <x v="0"/>
    <x v="4"/>
  </r>
  <r>
    <d v="2016-05-11T00:00:00"/>
    <n v="13.92"/>
    <n v="14.69"/>
    <n v="13.29"/>
    <n v="14.69"/>
    <n v="14.69"/>
    <n v="0"/>
    <x v="0"/>
    <x v="4"/>
  </r>
  <r>
    <d v="2016-05-12T00:00:00"/>
    <n v="14.55"/>
    <n v="15.42"/>
    <n v="13.95"/>
    <n v="14.41"/>
    <n v="14.41"/>
    <n v="0"/>
    <x v="0"/>
    <x v="4"/>
  </r>
  <r>
    <d v="2016-05-13T00:00:00"/>
    <n v="15.15"/>
    <n v="15.47"/>
    <n v="13.97"/>
    <n v="15.04"/>
    <n v="15.04"/>
    <n v="0"/>
    <x v="0"/>
    <x v="4"/>
  </r>
  <r>
    <d v="2016-05-16T00:00:00"/>
    <n v="15.72"/>
    <n v="15.98"/>
    <n v="14.28"/>
    <n v="14.68"/>
    <n v="14.68"/>
    <n v="0"/>
    <x v="0"/>
    <x v="4"/>
  </r>
  <r>
    <d v="2016-05-17T00:00:00"/>
    <n v="14.57"/>
    <n v="16.120000999999998"/>
    <n v="14.48"/>
    <n v="15.57"/>
    <n v="15.57"/>
    <n v="0"/>
    <x v="0"/>
    <x v="4"/>
  </r>
  <r>
    <d v="2016-05-18T00:00:00"/>
    <n v="15.72"/>
    <n v="16.469999000000001"/>
    <n v="14.86"/>
    <n v="15.95"/>
    <n v="15.95"/>
    <n v="0"/>
    <x v="0"/>
    <x v="4"/>
  </r>
  <r>
    <d v="2016-05-19T00:00:00"/>
    <n v="16.370000999999998"/>
    <n v="17.649999999999999"/>
    <n v="16.280000999999999"/>
    <n v="16.329999999999998"/>
    <n v="16.329999999999998"/>
    <n v="0"/>
    <x v="0"/>
    <x v="4"/>
  </r>
  <r>
    <d v="2016-05-20T00:00:00"/>
    <n v="16.129999000000002"/>
    <n v="16.299999"/>
    <n v="15.11"/>
    <n v="15.2"/>
    <n v="15.2"/>
    <n v="0"/>
    <x v="0"/>
    <x v="4"/>
  </r>
  <r>
    <d v="2016-05-23T00:00:00"/>
    <n v="16.329999999999998"/>
    <n v="16.469999000000001"/>
    <n v="15.4"/>
    <n v="15.82"/>
    <n v="15.82"/>
    <n v="0"/>
    <x v="0"/>
    <x v="4"/>
  </r>
  <r>
    <d v="2016-05-24T00:00:00"/>
    <n v="16.030000999999999"/>
    <n v="16.059999000000001"/>
    <n v="14.36"/>
    <n v="14.42"/>
    <n v="14.42"/>
    <n v="0"/>
    <x v="0"/>
    <x v="4"/>
  </r>
  <r>
    <d v="2016-05-25T00:00:00"/>
    <n v="14.19"/>
    <n v="14.33"/>
    <n v="13.64"/>
    <n v="13.9"/>
    <n v="13.9"/>
    <n v="0"/>
    <x v="0"/>
    <x v="4"/>
  </r>
  <r>
    <d v="2016-05-26T00:00:00"/>
    <n v="13.8"/>
    <n v="14.11"/>
    <n v="13.43"/>
    <n v="13.43"/>
    <n v="13.43"/>
    <n v="0"/>
    <x v="0"/>
    <x v="4"/>
  </r>
  <r>
    <d v="2016-05-27T00:00:00"/>
    <n v="13.49"/>
    <n v="13.76"/>
    <n v="13.04"/>
    <n v="13.12"/>
    <n v="13.12"/>
    <n v="0"/>
    <x v="0"/>
    <x v="4"/>
  </r>
  <r>
    <d v="2016-05-31T00:00:00"/>
    <n v="13.94"/>
    <n v="15"/>
    <n v="13.45"/>
    <n v="14.19"/>
    <n v="14.19"/>
    <n v="0"/>
    <x v="0"/>
    <x v="4"/>
  </r>
  <r>
    <d v="2016-06-01T00:00:00"/>
    <n v="14.45"/>
    <n v="15.25"/>
    <n v="14.18"/>
    <n v="14.2"/>
    <n v="14.2"/>
    <n v="0"/>
    <x v="0"/>
    <x v="5"/>
  </r>
  <r>
    <d v="2016-06-02T00:00:00"/>
    <n v="14.42"/>
    <n v="14.92"/>
    <n v="13.62"/>
    <n v="13.63"/>
    <n v="13.63"/>
    <n v="0"/>
    <x v="0"/>
    <x v="5"/>
  </r>
  <r>
    <d v="2016-06-03T00:00:00"/>
    <n v="13.78"/>
    <n v="14.66"/>
    <n v="12.9"/>
    <n v="13.47"/>
    <n v="13.47"/>
    <n v="0"/>
    <x v="0"/>
    <x v="5"/>
  </r>
  <r>
    <d v="2016-06-06T00:00:00"/>
    <n v="13.84"/>
    <n v="14.27"/>
    <n v="13.42"/>
    <n v="13.65"/>
    <n v="13.65"/>
    <n v="0"/>
    <x v="0"/>
    <x v="5"/>
  </r>
  <r>
    <d v="2016-06-07T00:00:00"/>
    <n v="12.77"/>
    <n v="14.05"/>
    <n v="12.72"/>
    <n v="14.05"/>
    <n v="14.05"/>
    <n v="0"/>
    <x v="0"/>
    <x v="5"/>
  </r>
  <r>
    <d v="2016-06-08T00:00:00"/>
    <n v="13.84"/>
    <n v="14.27"/>
    <n v="13.7"/>
    <n v="14.08"/>
    <n v="14.08"/>
    <n v="0"/>
    <x v="0"/>
    <x v="5"/>
  </r>
  <r>
    <d v="2016-06-09T00:00:00"/>
    <n v="14.01"/>
    <n v="14.85"/>
    <n v="13.99"/>
    <n v="14.64"/>
    <n v="14.64"/>
    <n v="0"/>
    <x v="0"/>
    <x v="5"/>
  </r>
  <r>
    <d v="2016-06-10T00:00:00"/>
    <n v="14.89"/>
    <n v="17.329999999999998"/>
    <n v="14.85"/>
    <n v="17.030000999999999"/>
    <n v="17.030000999999999"/>
    <n v="0"/>
    <x v="0"/>
    <x v="5"/>
  </r>
  <r>
    <d v="2016-06-13T00:00:00"/>
    <n v="18.239999999999998"/>
    <n v="21.01"/>
    <n v="17.889999"/>
    <n v="20.969999000000001"/>
    <n v="20.969999000000001"/>
    <n v="0"/>
    <x v="0"/>
    <x v="5"/>
  </r>
  <r>
    <d v="2016-06-14T00:00:00"/>
    <n v="21.280000999999999"/>
    <n v="22.16"/>
    <n v="20.27"/>
    <n v="20.5"/>
    <n v="20.5"/>
    <n v="0"/>
    <x v="0"/>
    <x v="5"/>
  </r>
  <r>
    <d v="2016-06-15T00:00:00"/>
    <n v="20.25"/>
    <n v="20.450001"/>
    <n v="18.629999000000002"/>
    <n v="20.139999"/>
    <n v="20.139999"/>
    <n v="0"/>
    <x v="0"/>
    <x v="5"/>
  </r>
  <r>
    <d v="2016-06-16T00:00:00"/>
    <n v="20.799999"/>
    <n v="22.889999"/>
    <n v="19.239999999999998"/>
    <n v="19.370000999999998"/>
    <n v="19.370000999999998"/>
    <n v="0"/>
    <x v="0"/>
    <x v="5"/>
  </r>
  <r>
    <d v="2016-06-17T00:00:00"/>
    <n v="19.420000000000002"/>
    <n v="20.030000999999999"/>
    <n v="18.709999"/>
    <n v="19.41"/>
    <n v="19.41"/>
    <n v="0"/>
    <x v="0"/>
    <x v="5"/>
  </r>
  <r>
    <d v="2016-06-20T00:00:00"/>
    <n v="17.420000000000002"/>
    <n v="18.549999"/>
    <n v="16.59"/>
    <n v="18.370000999999998"/>
    <n v="18.370000999999998"/>
    <n v="0"/>
    <x v="0"/>
    <x v="5"/>
  </r>
  <r>
    <d v="2016-06-21T00:00:00"/>
    <n v="17.670000000000002"/>
    <n v="18.959999"/>
    <n v="16.91"/>
    <n v="18.48"/>
    <n v="18.48"/>
    <n v="0"/>
    <x v="0"/>
    <x v="5"/>
  </r>
  <r>
    <d v="2016-06-22T00:00:00"/>
    <n v="18.260000000000002"/>
    <n v="21.219999000000001"/>
    <n v="17.829999999999998"/>
    <n v="21.17"/>
    <n v="21.17"/>
    <n v="0"/>
    <x v="0"/>
    <x v="5"/>
  </r>
  <r>
    <d v="2016-06-23T00:00:00"/>
    <n v="19.540001"/>
    <n v="19.790001"/>
    <n v="17.25"/>
    <n v="17.25"/>
    <n v="17.25"/>
    <n v="0"/>
    <x v="0"/>
    <x v="5"/>
  </r>
  <r>
    <d v="2016-06-24T00:00:00"/>
    <n v="26.059999000000001"/>
    <n v="26.24"/>
    <n v="19.48"/>
    <n v="25.76"/>
    <n v="25.76"/>
    <n v="0"/>
    <x v="0"/>
    <x v="5"/>
  </r>
  <r>
    <d v="2016-06-27T00:00:00"/>
    <n v="24.379999000000002"/>
    <n v="26.719999000000001"/>
    <n v="22.93"/>
    <n v="23.85"/>
    <n v="23.85"/>
    <n v="0"/>
    <x v="0"/>
    <x v="5"/>
  </r>
  <r>
    <d v="2016-06-28T00:00:00"/>
    <n v="21.76"/>
    <n v="22.07"/>
    <n v="18.75"/>
    <n v="18.75"/>
    <n v="18.75"/>
    <n v="0"/>
    <x v="0"/>
    <x v="5"/>
  </r>
  <r>
    <d v="2016-06-29T00:00:00"/>
    <n v="18.120000999999998"/>
    <n v="18.27"/>
    <n v="16.48"/>
    <n v="16.639999"/>
    <n v="16.639999"/>
    <n v="0"/>
    <x v="0"/>
    <x v="5"/>
  </r>
  <r>
    <d v="2016-06-30T00:00:00"/>
    <n v="16.91"/>
    <n v="16.989999999999998"/>
    <n v="15.29"/>
    <n v="15.63"/>
    <n v="15.63"/>
    <n v="0"/>
    <x v="0"/>
    <x v="5"/>
  </r>
  <r>
    <d v="2016-07-01T00:00:00"/>
    <n v="15.59"/>
    <n v="15.86"/>
    <n v="14.61"/>
    <n v="14.77"/>
    <n v="14.77"/>
    <n v="0"/>
    <x v="0"/>
    <x v="6"/>
  </r>
  <r>
    <d v="2016-07-05T00:00:00"/>
    <n v="16.049999"/>
    <n v="16.620000999999998"/>
    <n v="15.49"/>
    <n v="15.58"/>
    <n v="15.58"/>
    <n v="0"/>
    <x v="0"/>
    <x v="6"/>
  </r>
  <r>
    <d v="2016-07-06T00:00:00"/>
    <n v="15.87"/>
    <n v="17.040001"/>
    <n v="14.96"/>
    <n v="14.96"/>
    <n v="14.96"/>
    <n v="0"/>
    <x v="0"/>
    <x v="6"/>
  </r>
  <r>
    <d v="2016-07-07T00:00:00"/>
    <n v="14.8"/>
    <n v="15.98"/>
    <n v="14.33"/>
    <n v="14.76"/>
    <n v="14.76"/>
    <n v="0"/>
    <x v="0"/>
    <x v="6"/>
  </r>
  <r>
    <d v="2016-07-08T00:00:00"/>
    <n v="14.64"/>
    <n v="14.75"/>
    <n v="13.19"/>
    <n v="13.2"/>
    <n v="13.2"/>
    <n v="0"/>
    <x v="0"/>
    <x v="6"/>
  </r>
  <r>
    <d v="2016-07-11T00:00:00"/>
    <n v="13.25"/>
    <n v="13.67"/>
    <n v="13"/>
    <n v="13.54"/>
    <n v="13.54"/>
    <n v="0"/>
    <x v="0"/>
    <x v="6"/>
  </r>
  <r>
    <d v="2016-07-12T00:00:00"/>
    <n v="12.93"/>
    <n v="13.93"/>
    <n v="12.75"/>
    <n v="13.55"/>
    <n v="13.55"/>
    <n v="0"/>
    <x v="0"/>
    <x v="6"/>
  </r>
  <r>
    <d v="2016-07-13T00:00:00"/>
    <n v="13.32"/>
    <n v="13.79"/>
    <n v="12.92"/>
    <n v="13.04"/>
    <n v="13.04"/>
    <n v="0"/>
    <x v="0"/>
    <x v="6"/>
  </r>
  <r>
    <d v="2016-07-14T00:00:00"/>
    <n v="12.5"/>
    <n v="13.37"/>
    <n v="12.14"/>
    <n v="12.82"/>
    <n v="12.82"/>
    <n v="0"/>
    <x v="0"/>
    <x v="6"/>
  </r>
  <r>
    <d v="2016-07-15T00:00:00"/>
    <n v="13.12"/>
    <n v="13.22"/>
    <n v="12.27"/>
    <n v="12.67"/>
    <n v="12.67"/>
    <n v="0"/>
    <x v="0"/>
    <x v="6"/>
  </r>
  <r>
    <d v="2016-07-18T00:00:00"/>
    <n v="12.75"/>
    <n v="13.12"/>
    <n v="12.33"/>
    <n v="12.44"/>
    <n v="12.44"/>
    <n v="0"/>
    <x v="0"/>
    <x v="6"/>
  </r>
  <r>
    <d v="2016-07-19T00:00:00"/>
    <n v="12.53"/>
    <n v="12.83"/>
    <n v="11.94"/>
    <n v="11.97"/>
    <n v="11.97"/>
    <n v="0"/>
    <x v="0"/>
    <x v="6"/>
  </r>
  <r>
    <d v="2016-07-20T00:00:00"/>
    <n v="11.94"/>
    <n v="11.97"/>
    <n v="11.4"/>
    <n v="11.77"/>
    <n v="11.77"/>
    <n v="0"/>
    <x v="0"/>
    <x v="6"/>
  </r>
  <r>
    <d v="2016-07-21T00:00:00"/>
    <n v="11.8"/>
    <n v="13.06"/>
    <n v="11.69"/>
    <n v="12.74"/>
    <n v="12.74"/>
    <n v="0"/>
    <x v="0"/>
    <x v="6"/>
  </r>
  <r>
    <d v="2016-07-22T00:00:00"/>
    <n v="12.8"/>
    <n v="12.88"/>
    <n v="11.97"/>
    <n v="12.02"/>
    <n v="12.02"/>
    <n v="0"/>
    <x v="0"/>
    <x v="6"/>
  </r>
  <r>
    <d v="2016-07-25T00:00:00"/>
    <n v="12.64"/>
    <n v="13.72"/>
    <n v="12.39"/>
    <n v="12.87"/>
    <n v="12.87"/>
    <n v="0"/>
    <x v="0"/>
    <x v="6"/>
  </r>
  <r>
    <d v="2016-07-26T00:00:00"/>
    <n v="12.88"/>
    <n v="13.5"/>
    <n v="12.8"/>
    <n v="13.05"/>
    <n v="13.05"/>
    <n v="0"/>
    <x v="0"/>
    <x v="6"/>
  </r>
  <r>
    <d v="2016-07-27T00:00:00"/>
    <n v="12.61"/>
    <n v="13.74"/>
    <n v="12.5"/>
    <n v="12.83"/>
    <n v="12.83"/>
    <n v="0"/>
    <x v="0"/>
    <x v="6"/>
  </r>
  <r>
    <d v="2016-07-28T00:00:00"/>
    <n v="12.51"/>
    <n v="13.52"/>
    <n v="12.36"/>
    <n v="12.72"/>
    <n v="12.72"/>
    <n v="0"/>
    <x v="0"/>
    <x v="6"/>
  </r>
  <r>
    <d v="2016-07-29T00:00:00"/>
    <n v="12.85"/>
    <n v="12.9"/>
    <n v="11.77"/>
    <n v="11.87"/>
    <n v="11.87"/>
    <n v="0"/>
    <x v="0"/>
    <x v="6"/>
  </r>
  <r>
    <d v="2016-08-01T00:00:00"/>
    <n v="11.89"/>
    <n v="12.98"/>
    <n v="11.86"/>
    <n v="12.44"/>
    <n v="12.44"/>
    <n v="0"/>
    <x v="0"/>
    <x v="7"/>
  </r>
  <r>
    <d v="2016-08-02T00:00:00"/>
    <n v="12.39"/>
    <n v="14.24"/>
    <n v="12.35"/>
    <n v="13.37"/>
    <n v="13.37"/>
    <n v="0"/>
    <x v="0"/>
    <x v="7"/>
  </r>
  <r>
    <d v="2016-08-03T00:00:00"/>
    <n v="13.53"/>
    <n v="13.91"/>
    <n v="12.73"/>
    <n v="12.86"/>
    <n v="12.86"/>
    <n v="0"/>
    <x v="0"/>
    <x v="7"/>
  </r>
  <r>
    <d v="2016-08-04T00:00:00"/>
    <n v="12.73"/>
    <n v="12.98"/>
    <n v="11.79"/>
    <n v="12.42"/>
    <n v="12.42"/>
    <n v="0"/>
    <x v="0"/>
    <x v="7"/>
  </r>
  <r>
    <d v="2016-08-05T00:00:00"/>
    <n v="12.08"/>
    <n v="12.26"/>
    <n v="11.18"/>
    <n v="11.39"/>
    <n v="11.39"/>
    <n v="0"/>
    <x v="0"/>
    <x v="7"/>
  </r>
  <r>
    <d v="2016-08-08T00:00:00"/>
    <n v="11.66"/>
    <n v="11.78"/>
    <n v="11.41"/>
    <n v="11.5"/>
    <n v="11.5"/>
    <n v="0"/>
    <x v="0"/>
    <x v="7"/>
  </r>
  <r>
    <d v="2016-08-09T00:00:00"/>
    <n v="11.4"/>
    <n v="11.92"/>
    <n v="11.02"/>
    <n v="11.66"/>
    <n v="11.66"/>
    <n v="0"/>
    <x v="0"/>
    <x v="7"/>
  </r>
  <r>
    <d v="2016-08-10T00:00:00"/>
    <n v="11.55"/>
    <n v="12.5"/>
    <n v="11.37"/>
    <n v="12.05"/>
    <n v="12.05"/>
    <n v="0"/>
    <x v="0"/>
    <x v="7"/>
  </r>
  <r>
    <d v="2016-08-11T00:00:00"/>
    <n v="11.93"/>
    <n v="12.11"/>
    <n v="11.38"/>
    <n v="11.68"/>
    <n v="11.68"/>
    <n v="0"/>
    <x v="0"/>
    <x v="7"/>
  </r>
  <r>
    <d v="2016-08-12T00:00:00"/>
    <n v="11.61"/>
    <n v="12"/>
    <n v="11.28"/>
    <n v="11.55"/>
    <n v="11.55"/>
    <n v="0"/>
    <x v="0"/>
    <x v="7"/>
  </r>
  <r>
    <d v="2016-08-15T00:00:00"/>
    <n v="11.81"/>
    <n v="12.17"/>
    <n v="11.58"/>
    <n v="11.81"/>
    <n v="11.81"/>
    <n v="0"/>
    <x v="0"/>
    <x v="7"/>
  </r>
  <r>
    <d v="2016-08-16T00:00:00"/>
    <n v="12.04"/>
    <n v="12.78"/>
    <n v="11.87"/>
    <n v="12.64"/>
    <n v="12.64"/>
    <n v="0"/>
    <x v="0"/>
    <x v="7"/>
  </r>
  <r>
    <d v="2016-08-17T00:00:00"/>
    <n v="12.57"/>
    <n v="13.71"/>
    <n v="12.14"/>
    <n v="12.19"/>
    <n v="12.19"/>
    <n v="0"/>
    <x v="0"/>
    <x v="7"/>
  </r>
  <r>
    <d v="2016-08-18T00:00:00"/>
    <n v="12.2"/>
    <n v="12.53"/>
    <n v="11.42"/>
    <n v="11.43"/>
    <n v="11.43"/>
    <n v="0"/>
    <x v="0"/>
    <x v="7"/>
  </r>
  <r>
    <d v="2016-08-19T00:00:00"/>
    <n v="11.67"/>
    <n v="12.28"/>
    <n v="11.33"/>
    <n v="11.34"/>
    <n v="11.34"/>
    <n v="0"/>
    <x v="0"/>
    <x v="7"/>
  </r>
  <r>
    <d v="2016-08-22T00:00:00"/>
    <n v="12.53"/>
    <n v="13.02"/>
    <n v="11.94"/>
    <n v="12.27"/>
    <n v="12.27"/>
    <n v="0"/>
    <x v="0"/>
    <x v="7"/>
  </r>
  <r>
    <d v="2016-08-23T00:00:00"/>
    <n v="12.15"/>
    <n v="12.44"/>
    <n v="11.72"/>
    <n v="12.38"/>
    <n v="12.38"/>
    <n v="0"/>
    <x v="0"/>
    <x v="7"/>
  </r>
  <r>
    <d v="2016-08-24T00:00:00"/>
    <n v="12.7"/>
    <n v="14.01"/>
    <n v="12.3"/>
    <n v="13.45"/>
    <n v="13.45"/>
    <n v="0"/>
    <x v="0"/>
    <x v="7"/>
  </r>
  <r>
    <d v="2016-08-25T00:00:00"/>
    <n v="13.62"/>
    <n v="14.09"/>
    <n v="13.29"/>
    <n v="13.63"/>
    <n v="13.63"/>
    <n v="0"/>
    <x v="0"/>
    <x v="7"/>
  </r>
  <r>
    <d v="2016-08-26T00:00:00"/>
    <n v="13.54"/>
    <n v="14.93"/>
    <n v="12.13"/>
    <n v="13.65"/>
    <n v="13.65"/>
    <n v="0"/>
    <x v="0"/>
    <x v="7"/>
  </r>
  <r>
    <d v="2016-08-29T00:00:00"/>
    <n v="14.09"/>
    <n v="14.43"/>
    <n v="12.9"/>
    <n v="12.94"/>
    <n v="12.94"/>
    <n v="0"/>
    <x v="0"/>
    <x v="7"/>
  </r>
  <r>
    <d v="2016-08-30T00:00:00"/>
    <n v="12.94"/>
    <n v="13.6"/>
    <n v="12.7"/>
    <n v="13.12"/>
    <n v="13.12"/>
    <n v="0"/>
    <x v="0"/>
    <x v="7"/>
  </r>
  <r>
    <d v="2016-08-31T00:00:00"/>
    <n v="13.14"/>
    <n v="14.34"/>
    <n v="12.97"/>
    <n v="13.42"/>
    <n v="13.42"/>
    <n v="0"/>
    <x v="0"/>
    <x v="7"/>
  </r>
  <r>
    <d v="2016-09-01T00:00:00"/>
    <n v="13.07"/>
    <n v="14.61"/>
    <n v="12.99"/>
    <n v="13.48"/>
    <n v="13.48"/>
    <n v="0"/>
    <x v="0"/>
    <x v="8"/>
  </r>
  <r>
    <d v="2016-09-02T00:00:00"/>
    <n v="13.47"/>
    <n v="13.9"/>
    <n v="11.9"/>
    <n v="11.98"/>
    <n v="11.98"/>
    <n v="0"/>
    <x v="0"/>
    <x v="8"/>
  </r>
  <r>
    <d v="2016-09-06T00:00:00"/>
    <n v="12.42"/>
    <n v="12.93"/>
    <n v="11.85"/>
    <n v="12.02"/>
    <n v="12.02"/>
    <n v="0"/>
    <x v="0"/>
    <x v="8"/>
  </r>
  <r>
    <d v="2016-09-07T00:00:00"/>
    <n v="11.89"/>
    <n v="12.45"/>
    <n v="11.77"/>
    <n v="11.94"/>
    <n v="11.94"/>
    <n v="0"/>
    <x v="0"/>
    <x v="8"/>
  </r>
  <r>
    <d v="2016-09-08T00:00:00"/>
    <n v="11.74"/>
    <n v="12.6"/>
    <n v="11.65"/>
    <n v="12.51"/>
    <n v="12.51"/>
    <n v="0"/>
    <x v="0"/>
    <x v="8"/>
  </r>
  <r>
    <d v="2016-09-09T00:00:00"/>
    <n v="12.52"/>
    <n v="17.540001"/>
    <n v="12.52"/>
    <n v="17.5"/>
    <n v="17.5"/>
    <n v="0"/>
    <x v="0"/>
    <x v="8"/>
  </r>
  <r>
    <d v="2016-09-12T00:00:00"/>
    <n v="20.129999000000002"/>
    <n v="20.51"/>
    <n v="14.76"/>
    <n v="15.16"/>
    <n v="15.16"/>
    <n v="0"/>
    <x v="0"/>
    <x v="8"/>
  </r>
  <r>
    <d v="2016-09-13T00:00:00"/>
    <n v="15.98"/>
    <n v="18.969999000000001"/>
    <n v="15.83"/>
    <n v="17.850000000000001"/>
    <n v="17.850000000000001"/>
    <n v="0"/>
    <x v="0"/>
    <x v="8"/>
  </r>
  <r>
    <d v="2016-09-14T00:00:00"/>
    <n v="17.629999000000002"/>
    <n v="18.139999"/>
    <n v="16.34"/>
    <n v="18.139999"/>
    <n v="18.139999"/>
    <n v="0"/>
    <x v="0"/>
    <x v="8"/>
  </r>
  <r>
    <d v="2016-09-15T00:00:00"/>
    <n v="17.969999000000001"/>
    <n v="18.07"/>
    <n v="15.74"/>
    <n v="16.299999"/>
    <n v="16.299999"/>
    <n v="0"/>
    <x v="0"/>
    <x v="8"/>
  </r>
  <r>
    <d v="2016-09-16T00:00:00"/>
    <n v="16.41"/>
    <n v="17.100000000000001"/>
    <n v="15.28"/>
    <n v="15.37"/>
    <n v="15.37"/>
    <n v="0"/>
    <x v="0"/>
    <x v="8"/>
  </r>
  <r>
    <d v="2016-09-19T00:00:00"/>
    <n v="15.14"/>
    <n v="15.96"/>
    <n v="14.6"/>
    <n v="15.53"/>
    <n v="15.53"/>
    <n v="0"/>
    <x v="0"/>
    <x v="8"/>
  </r>
  <r>
    <d v="2016-09-20T00:00:00"/>
    <n v="14.98"/>
    <n v="16.09"/>
    <n v="14.69"/>
    <n v="15.92"/>
    <n v="15.92"/>
    <n v="0"/>
    <x v="0"/>
    <x v="8"/>
  </r>
  <r>
    <d v="2016-09-21T00:00:00"/>
    <n v="15.07"/>
    <n v="15.65"/>
    <n v="12.98"/>
    <n v="13.3"/>
    <n v="13.3"/>
    <n v="0"/>
    <x v="0"/>
    <x v="8"/>
  </r>
  <r>
    <d v="2016-09-22T00:00:00"/>
    <n v="13.39"/>
    <n v="13.39"/>
    <n v="11.76"/>
    <n v="12.02"/>
    <n v="12.02"/>
    <n v="0"/>
    <x v="0"/>
    <x v="8"/>
  </r>
  <r>
    <d v="2016-09-23T00:00:00"/>
    <n v="12"/>
    <n v="12.58"/>
    <n v="11.93"/>
    <n v="12.29"/>
    <n v="12.29"/>
    <n v="0"/>
    <x v="0"/>
    <x v="8"/>
  </r>
  <r>
    <d v="2016-09-26T00:00:00"/>
    <n v="13.26"/>
    <n v="14.63"/>
    <n v="13.26"/>
    <n v="14.5"/>
    <n v="14.5"/>
    <n v="0"/>
    <x v="0"/>
    <x v="8"/>
  </r>
  <r>
    <d v="2016-09-27T00:00:00"/>
    <n v="13.36"/>
    <n v="14.76"/>
    <n v="12.97"/>
    <n v="13.1"/>
    <n v="13.1"/>
    <n v="0"/>
    <x v="0"/>
    <x v="8"/>
  </r>
  <r>
    <d v="2016-09-28T00:00:00"/>
    <n v="12.9"/>
    <n v="13.57"/>
    <n v="12.24"/>
    <n v="12.39"/>
    <n v="12.39"/>
    <n v="0"/>
    <x v="0"/>
    <x v="8"/>
  </r>
  <r>
    <d v="2016-09-29T00:00:00"/>
    <n v="12.53"/>
    <n v="15.69"/>
    <n v="12.14"/>
    <n v="14.02"/>
    <n v="14.02"/>
    <n v="0"/>
    <x v="0"/>
    <x v="8"/>
  </r>
  <r>
    <d v="2016-09-30T00:00:00"/>
    <n v="14.91"/>
    <n v="15.2"/>
    <n v="12.53"/>
    <n v="13.29"/>
    <n v="13.29"/>
    <n v="0"/>
    <x v="0"/>
    <x v="8"/>
  </r>
  <r>
    <d v="2016-10-03T00:00:00"/>
    <n v="13.75"/>
    <n v="14.42"/>
    <n v="13.42"/>
    <n v="13.57"/>
    <n v="13.57"/>
    <n v="0"/>
    <x v="0"/>
    <x v="9"/>
  </r>
  <r>
    <d v="2016-10-04T00:00:00"/>
    <n v="13.4"/>
    <n v="14.57"/>
    <n v="12.92"/>
    <n v="13.63"/>
    <n v="13.63"/>
    <n v="0"/>
    <x v="0"/>
    <x v="9"/>
  </r>
  <r>
    <d v="2016-10-05T00:00:00"/>
    <n v="13.56"/>
    <n v="13.68"/>
    <n v="12.7"/>
    <n v="12.99"/>
    <n v="12.99"/>
    <n v="0"/>
    <x v="0"/>
    <x v="9"/>
  </r>
  <r>
    <d v="2016-10-06T00:00:00"/>
    <n v="13.11"/>
    <n v="13.84"/>
    <n v="12.8"/>
    <n v="12.84"/>
    <n v="12.84"/>
    <n v="0"/>
    <x v="0"/>
    <x v="9"/>
  </r>
  <r>
    <d v="2016-10-07T00:00:00"/>
    <n v="13.52"/>
    <n v="14.15"/>
    <n v="12.21"/>
    <n v="13.48"/>
    <n v="13.48"/>
    <n v="0"/>
    <x v="0"/>
    <x v="9"/>
  </r>
  <r>
    <d v="2016-10-10T00:00:00"/>
    <n v="14.19"/>
    <n v="14.36"/>
    <n v="13.29"/>
    <n v="13.38"/>
    <n v="13.38"/>
    <n v="0"/>
    <x v="0"/>
    <x v="9"/>
  </r>
  <r>
    <d v="2016-10-11T00:00:00"/>
    <n v="13.71"/>
    <n v="16.469999000000001"/>
    <n v="13.69"/>
    <n v="15.36"/>
    <n v="15.36"/>
    <n v="0"/>
    <x v="0"/>
    <x v="9"/>
  </r>
  <r>
    <d v="2016-10-12T00:00:00"/>
    <n v="15.53"/>
    <n v="16.34"/>
    <n v="15.26"/>
    <n v="15.91"/>
    <n v="15.91"/>
    <n v="0"/>
    <x v="0"/>
    <x v="9"/>
  </r>
  <r>
    <d v="2016-10-13T00:00:00"/>
    <n v="16.879999000000002"/>
    <n v="17.950001"/>
    <n v="16.139999"/>
    <n v="16.690000999999999"/>
    <n v="16.690000999999999"/>
    <n v="0"/>
    <x v="0"/>
    <x v="9"/>
  </r>
  <r>
    <d v="2016-10-14T00:00:00"/>
    <n v="16.489999999999998"/>
    <n v="16.5"/>
    <n v="15.25"/>
    <n v="16.120000999999998"/>
    <n v="16.120000999999998"/>
    <n v="0"/>
    <x v="0"/>
    <x v="9"/>
  </r>
  <r>
    <d v="2016-10-17T00:00:00"/>
    <n v="17.010000000000002"/>
    <n v="17.110001"/>
    <n v="16.129999000000002"/>
    <n v="16.209999"/>
    <n v="16.209999"/>
    <n v="0"/>
    <x v="0"/>
    <x v="9"/>
  </r>
  <r>
    <d v="2016-10-18T00:00:00"/>
    <n v="15.82"/>
    <n v="15.85"/>
    <n v="15.03"/>
    <n v="15.28"/>
    <n v="15.28"/>
    <n v="0"/>
    <x v="0"/>
    <x v="9"/>
  </r>
  <r>
    <d v="2016-10-19T00:00:00"/>
    <n v="15.45"/>
    <n v="15.68"/>
    <n v="13.87"/>
    <n v="14.41"/>
    <n v="14.41"/>
    <n v="0"/>
    <x v="0"/>
    <x v="9"/>
  </r>
  <r>
    <d v="2016-10-20T00:00:00"/>
    <n v="14.43"/>
    <n v="14.72"/>
    <n v="13.74"/>
    <n v="13.75"/>
    <n v="13.75"/>
    <n v="0"/>
    <x v="0"/>
    <x v="9"/>
  </r>
  <r>
    <d v="2016-10-21T00:00:00"/>
    <n v="14.04"/>
    <n v="14.53"/>
    <n v="13.27"/>
    <n v="13.34"/>
    <n v="13.34"/>
    <n v="0"/>
    <x v="0"/>
    <x v="9"/>
  </r>
  <r>
    <d v="2016-10-24T00:00:00"/>
    <n v="13.19"/>
    <n v="13.26"/>
    <n v="12.83"/>
    <n v="13.02"/>
    <n v="13.02"/>
    <n v="0"/>
    <x v="0"/>
    <x v="9"/>
  </r>
  <r>
    <d v="2016-10-25T00:00:00"/>
    <n v="12.91"/>
    <n v="13.86"/>
    <n v="12.73"/>
    <n v="13.46"/>
    <n v="13.46"/>
    <n v="0"/>
    <x v="0"/>
    <x v="9"/>
  </r>
  <r>
    <d v="2016-10-26T00:00:00"/>
    <n v="13.66"/>
    <n v="14.8"/>
    <n v="13.66"/>
    <n v="14.24"/>
    <n v="14.24"/>
    <n v="0"/>
    <x v="0"/>
    <x v="9"/>
  </r>
  <r>
    <d v="2016-10-27T00:00:00"/>
    <n v="14.37"/>
    <n v="15.43"/>
    <n v="13.6"/>
    <n v="15.36"/>
    <n v="15.36"/>
    <n v="0"/>
    <x v="0"/>
    <x v="9"/>
  </r>
  <r>
    <d v="2016-10-28T00:00:00"/>
    <n v="15.67"/>
    <n v="17.350000000000001"/>
    <n v="14.65"/>
    <n v="16.190000999999999"/>
    <n v="16.190000999999999"/>
    <n v="0"/>
    <x v="0"/>
    <x v="9"/>
  </r>
  <r>
    <d v="2016-10-31T00:00:00"/>
    <n v="16.309999000000001"/>
    <n v="17.629999000000002"/>
    <n v="16.25"/>
    <n v="17.059999000000001"/>
    <n v="17.059999000000001"/>
    <n v="0"/>
    <x v="0"/>
    <x v="9"/>
  </r>
  <r>
    <d v="2016-11-01T00:00:00"/>
    <n v="16.540001"/>
    <n v="20.43"/>
    <n v="16.510000000000002"/>
    <n v="18.559999000000001"/>
    <n v="18.559999000000001"/>
    <n v="0"/>
    <x v="0"/>
    <x v="10"/>
  </r>
  <r>
    <d v="2016-11-02T00:00:00"/>
    <n v="19.09"/>
    <n v="19.82"/>
    <n v="18.559999000000001"/>
    <n v="19.32"/>
    <n v="19.32"/>
    <n v="0"/>
    <x v="0"/>
    <x v="10"/>
  </r>
  <r>
    <d v="2016-11-03T00:00:00"/>
    <n v="19.850000000000001"/>
    <n v="22.57"/>
    <n v="18.84"/>
    <n v="22.08"/>
    <n v="22.08"/>
    <n v="0"/>
    <x v="0"/>
    <x v="10"/>
  </r>
  <r>
    <d v="2016-11-04T00:00:00"/>
    <n v="21.860001"/>
    <n v="23.01"/>
    <n v="19.200001"/>
    <n v="22.51"/>
    <n v="22.51"/>
    <n v="0"/>
    <x v="0"/>
    <x v="10"/>
  </r>
  <r>
    <d v="2016-11-07T00:00:00"/>
    <n v="19.780000999999999"/>
    <n v="19.860001"/>
    <n v="18.389999"/>
    <n v="18.709999"/>
    <n v="18.709999"/>
    <n v="0"/>
    <x v="0"/>
    <x v="10"/>
  </r>
  <r>
    <d v="2016-11-08T00:00:00"/>
    <n v="18.920000000000002"/>
    <n v="19.91"/>
    <n v="17.700001"/>
    <n v="18.739999999999998"/>
    <n v="18.739999999999998"/>
    <n v="0"/>
    <x v="0"/>
    <x v="10"/>
  </r>
  <r>
    <d v="2016-11-09T00:00:00"/>
    <n v="20.700001"/>
    <n v="21.48"/>
    <n v="14.33"/>
    <n v="14.38"/>
    <n v="14.38"/>
    <n v="0"/>
    <x v="0"/>
    <x v="10"/>
  </r>
  <r>
    <d v="2016-11-10T00:00:00"/>
    <n v="14.01"/>
    <n v="16.299999"/>
    <n v="13.26"/>
    <n v="14.74"/>
    <n v="14.74"/>
    <n v="0"/>
    <x v="0"/>
    <x v="10"/>
  </r>
  <r>
    <d v="2016-11-11T00:00:00"/>
    <n v="14.83"/>
    <n v="16"/>
    <n v="14.15"/>
    <n v="14.17"/>
    <n v="14.17"/>
    <n v="0"/>
    <x v="0"/>
    <x v="10"/>
  </r>
  <r>
    <d v="2016-11-14T00:00:00"/>
    <n v="14.69"/>
    <n v="15.56"/>
    <n v="14.39"/>
    <n v="14.48"/>
    <n v="14.48"/>
    <n v="0"/>
    <x v="0"/>
    <x v="10"/>
  </r>
  <r>
    <d v="2016-11-15T00:00:00"/>
    <n v="14.16"/>
    <n v="14.65"/>
    <n v="13.3"/>
    <n v="13.37"/>
    <n v="13.37"/>
    <n v="0"/>
    <x v="0"/>
    <x v="10"/>
  </r>
  <r>
    <d v="2016-11-16T00:00:00"/>
    <n v="13.51"/>
    <n v="14.49"/>
    <n v="13.51"/>
    <n v="13.72"/>
    <n v="13.72"/>
    <n v="0"/>
    <x v="0"/>
    <x v="10"/>
  </r>
  <r>
    <d v="2016-11-17T00:00:00"/>
    <n v="13.37"/>
    <n v="13.55"/>
    <n v="12.97"/>
    <n v="13.35"/>
    <n v="13.35"/>
    <n v="0"/>
    <x v="0"/>
    <x v="10"/>
  </r>
  <r>
    <d v="2016-11-18T00:00:00"/>
    <n v="13.56"/>
    <n v="13.74"/>
    <n v="12.85"/>
    <n v="12.85"/>
    <n v="12.85"/>
    <n v="0"/>
    <x v="0"/>
    <x v="10"/>
  </r>
  <r>
    <d v="2016-11-21T00:00:00"/>
    <n v="13.27"/>
    <n v="13.44"/>
    <n v="12.16"/>
    <n v="12.42"/>
    <n v="12.42"/>
    <n v="0"/>
    <x v="0"/>
    <x v="10"/>
  </r>
  <r>
    <d v="2016-11-22T00:00:00"/>
    <n v="12.26"/>
    <n v="12.83"/>
    <n v="12.2"/>
    <n v="12.41"/>
    <n v="12.41"/>
    <n v="0"/>
    <x v="0"/>
    <x v="10"/>
  </r>
  <r>
    <d v="2016-11-23T00:00:00"/>
    <n v="12.34"/>
    <n v="13.01"/>
    <n v="12.19"/>
    <n v="12.43"/>
    <n v="12.43"/>
    <n v="0"/>
    <x v="0"/>
    <x v="10"/>
  </r>
  <r>
    <d v="2016-11-25T00:00:00"/>
    <n v="12.52"/>
    <n v="12.74"/>
    <n v="12.31"/>
    <n v="12.34"/>
    <n v="12.34"/>
    <n v="0"/>
    <x v="0"/>
    <x v="10"/>
  </r>
  <r>
    <d v="2016-11-28T00:00:00"/>
    <n v="13.4"/>
    <n v="13.5"/>
    <n v="12.74"/>
    <n v="13.15"/>
    <n v="13.15"/>
    <n v="0"/>
    <x v="0"/>
    <x v="10"/>
  </r>
  <r>
    <d v="2016-11-29T00:00:00"/>
    <n v="13.07"/>
    <n v="13.55"/>
    <n v="12.62"/>
    <n v="12.9"/>
    <n v="12.9"/>
    <n v="0"/>
    <x v="0"/>
    <x v="10"/>
  </r>
  <r>
    <d v="2016-11-30T00:00:00"/>
    <n v="12.6"/>
    <n v="13.42"/>
    <n v="12.23"/>
    <n v="13.33"/>
    <n v="13.33"/>
    <n v="0"/>
    <x v="0"/>
    <x v="10"/>
  </r>
  <r>
    <d v="2016-12-01T00:00:00"/>
    <n v="13.4"/>
    <n v="14.72"/>
    <n v="13.05"/>
    <n v="14.07"/>
    <n v="14.07"/>
    <n v="0"/>
    <x v="0"/>
    <x v="11"/>
  </r>
  <r>
    <d v="2016-12-02T00:00:00"/>
    <n v="14.16"/>
    <n v="14.48"/>
    <n v="12.39"/>
    <n v="14.12"/>
    <n v="14.12"/>
    <n v="0"/>
    <x v="0"/>
    <x v="11"/>
  </r>
  <r>
    <d v="2016-12-05T00:00:00"/>
    <n v="13.75"/>
    <n v="13.77"/>
    <n v="12.14"/>
    <n v="12.14"/>
    <n v="12.14"/>
    <n v="0"/>
    <x v="0"/>
    <x v="11"/>
  </r>
  <r>
    <d v="2016-12-06T00:00:00"/>
    <n v="12.19"/>
    <n v="12.3"/>
    <n v="11.54"/>
    <n v="11.79"/>
    <n v="11.79"/>
    <n v="0"/>
    <x v="0"/>
    <x v="11"/>
  </r>
  <r>
    <d v="2016-12-07T00:00:00"/>
    <n v="11.59"/>
    <n v="12.24"/>
    <n v="11.33"/>
    <n v="12.22"/>
    <n v="12.22"/>
    <n v="0"/>
    <x v="0"/>
    <x v="11"/>
  </r>
  <r>
    <d v="2016-12-08T00:00:00"/>
    <n v="12.1"/>
    <n v="13.4"/>
    <n v="11.3"/>
    <n v="12.64"/>
    <n v="12.64"/>
    <n v="0"/>
    <x v="0"/>
    <x v="11"/>
  </r>
  <r>
    <d v="2016-12-09T00:00:00"/>
    <n v="12.59"/>
    <n v="12.72"/>
    <n v="11.67"/>
    <n v="11.75"/>
    <n v="11.75"/>
    <n v="0"/>
    <x v="0"/>
    <x v="11"/>
  </r>
  <r>
    <d v="2016-12-12T00:00:00"/>
    <n v="12.23"/>
    <n v="12.78"/>
    <n v="12.07"/>
    <n v="12.64"/>
    <n v="12.64"/>
    <n v="0"/>
    <x v="0"/>
    <x v="11"/>
  </r>
  <r>
    <d v="2016-12-13T00:00:00"/>
    <n v="12.46"/>
    <n v="13.42"/>
    <n v="12.34"/>
    <n v="12.72"/>
    <n v="12.72"/>
    <n v="0"/>
    <x v="0"/>
    <x v="11"/>
  </r>
  <r>
    <d v="2016-12-14T00:00:00"/>
    <n v="12.88"/>
    <n v="13.39"/>
    <n v="12.48"/>
    <n v="13.19"/>
    <n v="13.19"/>
    <n v="0"/>
    <x v="0"/>
    <x v="11"/>
  </r>
  <r>
    <d v="2016-12-15T00:00:00"/>
    <n v="13.07"/>
    <n v="13.24"/>
    <n v="12.46"/>
    <n v="12.79"/>
    <n v="12.79"/>
    <n v="0"/>
    <x v="0"/>
    <x v="11"/>
  </r>
  <r>
    <d v="2016-12-16T00:00:00"/>
    <n v="12.88"/>
    <n v="12.95"/>
    <n v="12.15"/>
    <n v="12.2"/>
    <n v="12.2"/>
    <n v="0"/>
    <x v="0"/>
    <x v="11"/>
  </r>
  <r>
    <d v="2016-12-19T00:00:00"/>
    <n v="12.5"/>
    <n v="12.52"/>
    <n v="11.67"/>
    <n v="11.71"/>
    <n v="11.71"/>
    <n v="0"/>
    <x v="0"/>
    <x v="11"/>
  </r>
  <r>
    <d v="2016-12-20T00:00:00"/>
    <n v="11.65"/>
    <n v="11.75"/>
    <n v="11.38"/>
    <n v="11.45"/>
    <n v="11.45"/>
    <n v="0"/>
    <x v="0"/>
    <x v="11"/>
  </r>
  <r>
    <d v="2016-12-21T00:00:00"/>
    <n v="11.44"/>
    <n v="11.49"/>
    <n v="10.93"/>
    <n v="11.27"/>
    <n v="11.27"/>
    <n v="0"/>
    <x v="0"/>
    <x v="11"/>
  </r>
  <r>
    <d v="2016-12-22T00:00:00"/>
    <n v="11.32"/>
    <n v="11.67"/>
    <n v="11.14"/>
    <n v="11.43"/>
    <n v="11.43"/>
    <n v="0"/>
    <x v="0"/>
    <x v="11"/>
  </r>
  <r>
    <d v="2016-12-23T00:00:00"/>
    <n v="11.38"/>
    <n v="11.81"/>
    <n v="11.35"/>
    <n v="11.44"/>
    <n v="11.44"/>
    <n v="0"/>
    <x v="0"/>
    <x v="11"/>
  </r>
  <r>
    <d v="2016-12-27T00:00:00"/>
    <n v="12.26"/>
    <n v="12.33"/>
    <n v="11.84"/>
    <n v="11.99"/>
    <n v="11.99"/>
    <n v="0"/>
    <x v="0"/>
    <x v="11"/>
  </r>
  <r>
    <d v="2016-12-28T00:00:00"/>
    <n v="11.89"/>
    <n v="13.04"/>
    <n v="11.85"/>
    <n v="12.95"/>
    <n v="12.95"/>
    <n v="0"/>
    <x v="0"/>
    <x v="11"/>
  </r>
  <r>
    <d v="2016-12-29T00:00:00"/>
    <n v="13.15"/>
    <n v="13.71"/>
    <n v="12.95"/>
    <n v="13.37"/>
    <n v="13.37"/>
    <n v="0"/>
    <x v="0"/>
    <x v="11"/>
  </r>
  <r>
    <d v="2016-12-30T00:00:00"/>
    <n v="13.2"/>
    <n v="14.68"/>
    <n v="13.05"/>
    <n v="14.04"/>
    <n v="14.04"/>
    <n v="0"/>
    <x v="0"/>
    <x v="11"/>
  </r>
  <r>
    <d v="2017-01-03T00:00:00"/>
    <n v="14.07"/>
    <n v="14.07"/>
    <n v="12.85"/>
    <n v="12.85"/>
    <n v="12.85"/>
    <n v="0"/>
    <x v="1"/>
    <x v="0"/>
  </r>
  <r>
    <d v="2017-01-04T00:00:00"/>
    <n v="12.78"/>
    <n v="12.8"/>
    <n v="11.63"/>
    <n v="11.85"/>
    <n v="11.85"/>
    <n v="0"/>
    <x v="1"/>
    <x v="0"/>
  </r>
  <r>
    <d v="2017-01-05T00:00:00"/>
    <n v="11.96"/>
    <n v="12.09"/>
    <n v="11.4"/>
    <n v="11.67"/>
    <n v="11.67"/>
    <n v="0"/>
    <x v="1"/>
    <x v="0"/>
  </r>
  <r>
    <d v="2017-01-06T00:00:00"/>
    <n v="11.7"/>
    <n v="11.74"/>
    <n v="10.98"/>
    <n v="11.32"/>
    <n v="11.32"/>
    <n v="0"/>
    <x v="1"/>
    <x v="0"/>
  </r>
  <r>
    <d v="2017-01-09T00:00:00"/>
    <n v="11.71"/>
    <n v="12.08"/>
    <n v="11.46"/>
    <n v="11.56"/>
    <n v="11.56"/>
    <n v="0"/>
    <x v="1"/>
    <x v="0"/>
  </r>
  <r>
    <d v="2017-01-10T00:00:00"/>
    <n v="11.59"/>
    <n v="11.79"/>
    <n v="11.31"/>
    <n v="11.49"/>
    <n v="11.49"/>
    <n v="0"/>
    <x v="1"/>
    <x v="0"/>
  </r>
  <r>
    <d v="2017-01-11T00:00:00"/>
    <n v="11.56"/>
    <n v="12.23"/>
    <n v="11.21"/>
    <n v="11.26"/>
    <n v="11.26"/>
    <n v="0"/>
    <x v="1"/>
    <x v="0"/>
  </r>
  <r>
    <d v="2017-01-12T00:00:00"/>
    <n v="11.48"/>
    <n v="12.6"/>
    <n v="11.32"/>
    <n v="11.54"/>
    <n v="11.54"/>
    <n v="0"/>
    <x v="1"/>
    <x v="0"/>
  </r>
  <r>
    <d v="2017-01-13T00:00:00"/>
    <n v="11.45"/>
    <n v="11.62"/>
    <n v="10.94"/>
    <n v="11.23"/>
    <n v="11.23"/>
    <n v="0"/>
    <x v="1"/>
    <x v="0"/>
  </r>
  <r>
    <d v="2017-01-17T00:00:00"/>
    <n v="12.2"/>
    <n v="12.75"/>
    <n v="11.79"/>
    <n v="11.87"/>
    <n v="11.87"/>
    <n v="0"/>
    <x v="1"/>
    <x v="0"/>
  </r>
  <r>
    <d v="2017-01-18T00:00:00"/>
    <n v="11.79"/>
    <n v="12.81"/>
    <n v="11.69"/>
    <n v="12.48"/>
    <n v="12.48"/>
    <n v="0"/>
    <x v="1"/>
    <x v="0"/>
  </r>
  <r>
    <d v="2017-01-19T00:00:00"/>
    <n v="12.58"/>
    <n v="13.28"/>
    <n v="12.17"/>
    <n v="12.78"/>
    <n v="12.78"/>
    <n v="0"/>
    <x v="1"/>
    <x v="0"/>
  </r>
  <r>
    <d v="2017-01-20T00:00:00"/>
    <n v="12.58"/>
    <n v="12.59"/>
    <n v="11.53"/>
    <n v="11.54"/>
    <n v="11.54"/>
    <n v="0"/>
    <x v="1"/>
    <x v="0"/>
  </r>
  <r>
    <d v="2017-01-23T00:00:00"/>
    <n v="12.3"/>
    <n v="12.62"/>
    <n v="11.59"/>
    <n v="11.77"/>
    <n v="11.77"/>
    <n v="0"/>
    <x v="1"/>
    <x v="0"/>
  </r>
  <r>
    <d v="2017-01-24T00:00:00"/>
    <n v="11.82"/>
    <n v="11.89"/>
    <n v="11.04"/>
    <n v="11.07"/>
    <n v="11.07"/>
    <n v="0"/>
    <x v="1"/>
    <x v="0"/>
  </r>
  <r>
    <d v="2017-01-25T00:00:00"/>
    <n v="10.79"/>
    <n v="11.05"/>
    <n v="10.51"/>
    <n v="10.81"/>
    <n v="10.81"/>
    <n v="0"/>
    <x v="1"/>
    <x v="0"/>
  </r>
  <r>
    <d v="2017-01-26T00:00:00"/>
    <n v="10.61"/>
    <n v="11.01"/>
    <n v="10.6"/>
    <n v="10.63"/>
    <n v="10.63"/>
    <n v="0"/>
    <x v="1"/>
    <x v="0"/>
  </r>
  <r>
    <d v="2017-01-27T00:00:00"/>
    <n v="10.57"/>
    <n v="10.82"/>
    <n v="10.3"/>
    <n v="10.58"/>
    <n v="10.58"/>
    <n v="0"/>
    <x v="1"/>
    <x v="0"/>
  </r>
  <r>
    <d v="2017-01-30T00:00:00"/>
    <n v="11.1"/>
    <n v="12.9"/>
    <n v="11.1"/>
    <n v="11.88"/>
    <n v="11.88"/>
    <n v="0"/>
    <x v="1"/>
    <x v="0"/>
  </r>
  <r>
    <d v="2017-01-31T00:00:00"/>
    <n v="12.29"/>
    <n v="12.99"/>
    <n v="11.79"/>
    <n v="11.99"/>
    <n v="11.99"/>
    <n v="0"/>
    <x v="1"/>
    <x v="0"/>
  </r>
  <r>
    <d v="2017-02-01T00:00:00"/>
    <n v="11.79"/>
    <n v="12.05"/>
    <n v="9.9700000000000006"/>
    <n v="11.81"/>
    <n v="11.81"/>
    <n v="0"/>
    <x v="1"/>
    <x v="1"/>
  </r>
  <r>
    <d v="2017-02-02T00:00:00"/>
    <n v="12.37"/>
    <n v="12.47"/>
    <n v="11.62"/>
    <n v="11.93"/>
    <n v="11.93"/>
    <n v="0"/>
    <x v="1"/>
    <x v="1"/>
  </r>
  <r>
    <d v="2017-02-03T00:00:00"/>
    <n v="11.84"/>
    <n v="11.84"/>
    <n v="10.72"/>
    <n v="10.97"/>
    <n v="10.97"/>
    <n v="0"/>
    <x v="1"/>
    <x v="1"/>
  </r>
  <r>
    <d v="2017-02-06T00:00:00"/>
    <n v="11.37"/>
    <n v="11.84"/>
    <n v="11.09"/>
    <n v="11.37"/>
    <n v="11.37"/>
    <n v="0"/>
    <x v="1"/>
    <x v="1"/>
  </r>
  <r>
    <d v="2017-02-07T00:00:00"/>
    <n v="11.39"/>
    <n v="11.67"/>
    <n v="11.06"/>
    <n v="11.29"/>
    <n v="11.29"/>
    <n v="0"/>
    <x v="1"/>
    <x v="1"/>
  </r>
  <r>
    <d v="2017-02-08T00:00:00"/>
    <n v="11.19"/>
    <n v="11.82"/>
    <n v="11.15"/>
    <n v="11.45"/>
    <n v="11.45"/>
    <n v="0"/>
    <x v="1"/>
    <x v="1"/>
  </r>
  <r>
    <d v="2017-02-09T00:00:00"/>
    <n v="11.44"/>
    <n v="11.53"/>
    <n v="10.74"/>
    <n v="10.88"/>
    <n v="10.88"/>
    <n v="0"/>
    <x v="1"/>
    <x v="1"/>
  </r>
  <r>
    <d v="2017-02-10T00:00:00"/>
    <n v="10.85"/>
    <n v="10.95"/>
    <n v="10.55"/>
    <n v="10.85"/>
    <n v="10.85"/>
    <n v="0"/>
    <x v="1"/>
    <x v="1"/>
  </r>
  <r>
    <d v="2017-02-13T00:00:00"/>
    <n v="11.36"/>
    <n v="11.4"/>
    <n v="11.07"/>
    <n v="11.07"/>
    <n v="11.07"/>
    <n v="0"/>
    <x v="1"/>
    <x v="1"/>
  </r>
  <r>
    <d v="2017-02-14T00:00:00"/>
    <n v="11.17"/>
    <n v="11.34"/>
    <n v="10.73"/>
    <n v="10.74"/>
    <n v="10.74"/>
    <n v="0"/>
    <x v="1"/>
    <x v="1"/>
  </r>
  <r>
    <d v="2017-02-15T00:00:00"/>
    <n v="10.84"/>
    <n v="12.01"/>
    <n v="10.8"/>
    <n v="11.97"/>
    <n v="11.97"/>
    <n v="0"/>
    <x v="1"/>
    <x v="1"/>
  </r>
  <r>
    <d v="2017-02-16T00:00:00"/>
    <n v="12.02"/>
    <n v="12.86"/>
    <n v="11.69"/>
    <n v="11.76"/>
    <n v="11.76"/>
    <n v="0"/>
    <x v="1"/>
    <x v="1"/>
  </r>
  <r>
    <d v="2017-02-17T00:00:00"/>
    <n v="11.84"/>
    <n v="12.26"/>
    <n v="11.37"/>
    <n v="11.49"/>
    <n v="11.49"/>
    <n v="0"/>
    <x v="1"/>
    <x v="1"/>
  </r>
  <r>
    <d v="2017-02-21T00:00:00"/>
    <n v="12.05"/>
    <n v="12.09"/>
    <n v="11.5"/>
    <n v="11.57"/>
    <n v="11.57"/>
    <n v="0"/>
    <x v="1"/>
    <x v="1"/>
  </r>
  <r>
    <d v="2017-02-22T00:00:00"/>
    <n v="11.48"/>
    <n v="12.07"/>
    <n v="11.44"/>
    <n v="11.74"/>
    <n v="11.74"/>
    <n v="0"/>
    <x v="1"/>
    <x v="1"/>
  </r>
  <r>
    <d v="2017-02-23T00:00:00"/>
    <n v="11.66"/>
    <n v="12.46"/>
    <n v="11.54"/>
    <n v="11.71"/>
    <n v="11.71"/>
    <n v="0"/>
    <x v="1"/>
    <x v="1"/>
  </r>
  <r>
    <d v="2017-02-24T00:00:00"/>
    <n v="11.81"/>
    <n v="12.59"/>
    <n v="11.34"/>
    <n v="11.47"/>
    <n v="11.47"/>
    <n v="0"/>
    <x v="1"/>
    <x v="1"/>
  </r>
  <r>
    <d v="2017-02-27T00:00:00"/>
    <n v="11.78"/>
    <n v="12.14"/>
    <n v="11.53"/>
    <n v="12.09"/>
    <n v="12.09"/>
    <n v="0"/>
    <x v="1"/>
    <x v="1"/>
  </r>
  <r>
    <d v="2017-02-28T00:00:00"/>
    <n v="12.19"/>
    <n v="12.96"/>
    <n v="12.13"/>
    <n v="12.92"/>
    <n v="12.92"/>
    <n v="0"/>
    <x v="1"/>
    <x v="1"/>
  </r>
  <r>
    <d v="2017-03-01T00:00:00"/>
    <n v="12.31"/>
    <n v="12.58"/>
    <n v="11.78"/>
    <n v="12.54"/>
    <n v="12.54"/>
    <n v="0"/>
    <x v="1"/>
    <x v="2"/>
  </r>
  <r>
    <d v="2017-03-02T00:00:00"/>
    <n v="12.43"/>
    <n v="12.71"/>
    <n v="11.32"/>
    <n v="11.81"/>
    <n v="11.81"/>
    <n v="0"/>
    <x v="1"/>
    <x v="2"/>
  </r>
  <r>
    <d v="2017-03-03T00:00:00"/>
    <n v="11.96"/>
    <n v="11.97"/>
    <n v="10.94"/>
    <n v="10.96"/>
    <n v="10.96"/>
    <n v="0"/>
    <x v="1"/>
    <x v="2"/>
  </r>
  <r>
    <d v="2017-03-06T00:00:00"/>
    <n v="11.59"/>
    <n v="11.72"/>
    <n v="11.06"/>
    <n v="11.24"/>
    <n v="11.24"/>
    <n v="0"/>
    <x v="1"/>
    <x v="2"/>
  </r>
  <r>
    <d v="2017-03-07T00:00:00"/>
    <n v="11.27"/>
    <n v="11.58"/>
    <n v="11.04"/>
    <n v="11.45"/>
    <n v="11.45"/>
    <n v="0"/>
    <x v="1"/>
    <x v="2"/>
  </r>
  <r>
    <d v="2017-03-08T00:00:00"/>
    <n v="11.49"/>
    <n v="11.86"/>
    <n v="11.09"/>
    <n v="11.86"/>
    <n v="11.86"/>
    <n v="0"/>
    <x v="1"/>
    <x v="2"/>
  </r>
  <r>
    <d v="2017-03-09T00:00:00"/>
    <n v="11.75"/>
    <n v="12.43"/>
    <n v="11.62"/>
    <n v="12.3"/>
    <n v="12.3"/>
    <n v="0"/>
    <x v="1"/>
    <x v="2"/>
  </r>
  <r>
    <d v="2017-03-10T00:00:00"/>
    <n v="11.97"/>
    <n v="12.09"/>
    <n v="11.46"/>
    <n v="11.66"/>
    <n v="11.66"/>
    <n v="0"/>
    <x v="1"/>
    <x v="2"/>
  </r>
  <r>
    <d v="2017-03-13T00:00:00"/>
    <n v="12.16"/>
    <n v="12.23"/>
    <n v="11.29"/>
    <n v="11.35"/>
    <n v="11.35"/>
    <n v="0"/>
    <x v="1"/>
    <x v="2"/>
  </r>
  <r>
    <d v="2017-03-14T00:00:00"/>
    <n v="11.39"/>
    <n v="12.54"/>
    <n v="11.28"/>
    <n v="12.3"/>
    <n v="12.3"/>
    <n v="0"/>
    <x v="1"/>
    <x v="2"/>
  </r>
  <r>
    <d v="2017-03-15T00:00:00"/>
    <n v="12.12"/>
    <n v="12.25"/>
    <n v="10.6"/>
    <n v="11.63"/>
    <n v="11.63"/>
    <n v="0"/>
    <x v="1"/>
    <x v="2"/>
  </r>
  <r>
    <d v="2017-03-16T00:00:00"/>
    <n v="11.29"/>
    <n v="11.55"/>
    <n v="11.16"/>
    <n v="11.21"/>
    <n v="11.21"/>
    <n v="0"/>
    <x v="1"/>
    <x v="2"/>
  </r>
  <r>
    <d v="2017-03-17T00:00:00"/>
    <n v="11.38"/>
    <n v="11.38"/>
    <n v="10.78"/>
    <n v="11.28"/>
    <n v="11.28"/>
    <n v="0"/>
    <x v="1"/>
    <x v="2"/>
  </r>
  <r>
    <d v="2017-03-20T00:00:00"/>
    <n v="11.71"/>
    <n v="11.72"/>
    <n v="11.03"/>
    <n v="11.34"/>
    <n v="11.34"/>
    <n v="0"/>
    <x v="1"/>
    <x v="2"/>
  </r>
  <r>
    <d v="2017-03-21T00:00:00"/>
    <n v="11.15"/>
    <n v="12.85"/>
    <n v="10.92"/>
    <n v="12.47"/>
    <n v="12.47"/>
    <n v="0"/>
    <x v="1"/>
    <x v="2"/>
  </r>
  <r>
    <d v="2017-03-22T00:00:00"/>
    <n v="12.95"/>
    <n v="13.16"/>
    <n v="11.99"/>
    <n v="12.81"/>
    <n v="12.81"/>
    <n v="0"/>
    <x v="1"/>
    <x v="2"/>
  </r>
  <r>
    <d v="2017-03-23T00:00:00"/>
    <n v="12.65"/>
    <n v="13.17"/>
    <n v="12.18"/>
    <n v="13.12"/>
    <n v="13.12"/>
    <n v="0"/>
    <x v="1"/>
    <x v="2"/>
  </r>
  <r>
    <d v="2017-03-24T00:00:00"/>
    <n v="12.86"/>
    <n v="14.16"/>
    <n v="12.27"/>
    <n v="12.96"/>
    <n v="12.96"/>
    <n v="0"/>
    <x v="1"/>
    <x v="2"/>
  </r>
  <r>
    <d v="2017-03-27T00:00:00"/>
    <n v="14.78"/>
    <n v="15.11"/>
    <n v="12.48"/>
    <n v="12.5"/>
    <n v="12.5"/>
    <n v="0"/>
    <x v="1"/>
    <x v="2"/>
  </r>
  <r>
    <d v="2017-03-28T00:00:00"/>
    <n v="12.44"/>
    <n v="12.67"/>
    <n v="11.34"/>
    <n v="11.53"/>
    <n v="11.53"/>
    <n v="0"/>
    <x v="1"/>
    <x v="2"/>
  </r>
  <r>
    <d v="2017-03-29T00:00:00"/>
    <n v="11.54"/>
    <n v="11.7"/>
    <n v="11.03"/>
    <n v="11.42"/>
    <n v="11.42"/>
    <n v="0"/>
    <x v="1"/>
    <x v="2"/>
  </r>
  <r>
    <d v="2017-03-30T00:00:00"/>
    <n v="11.37"/>
    <n v="11.64"/>
    <n v="11.12"/>
    <n v="11.54"/>
    <n v="11.54"/>
    <n v="0"/>
    <x v="1"/>
    <x v="2"/>
  </r>
  <r>
    <d v="2017-03-31T00:00:00"/>
    <n v="11.61"/>
    <n v="12.54"/>
    <n v="11.5"/>
    <n v="12.37"/>
    <n v="12.37"/>
    <n v="0"/>
    <x v="1"/>
    <x v="2"/>
  </r>
  <r>
    <d v="2017-04-03T00:00:00"/>
    <n v="12.59"/>
    <n v="13.59"/>
    <n v="12.27"/>
    <n v="12.38"/>
    <n v="12.38"/>
    <n v="0"/>
    <x v="1"/>
    <x v="3"/>
  </r>
  <r>
    <d v="2017-04-04T00:00:00"/>
    <n v="12.71"/>
    <n v="13.07"/>
    <n v="11.7"/>
    <n v="11.79"/>
    <n v="11.79"/>
    <n v="0"/>
    <x v="1"/>
    <x v="3"/>
  </r>
  <r>
    <d v="2017-04-05T00:00:00"/>
    <n v="11.89"/>
    <n v="12.89"/>
    <n v="10.9"/>
    <n v="12.89"/>
    <n v="12.89"/>
    <n v="0"/>
    <x v="1"/>
    <x v="3"/>
  </r>
  <r>
    <d v="2017-04-06T00:00:00"/>
    <n v="13.11"/>
    <n v="13.22"/>
    <n v="11.7"/>
    <n v="12.39"/>
    <n v="12.39"/>
    <n v="0"/>
    <x v="1"/>
    <x v="3"/>
  </r>
  <r>
    <d v="2017-04-07T00:00:00"/>
    <n v="13.17"/>
    <n v="13.43"/>
    <n v="12.23"/>
    <n v="12.87"/>
    <n v="12.87"/>
    <n v="0"/>
    <x v="1"/>
    <x v="3"/>
  </r>
  <r>
    <d v="2017-04-10T00:00:00"/>
    <n v="13.24"/>
    <n v="14.11"/>
    <n v="12.94"/>
    <n v="14.05"/>
    <n v="14.05"/>
    <n v="0"/>
    <x v="1"/>
    <x v="3"/>
  </r>
  <r>
    <d v="2017-04-11T00:00:00"/>
    <n v="14.32"/>
    <n v="15.88"/>
    <n v="14.17"/>
    <n v="15.07"/>
    <n v="15.07"/>
    <n v="0"/>
    <x v="1"/>
    <x v="3"/>
  </r>
  <r>
    <d v="2017-04-12T00:00:00"/>
    <n v="15.16"/>
    <n v="16.16"/>
    <n v="14.84"/>
    <n v="15.77"/>
    <n v="15.77"/>
    <n v="0"/>
    <x v="1"/>
    <x v="3"/>
  </r>
  <r>
    <d v="2017-04-13T00:00:00"/>
    <n v="15.89"/>
    <n v="16.219999000000001"/>
    <n v="14.97"/>
    <n v="15.96"/>
    <n v="15.96"/>
    <n v="0"/>
    <x v="1"/>
    <x v="3"/>
  </r>
  <r>
    <d v="2017-04-17T00:00:00"/>
    <n v="16.190000999999999"/>
    <n v="16.280000999999999"/>
    <n v="14.6"/>
    <n v="14.66"/>
    <n v="14.66"/>
    <n v="0"/>
    <x v="1"/>
    <x v="3"/>
  </r>
  <r>
    <d v="2017-04-18T00:00:00"/>
    <n v="14.5"/>
    <n v="15.5"/>
    <n v="14.29"/>
    <n v="14.42"/>
    <n v="14.42"/>
    <n v="0"/>
    <x v="1"/>
    <x v="3"/>
  </r>
  <r>
    <d v="2017-04-19T00:00:00"/>
    <n v="14"/>
    <n v="15.15"/>
    <n v="13.46"/>
    <n v="14.93"/>
    <n v="14.93"/>
    <n v="0"/>
    <x v="1"/>
    <x v="3"/>
  </r>
  <r>
    <d v="2017-04-20T00:00:00"/>
    <n v="14.59"/>
    <n v="14.81"/>
    <n v="13.83"/>
    <n v="14.15"/>
    <n v="14.15"/>
    <n v="0"/>
    <x v="1"/>
    <x v="3"/>
  </r>
  <r>
    <d v="2017-04-21T00:00:00"/>
    <n v="13.85"/>
    <n v="15.33"/>
    <n v="13.85"/>
    <n v="14.63"/>
    <n v="14.63"/>
    <n v="0"/>
    <x v="1"/>
    <x v="3"/>
  </r>
  <r>
    <d v="2017-04-24T00:00:00"/>
    <n v="11.56"/>
    <n v="12.01"/>
    <n v="10.82"/>
    <n v="10.84"/>
    <n v="10.84"/>
    <n v="0"/>
    <x v="1"/>
    <x v="3"/>
  </r>
  <r>
    <d v="2017-04-25T00:00:00"/>
    <n v="10.81"/>
    <n v="11.15"/>
    <n v="10.220000000000001"/>
    <n v="10.76"/>
    <n v="10.76"/>
    <n v="0"/>
    <x v="1"/>
    <x v="3"/>
  </r>
  <r>
    <d v="2017-04-26T00:00:00"/>
    <n v="10.61"/>
    <n v="10.89"/>
    <n v="10.39"/>
    <n v="10.85"/>
    <n v="10.85"/>
    <n v="0"/>
    <x v="1"/>
    <x v="3"/>
  </r>
  <r>
    <d v="2017-04-27T00:00:00"/>
    <n v="10.72"/>
    <n v="11.08"/>
    <n v="10.33"/>
    <n v="10.36"/>
    <n v="10.36"/>
    <n v="0"/>
    <x v="1"/>
    <x v="3"/>
  </r>
  <r>
    <d v="2017-04-28T00:00:00"/>
    <n v="10.39"/>
    <n v="11.16"/>
    <n v="10.29"/>
    <n v="10.82"/>
    <n v="10.82"/>
    <n v="0"/>
    <x v="1"/>
    <x v="3"/>
  </r>
  <r>
    <d v="2017-05-01T00:00:00"/>
    <n v="10.92"/>
    <n v="11.04"/>
    <n v="9.9"/>
    <n v="10.11"/>
    <n v="10.11"/>
    <n v="0"/>
    <x v="1"/>
    <x v="4"/>
  </r>
  <r>
    <d v="2017-05-02T00:00:00"/>
    <n v="10.15"/>
    <n v="10.59"/>
    <n v="10.039999999999999"/>
    <n v="10.59"/>
    <n v="10.59"/>
    <n v="0"/>
    <x v="1"/>
    <x v="4"/>
  </r>
  <r>
    <d v="2017-05-03T00:00:00"/>
    <n v="10.56"/>
    <n v="11.15"/>
    <n v="10.4"/>
    <n v="10.68"/>
    <n v="10.68"/>
    <n v="0"/>
    <x v="1"/>
    <x v="4"/>
  </r>
  <r>
    <d v="2017-05-04T00:00:00"/>
    <n v="10.71"/>
    <n v="11.24"/>
    <n v="10.27"/>
    <n v="10.46"/>
    <n v="10.46"/>
    <n v="0"/>
    <x v="1"/>
    <x v="4"/>
  </r>
  <r>
    <d v="2017-05-05T00:00:00"/>
    <n v="10.51"/>
    <n v="10.98"/>
    <n v="9.99"/>
    <n v="10.57"/>
    <n v="10.57"/>
    <n v="0"/>
    <x v="1"/>
    <x v="4"/>
  </r>
  <r>
    <d v="2017-05-08T00:00:00"/>
    <n v="10.53"/>
    <n v="10.55"/>
    <n v="9.67"/>
    <n v="9.77"/>
    <n v="9.77"/>
    <n v="0"/>
    <x v="1"/>
    <x v="4"/>
  </r>
  <r>
    <d v="2017-05-09T00:00:00"/>
    <n v="9.8699999999999992"/>
    <n v="10.14"/>
    <n v="9.56"/>
    <n v="9.9600000000000009"/>
    <n v="9.9600000000000009"/>
    <n v="0"/>
    <x v="1"/>
    <x v="4"/>
  </r>
  <r>
    <d v="2017-05-10T00:00:00"/>
    <n v="9.75"/>
    <n v="10.24"/>
    <n v="9.6199999999999992"/>
    <n v="10.210000000000001"/>
    <n v="10.210000000000001"/>
    <n v="0"/>
    <x v="1"/>
    <x v="4"/>
  </r>
  <r>
    <d v="2017-05-11T00:00:00"/>
    <n v="10.34"/>
    <n v="11.23"/>
    <n v="10.32"/>
    <n v="10.6"/>
    <n v="10.6"/>
    <n v="0"/>
    <x v="1"/>
    <x v="4"/>
  </r>
  <r>
    <d v="2017-05-12T00:00:00"/>
    <n v="10.72"/>
    <n v="10.87"/>
    <n v="10.28"/>
    <n v="10.4"/>
    <n v="10.4"/>
    <n v="0"/>
    <x v="1"/>
    <x v="4"/>
  </r>
  <r>
    <d v="2017-05-15T00:00:00"/>
    <n v="10.54"/>
    <n v="10.88"/>
    <n v="10.25"/>
    <n v="10.42"/>
    <n v="10.42"/>
    <n v="0"/>
    <x v="1"/>
    <x v="4"/>
  </r>
  <r>
    <d v="2017-05-16T00:00:00"/>
    <n v="10.46"/>
    <n v="10.67"/>
    <n v="10.18"/>
    <n v="10.65"/>
    <n v="10.65"/>
    <n v="0"/>
    <x v="1"/>
    <x v="4"/>
  </r>
  <r>
    <d v="2017-05-17T00:00:00"/>
    <n v="11.89"/>
    <n v="15.59"/>
    <n v="11.53"/>
    <n v="15.59"/>
    <n v="15.59"/>
    <n v="0"/>
    <x v="1"/>
    <x v="4"/>
  </r>
  <r>
    <d v="2017-05-18T00:00:00"/>
    <n v="14.06"/>
    <n v="16.299999"/>
    <n v="14.03"/>
    <n v="14.66"/>
    <n v="14.66"/>
    <n v="0"/>
    <x v="1"/>
    <x v="4"/>
  </r>
  <r>
    <d v="2017-05-19T00:00:00"/>
    <n v="14.23"/>
    <n v="14.23"/>
    <n v="11.72"/>
    <n v="12.04"/>
    <n v="12.04"/>
    <n v="0"/>
    <x v="1"/>
    <x v="4"/>
  </r>
  <r>
    <d v="2017-05-22T00:00:00"/>
    <n v="12.29"/>
    <n v="12.52"/>
    <n v="10.89"/>
    <n v="10.93"/>
    <n v="10.93"/>
    <n v="0"/>
    <x v="1"/>
    <x v="4"/>
  </r>
  <r>
    <d v="2017-05-23T00:00:00"/>
    <n v="11"/>
    <n v="11"/>
    <n v="10.56"/>
    <n v="10.72"/>
    <n v="10.72"/>
    <n v="0"/>
    <x v="1"/>
    <x v="4"/>
  </r>
  <r>
    <d v="2017-05-24T00:00:00"/>
    <n v="10.61"/>
    <n v="10.9"/>
    <n v="9.8800000000000008"/>
    <n v="10.02"/>
    <n v="10.02"/>
    <n v="0"/>
    <x v="1"/>
    <x v="4"/>
  </r>
  <r>
    <d v="2017-05-25T00:00:00"/>
    <n v="9.82"/>
    <n v="10.29"/>
    <n v="9.7200000000000006"/>
    <n v="9.99"/>
    <n v="9.99"/>
    <n v="0"/>
    <x v="1"/>
    <x v="4"/>
  </r>
  <r>
    <d v="2017-05-26T00:00:00"/>
    <n v="9.93"/>
    <n v="10.48"/>
    <n v="9.65"/>
    <n v="9.81"/>
    <n v="9.81"/>
    <n v="0"/>
    <x v="1"/>
    <x v="4"/>
  </r>
  <r>
    <d v="2017-05-30T00:00:00"/>
    <n v="10.61"/>
    <n v="10.84"/>
    <n v="10.14"/>
    <n v="10.38"/>
    <n v="10.38"/>
    <n v="0"/>
    <x v="1"/>
    <x v="4"/>
  </r>
  <r>
    <d v="2017-05-31T00:00:00"/>
    <n v="10.1"/>
    <n v="11.3"/>
    <n v="9.93"/>
    <n v="10.41"/>
    <n v="10.41"/>
    <n v="0"/>
    <x v="1"/>
    <x v="4"/>
  </r>
  <r>
    <d v="2017-06-01T00:00:00"/>
    <n v="10.42"/>
    <n v="10.54"/>
    <n v="9.69"/>
    <n v="9.89"/>
    <n v="9.89"/>
    <n v="0"/>
    <x v="1"/>
    <x v="5"/>
  </r>
  <r>
    <d v="2017-06-02T00:00:00"/>
    <n v="10.08"/>
    <n v="10.3"/>
    <n v="9.58"/>
    <n v="9.75"/>
    <n v="9.75"/>
    <n v="0"/>
    <x v="1"/>
    <x v="5"/>
  </r>
  <r>
    <d v="2017-06-05T00:00:00"/>
    <n v="10.08"/>
    <n v="10.28"/>
    <n v="9.6"/>
    <n v="10.07"/>
    <n v="10.07"/>
    <n v="0"/>
    <x v="1"/>
    <x v="5"/>
  </r>
  <r>
    <d v="2017-06-06T00:00:00"/>
    <n v="10.19"/>
    <n v="10.77"/>
    <n v="9.86"/>
    <n v="10.45"/>
    <n v="10.45"/>
    <n v="0"/>
    <x v="1"/>
    <x v="5"/>
  </r>
  <r>
    <d v="2017-06-07T00:00:00"/>
    <n v="10.48"/>
    <n v="10.93"/>
    <n v="10.119999999999999"/>
    <n v="10.39"/>
    <n v="10.39"/>
    <n v="0"/>
    <x v="1"/>
    <x v="5"/>
  </r>
  <r>
    <d v="2017-06-08T00:00:00"/>
    <n v="10.27"/>
    <n v="10.53"/>
    <n v="9.73"/>
    <n v="10.16"/>
    <n v="10.16"/>
    <n v="0"/>
    <x v="1"/>
    <x v="5"/>
  </r>
  <r>
    <d v="2017-06-09T00:00:00"/>
    <n v="9.93"/>
    <n v="12.11"/>
    <n v="9.3699999999999992"/>
    <n v="10.7"/>
    <n v="10.7"/>
    <n v="0"/>
    <x v="1"/>
    <x v="5"/>
  </r>
  <r>
    <d v="2017-06-12T00:00:00"/>
    <n v="11.19"/>
    <n v="12.37"/>
    <n v="11.19"/>
    <n v="11.46"/>
    <n v="11.46"/>
    <n v="0"/>
    <x v="1"/>
    <x v="5"/>
  </r>
  <r>
    <d v="2017-06-13T00:00:00"/>
    <n v="11.12"/>
    <n v="11.14"/>
    <n v="10.26"/>
    <n v="10.42"/>
    <n v="10.42"/>
    <n v="0"/>
    <x v="1"/>
    <x v="5"/>
  </r>
  <r>
    <d v="2017-06-14T00:00:00"/>
    <n v="10.33"/>
    <n v="11.26"/>
    <n v="10.01"/>
    <n v="10.64"/>
    <n v="10.64"/>
    <n v="0"/>
    <x v="1"/>
    <x v="5"/>
  </r>
  <r>
    <d v="2017-06-15T00:00:00"/>
    <n v="11.06"/>
    <n v="12.01"/>
    <n v="10.74"/>
    <n v="10.9"/>
    <n v="10.9"/>
    <n v="0"/>
    <x v="1"/>
    <x v="5"/>
  </r>
  <r>
    <d v="2017-06-16T00:00:00"/>
    <n v="10.63"/>
    <n v="11.35"/>
    <n v="10.26"/>
    <n v="10.38"/>
    <n v="10.38"/>
    <n v="0"/>
    <x v="1"/>
    <x v="5"/>
  </r>
  <r>
    <d v="2017-06-19T00:00:00"/>
    <n v="10.57"/>
    <n v="10.6"/>
    <n v="10.01"/>
    <n v="10.37"/>
    <n v="10.37"/>
    <n v="0"/>
    <x v="1"/>
    <x v="5"/>
  </r>
  <r>
    <d v="2017-06-20T00:00:00"/>
    <n v="10.28"/>
    <n v="11.15"/>
    <n v="10.24"/>
    <n v="10.86"/>
    <n v="10.86"/>
    <n v="0"/>
    <x v="1"/>
    <x v="5"/>
  </r>
  <r>
    <d v="2017-06-21T00:00:00"/>
    <n v="11.03"/>
    <n v="11.4"/>
    <n v="10.4"/>
    <n v="10.75"/>
    <n v="10.75"/>
    <n v="0"/>
    <x v="1"/>
    <x v="5"/>
  </r>
  <r>
    <d v="2017-06-22T00:00:00"/>
    <n v="10.81"/>
    <n v="11.01"/>
    <n v="10.24"/>
    <n v="10.48"/>
    <n v="10.48"/>
    <n v="0"/>
    <x v="1"/>
    <x v="5"/>
  </r>
  <r>
    <d v="2017-06-23T00:00:00"/>
    <n v="10.25"/>
    <n v="10.69"/>
    <n v="9.85"/>
    <n v="10.02"/>
    <n v="10.02"/>
    <n v="0"/>
    <x v="1"/>
    <x v="5"/>
  </r>
  <r>
    <d v="2017-06-26T00:00:00"/>
    <n v="10.130000000000001"/>
    <n v="10.44"/>
    <n v="9.68"/>
    <n v="9.9"/>
    <n v="9.9"/>
    <n v="0"/>
    <x v="1"/>
    <x v="5"/>
  </r>
  <r>
    <d v="2017-06-27T00:00:00"/>
    <n v="10.039999999999999"/>
    <n v="11.31"/>
    <n v="9.8000000000000007"/>
    <n v="11.06"/>
    <n v="11.06"/>
    <n v="0"/>
    <x v="1"/>
    <x v="5"/>
  </r>
  <r>
    <d v="2017-06-28T00:00:00"/>
    <n v="11.17"/>
    <n v="11.49"/>
    <n v="9.76"/>
    <n v="10.029999999999999"/>
    <n v="10.029999999999999"/>
    <n v="0"/>
    <x v="1"/>
    <x v="5"/>
  </r>
  <r>
    <d v="2017-06-29T00:00:00"/>
    <n v="9.7899999999999991"/>
    <n v="15.16"/>
    <n v="9.73"/>
    <n v="11.44"/>
    <n v="11.44"/>
    <n v="0"/>
    <x v="1"/>
    <x v="5"/>
  </r>
  <r>
    <d v="2017-06-30T00:00:00"/>
    <n v="11.74"/>
    <n v="11.85"/>
    <n v="10.4"/>
    <n v="11.18"/>
    <n v="11.18"/>
    <n v="0"/>
    <x v="1"/>
    <x v="5"/>
  </r>
  <r>
    <d v="2017-07-03T00:00:00"/>
    <n v="11.07"/>
    <n v="11.45"/>
    <n v="10.28"/>
    <n v="11.22"/>
    <n v="11.22"/>
    <n v="0"/>
    <x v="1"/>
    <x v="6"/>
  </r>
  <r>
    <d v="2017-07-05T00:00:00"/>
    <n v="11.2"/>
    <n v="12.03"/>
    <n v="10.79"/>
    <n v="11.07"/>
    <n v="11.07"/>
    <n v="0"/>
    <x v="1"/>
    <x v="6"/>
  </r>
  <r>
    <d v="2017-07-06T00:00:00"/>
    <n v="11.2"/>
    <n v="13.05"/>
    <n v="11.18"/>
    <n v="12.54"/>
    <n v="12.54"/>
    <n v="0"/>
    <x v="1"/>
    <x v="6"/>
  </r>
  <r>
    <d v="2017-07-07T00:00:00"/>
    <n v="12.48"/>
    <n v="12.57"/>
    <n v="10.98"/>
    <n v="11.19"/>
    <n v="11.19"/>
    <n v="0"/>
    <x v="1"/>
    <x v="6"/>
  </r>
  <r>
    <d v="2017-07-10T00:00:00"/>
    <n v="11.26"/>
    <n v="11.73"/>
    <n v="10.61"/>
    <n v="11.11"/>
    <n v="11.11"/>
    <n v="0"/>
    <x v="1"/>
    <x v="6"/>
  </r>
  <r>
    <d v="2017-07-11T00:00:00"/>
    <n v="10.79"/>
    <n v="12.14"/>
    <n v="10.68"/>
    <n v="10.89"/>
    <n v="10.89"/>
    <n v="0"/>
    <x v="1"/>
    <x v="6"/>
  </r>
  <r>
    <d v="2017-07-12T00:00:00"/>
    <n v="10.85"/>
    <n v="10.85"/>
    <n v="10.08"/>
    <n v="10.3"/>
    <n v="10.3"/>
    <n v="0"/>
    <x v="1"/>
    <x v="6"/>
  </r>
  <r>
    <d v="2017-07-13T00:00:00"/>
    <n v="10.07"/>
    <n v="10.4"/>
    <n v="9.9"/>
    <n v="9.9"/>
    <n v="9.9"/>
    <n v="0"/>
    <x v="1"/>
    <x v="6"/>
  </r>
  <r>
    <d v="2017-07-14T00:00:00"/>
    <n v="10.09"/>
    <n v="10.14"/>
    <n v="9.5"/>
    <n v="9.51"/>
    <n v="9.51"/>
    <n v="0"/>
    <x v="1"/>
    <x v="6"/>
  </r>
  <r>
    <d v="2017-07-17T00:00:00"/>
    <n v="9.77"/>
    <n v="10.029999999999999"/>
    <n v="9.7100000000000009"/>
    <n v="9.82"/>
    <n v="9.82"/>
    <n v="0"/>
    <x v="1"/>
    <x v="6"/>
  </r>
  <r>
    <d v="2017-07-18T00:00:00"/>
    <n v="9.86"/>
    <n v="10.35"/>
    <n v="9.66"/>
    <n v="9.89"/>
    <n v="9.89"/>
    <n v="0"/>
    <x v="1"/>
    <x v="6"/>
  </r>
  <r>
    <d v="2017-07-19T00:00:00"/>
    <n v="9.69"/>
    <n v="9.94"/>
    <n v="9.58"/>
    <n v="9.7899999999999991"/>
    <n v="9.7899999999999991"/>
    <n v="0"/>
    <x v="1"/>
    <x v="6"/>
  </r>
  <r>
    <d v="2017-07-20T00:00:00"/>
    <n v="9.66"/>
    <n v="10.28"/>
    <n v="9.5"/>
    <n v="9.58"/>
    <n v="9.58"/>
    <n v="0"/>
    <x v="1"/>
    <x v="6"/>
  </r>
  <r>
    <d v="2017-07-21T00:00:00"/>
    <n v="9.52"/>
    <n v="9.98"/>
    <n v="9.3000000000000007"/>
    <n v="9.36"/>
    <n v="9.36"/>
    <n v="0"/>
    <x v="1"/>
    <x v="6"/>
  </r>
  <r>
    <d v="2017-07-24T00:00:00"/>
    <n v="9.94"/>
    <n v="9.9700000000000006"/>
    <n v="9.26"/>
    <n v="9.43"/>
    <n v="9.43"/>
    <n v="0"/>
    <x v="1"/>
    <x v="6"/>
  </r>
  <r>
    <d v="2017-07-25T00:00:00"/>
    <n v="9.4"/>
    <n v="9.52"/>
    <n v="9.0399999999999991"/>
    <n v="9.43"/>
    <n v="9.43"/>
    <n v="0"/>
    <x v="1"/>
    <x v="6"/>
  </r>
  <r>
    <d v="2017-07-26T00:00:00"/>
    <n v="9.25"/>
    <n v="9.66"/>
    <n v="8.84"/>
    <n v="9.6"/>
    <n v="9.6"/>
    <n v="0"/>
    <x v="1"/>
    <x v="6"/>
  </r>
  <r>
    <d v="2017-07-27T00:00:00"/>
    <n v="9.33"/>
    <n v="11.5"/>
    <n v="9.16"/>
    <n v="10.11"/>
    <n v="10.11"/>
    <n v="0"/>
    <x v="1"/>
    <x v="6"/>
  </r>
  <r>
    <d v="2017-07-28T00:00:00"/>
    <n v="10.62"/>
    <n v="11.3"/>
    <n v="10.26"/>
    <n v="10.29"/>
    <n v="10.29"/>
    <n v="0"/>
    <x v="1"/>
    <x v="6"/>
  </r>
  <r>
    <d v="2017-07-31T00:00:00"/>
    <n v="10.53"/>
    <n v="10.84"/>
    <n v="10.23"/>
    <n v="10.26"/>
    <n v="10.26"/>
    <n v="0"/>
    <x v="1"/>
    <x v="6"/>
  </r>
  <r>
    <d v="2017-08-01T00:00:00"/>
    <n v="10.19"/>
    <n v="10.56"/>
    <n v="9.9499999999999993"/>
    <n v="10.09"/>
    <n v="10.09"/>
    <n v="0"/>
    <x v="1"/>
    <x v="7"/>
  </r>
  <r>
    <d v="2017-08-02T00:00:00"/>
    <n v="10.08"/>
    <n v="10.81"/>
    <n v="9.8000000000000007"/>
    <n v="10.28"/>
    <n v="10.28"/>
    <n v="0"/>
    <x v="1"/>
    <x v="7"/>
  </r>
  <r>
    <d v="2017-08-03T00:00:00"/>
    <n v="10.47"/>
    <n v="10.6"/>
    <n v="9.9"/>
    <n v="10.44"/>
    <n v="10.44"/>
    <n v="0"/>
    <x v="1"/>
    <x v="7"/>
  </r>
  <r>
    <d v="2017-08-04T00:00:00"/>
    <n v="10.48"/>
    <n v="10.5"/>
    <n v="9.68"/>
    <n v="10.029999999999999"/>
    <n v="10.029999999999999"/>
    <n v="0"/>
    <x v="1"/>
    <x v="7"/>
  </r>
  <r>
    <d v="2017-08-07T00:00:00"/>
    <n v="10.19"/>
    <n v="10.32"/>
    <n v="9.76"/>
    <n v="9.93"/>
    <n v="9.93"/>
    <n v="0"/>
    <x v="1"/>
    <x v="7"/>
  </r>
  <r>
    <d v="2017-08-08T00:00:00"/>
    <n v="10.039999999999999"/>
    <n v="11.52"/>
    <n v="9.52"/>
    <n v="10.96"/>
    <n v="10.96"/>
    <n v="0"/>
    <x v="1"/>
    <x v="7"/>
  </r>
  <r>
    <d v="2017-08-09T00:00:00"/>
    <n v="11.49"/>
    <n v="12.63"/>
    <n v="11.11"/>
    <n v="11.11"/>
    <n v="11.11"/>
    <n v="0"/>
    <x v="1"/>
    <x v="7"/>
  </r>
  <r>
    <d v="2017-08-10T00:00:00"/>
    <n v="11.57"/>
    <n v="16.170000000000002"/>
    <n v="11.56"/>
    <n v="16.040001"/>
    <n v="16.040001"/>
    <n v="0"/>
    <x v="1"/>
    <x v="7"/>
  </r>
  <r>
    <d v="2017-08-11T00:00:00"/>
    <n v="16.170000000000002"/>
    <n v="17.280000999999999"/>
    <n v="14.5"/>
    <n v="15.51"/>
    <n v="15.51"/>
    <n v="0"/>
    <x v="1"/>
    <x v="7"/>
  </r>
  <r>
    <d v="2017-08-14T00:00:00"/>
    <n v="14.05"/>
    <n v="14.05"/>
    <n v="12.06"/>
    <n v="12.33"/>
    <n v="12.33"/>
    <n v="0"/>
    <x v="1"/>
    <x v="7"/>
  </r>
  <r>
    <d v="2017-08-15T00:00:00"/>
    <n v="11.78"/>
    <n v="12.37"/>
    <n v="11.45"/>
    <n v="12.04"/>
    <n v="12.04"/>
    <n v="0"/>
    <x v="1"/>
    <x v="7"/>
  </r>
  <r>
    <d v="2017-08-16T00:00:00"/>
    <n v="11.59"/>
    <n v="12.54"/>
    <n v="11.25"/>
    <n v="11.74"/>
    <n v="11.74"/>
    <n v="0"/>
    <x v="1"/>
    <x v="7"/>
  </r>
  <r>
    <d v="2017-08-17T00:00:00"/>
    <n v="11.81"/>
    <n v="15.77"/>
    <n v="11.54"/>
    <n v="15.55"/>
    <n v="15.55"/>
    <n v="0"/>
    <x v="1"/>
    <x v="7"/>
  </r>
  <r>
    <d v="2017-08-18T00:00:00"/>
    <n v="15.38"/>
    <n v="16.040001"/>
    <n v="13.32"/>
    <n v="14.26"/>
    <n v="14.26"/>
    <n v="0"/>
    <x v="1"/>
    <x v="7"/>
  </r>
  <r>
    <d v="2017-08-21T00:00:00"/>
    <n v="14.59"/>
    <n v="14.74"/>
    <n v="13.07"/>
    <n v="13.19"/>
    <n v="13.19"/>
    <n v="0"/>
    <x v="1"/>
    <x v="7"/>
  </r>
  <r>
    <d v="2017-08-22T00:00:00"/>
    <n v="12.6"/>
    <n v="12.94"/>
    <n v="11.35"/>
    <n v="11.35"/>
    <n v="11.35"/>
    <n v="0"/>
    <x v="1"/>
    <x v="7"/>
  </r>
  <r>
    <d v="2017-08-23T00:00:00"/>
    <n v="11.51"/>
    <n v="12.59"/>
    <n v="11.39"/>
    <n v="12.25"/>
    <n v="12.25"/>
    <n v="0"/>
    <x v="1"/>
    <x v="7"/>
  </r>
  <r>
    <d v="2017-08-24T00:00:00"/>
    <n v="12.06"/>
    <n v="12.83"/>
    <n v="11.55"/>
    <n v="12.23"/>
    <n v="12.23"/>
    <n v="0"/>
    <x v="1"/>
    <x v="7"/>
  </r>
  <r>
    <d v="2017-08-25T00:00:00"/>
    <n v="12.2"/>
    <n v="12.45"/>
    <n v="11.1"/>
    <n v="11.28"/>
    <n v="11.28"/>
    <n v="0"/>
    <x v="1"/>
    <x v="7"/>
  </r>
  <r>
    <d v="2017-08-28T00:00:00"/>
    <n v="12.09"/>
    <n v="12.11"/>
    <n v="11.23"/>
    <n v="11.32"/>
    <n v="11.32"/>
    <n v="0"/>
    <x v="1"/>
    <x v="7"/>
  </r>
  <r>
    <d v="2017-08-29T00:00:00"/>
    <n v="13.33"/>
    <n v="14.34"/>
    <n v="11.48"/>
    <n v="11.7"/>
    <n v="11.7"/>
    <n v="0"/>
    <x v="1"/>
    <x v="7"/>
  </r>
  <r>
    <d v="2017-08-30T00:00:00"/>
    <n v="11.4"/>
    <n v="11.98"/>
    <n v="10.96"/>
    <n v="11.22"/>
    <n v="11.22"/>
    <n v="0"/>
    <x v="1"/>
    <x v="7"/>
  </r>
  <r>
    <d v="2017-08-31T00:00:00"/>
    <n v="11.07"/>
    <n v="11.22"/>
    <n v="10.34"/>
    <n v="10.59"/>
    <n v="10.59"/>
    <n v="0"/>
    <x v="1"/>
    <x v="7"/>
  </r>
  <r>
    <d v="2017-09-01T00:00:00"/>
    <n v="10.33"/>
    <n v="10.46"/>
    <n v="10.02"/>
    <n v="10.130000000000001"/>
    <n v="10.130000000000001"/>
    <n v="0"/>
    <x v="1"/>
    <x v="8"/>
  </r>
  <r>
    <d v="2017-09-05T00:00:00"/>
    <n v="11.75"/>
    <n v="14.06"/>
    <n v="11.41"/>
    <n v="12.23"/>
    <n v="12.23"/>
    <n v="0"/>
    <x v="1"/>
    <x v="8"/>
  </r>
  <r>
    <d v="2017-09-06T00:00:00"/>
    <n v="12.27"/>
    <n v="12.59"/>
    <n v="11.35"/>
    <n v="11.63"/>
    <n v="11.63"/>
    <n v="0"/>
    <x v="1"/>
    <x v="8"/>
  </r>
  <r>
    <d v="2017-09-07T00:00:00"/>
    <n v="11.93"/>
    <n v="12.07"/>
    <n v="11.32"/>
    <n v="11.55"/>
    <n v="11.55"/>
    <n v="0"/>
    <x v="1"/>
    <x v="8"/>
  </r>
  <r>
    <d v="2017-09-08T00:00:00"/>
    <n v="11.87"/>
    <n v="12.6"/>
    <n v="11.84"/>
    <n v="12.12"/>
    <n v="12.12"/>
    <n v="0"/>
    <x v="1"/>
    <x v="8"/>
  </r>
  <r>
    <d v="2017-09-11T00:00:00"/>
    <n v="11.38"/>
    <n v="11.39"/>
    <n v="10.51"/>
    <n v="10.73"/>
    <n v="10.73"/>
    <n v="0"/>
    <x v="1"/>
    <x v="8"/>
  </r>
  <r>
    <d v="2017-09-12T00:00:00"/>
    <n v="10.66"/>
    <n v="10.95"/>
    <n v="10.29"/>
    <n v="10.58"/>
    <n v="10.58"/>
    <n v="0"/>
    <x v="1"/>
    <x v="8"/>
  </r>
  <r>
    <d v="2017-09-13T00:00:00"/>
    <n v="10.72"/>
    <n v="10.86"/>
    <n v="10.33"/>
    <n v="10.5"/>
    <n v="10.5"/>
    <n v="0"/>
    <x v="1"/>
    <x v="8"/>
  </r>
  <r>
    <d v="2017-09-14T00:00:00"/>
    <n v="10.57"/>
    <n v="11.04"/>
    <n v="10.28"/>
    <n v="10.44"/>
    <n v="10.44"/>
    <n v="0"/>
    <x v="1"/>
    <x v="8"/>
  </r>
  <r>
    <d v="2017-09-15T00:00:00"/>
    <n v="10.51"/>
    <n v="10.74"/>
    <n v="10"/>
    <n v="10.17"/>
    <n v="10.17"/>
    <n v="0"/>
    <x v="1"/>
    <x v="8"/>
  </r>
  <r>
    <d v="2017-09-18T00:00:00"/>
    <n v="10.18"/>
    <n v="10.42"/>
    <n v="9.8800000000000008"/>
    <n v="10.15"/>
    <n v="10.15"/>
    <n v="0"/>
    <x v="1"/>
    <x v="8"/>
  </r>
  <r>
    <d v="2017-09-19T00:00:00"/>
    <n v="10.16"/>
    <n v="10.3"/>
    <n v="9.85"/>
    <n v="10.18"/>
    <n v="10.18"/>
    <n v="0"/>
    <x v="1"/>
    <x v="8"/>
  </r>
  <r>
    <d v="2017-09-20T00:00:00"/>
    <n v="10.039999999999999"/>
    <n v="10.67"/>
    <n v="9.67"/>
    <n v="9.7799999999999994"/>
    <n v="9.7799999999999994"/>
    <n v="0"/>
    <x v="1"/>
    <x v="8"/>
  </r>
  <r>
    <d v="2017-09-21T00:00:00"/>
    <n v="9.74"/>
    <n v="10.210000000000001"/>
    <n v="9.5399999999999991"/>
    <n v="9.67"/>
    <n v="9.67"/>
    <n v="0"/>
    <x v="1"/>
    <x v="8"/>
  </r>
  <r>
    <d v="2017-09-22T00:00:00"/>
    <n v="9.9"/>
    <n v="10.199999999999999"/>
    <n v="9.5"/>
    <n v="9.59"/>
    <n v="9.59"/>
    <n v="0"/>
    <x v="1"/>
    <x v="8"/>
  </r>
  <r>
    <d v="2017-09-25T00:00:00"/>
    <n v="10.08"/>
    <n v="11.21"/>
    <n v="9.7899999999999991"/>
    <n v="10.210000000000001"/>
    <n v="10.210000000000001"/>
    <n v="0"/>
    <x v="1"/>
    <x v="8"/>
  </r>
  <r>
    <d v="2017-09-26T00:00:00"/>
    <n v="10.42"/>
    <n v="10.68"/>
    <n v="9.94"/>
    <n v="10.17"/>
    <n v="10.17"/>
    <n v="0"/>
    <x v="1"/>
    <x v="8"/>
  </r>
  <r>
    <d v="2017-09-27T00:00:00"/>
    <n v="9.9"/>
    <n v="10.42"/>
    <n v="9.6300000000000008"/>
    <n v="9.8699999999999992"/>
    <n v="9.8699999999999992"/>
    <n v="0"/>
    <x v="1"/>
    <x v="8"/>
  </r>
  <r>
    <d v="2017-09-28T00:00:00"/>
    <n v="9.74"/>
    <n v="10.130000000000001"/>
    <n v="9.5500000000000007"/>
    <n v="9.5500000000000007"/>
    <n v="9.5500000000000007"/>
    <n v="0"/>
    <x v="1"/>
    <x v="8"/>
  </r>
  <r>
    <d v="2017-09-29T00:00:00"/>
    <n v="9.59"/>
    <n v="9.83"/>
    <n v="9.36"/>
    <n v="9.51"/>
    <n v="9.51"/>
    <n v="0"/>
    <x v="1"/>
    <x v="8"/>
  </r>
  <r>
    <d v="2017-10-02T00:00:00"/>
    <n v="9.59"/>
    <n v="10.039999999999999"/>
    <n v="9.3699999999999992"/>
    <n v="9.4499999999999993"/>
    <n v="9.4499999999999993"/>
    <n v="0"/>
    <x v="1"/>
    <x v="9"/>
  </r>
  <r>
    <d v="2017-10-03T00:00:00"/>
    <n v="9.3000000000000007"/>
    <n v="9.75"/>
    <n v="9.3000000000000007"/>
    <n v="9.51"/>
    <n v="9.51"/>
    <n v="0"/>
    <x v="1"/>
    <x v="9"/>
  </r>
  <r>
    <d v="2017-10-04T00:00:00"/>
    <n v="9.5299999999999994"/>
    <n v="9.8800000000000008"/>
    <n v="9.5299999999999994"/>
    <n v="9.6300000000000008"/>
    <n v="9.6300000000000008"/>
    <n v="0"/>
    <x v="1"/>
    <x v="9"/>
  </r>
  <r>
    <d v="2017-10-05T00:00:00"/>
    <n v="9.48"/>
    <n v="9.6199999999999992"/>
    <n v="9.1300000000000008"/>
    <n v="9.19"/>
    <n v="9.19"/>
    <n v="0"/>
    <x v="1"/>
    <x v="9"/>
  </r>
  <r>
    <d v="2017-10-06T00:00:00"/>
    <n v="9.23"/>
    <n v="10.27"/>
    <n v="9.11"/>
    <n v="9.65"/>
    <n v="9.65"/>
    <n v="0"/>
    <x v="1"/>
    <x v="9"/>
  </r>
  <r>
    <d v="2017-10-09T00:00:00"/>
    <n v="9.92"/>
    <n v="10.53"/>
    <n v="9.8800000000000008"/>
    <n v="10.33"/>
    <n v="10.33"/>
    <n v="0"/>
    <x v="1"/>
    <x v="9"/>
  </r>
  <r>
    <d v="2017-10-10T00:00:00"/>
    <n v="10.15"/>
    <n v="10.66"/>
    <n v="9.94"/>
    <n v="10.08"/>
    <n v="10.08"/>
    <n v="0"/>
    <x v="1"/>
    <x v="9"/>
  </r>
  <r>
    <d v="2017-10-11T00:00:00"/>
    <n v="9.9499999999999993"/>
    <n v="10.38"/>
    <n v="9.7200000000000006"/>
    <n v="9.85"/>
    <n v="9.85"/>
    <n v="0"/>
    <x v="1"/>
    <x v="9"/>
  </r>
  <r>
    <d v="2017-10-12T00:00:00"/>
    <n v="9.94"/>
    <n v="10.33"/>
    <n v="9.65"/>
    <n v="9.91"/>
    <n v="9.91"/>
    <n v="0"/>
    <x v="1"/>
    <x v="9"/>
  </r>
  <r>
    <d v="2017-10-13T00:00:00"/>
    <n v="9.9499999999999993"/>
    <n v="9.98"/>
    <n v="9.44"/>
    <n v="9.61"/>
    <n v="9.61"/>
    <n v="0"/>
    <x v="1"/>
    <x v="9"/>
  </r>
  <r>
    <d v="2017-10-16T00:00:00"/>
    <n v="9.9499999999999993"/>
    <n v="10.02"/>
    <n v="9.75"/>
    <n v="9.91"/>
    <n v="9.91"/>
    <n v="0"/>
    <x v="1"/>
    <x v="9"/>
  </r>
  <r>
    <d v="2017-10-17T00:00:00"/>
    <n v="9.85"/>
    <n v="10.46"/>
    <n v="9.7799999999999994"/>
    <n v="10.31"/>
    <n v="10.31"/>
    <n v="0"/>
    <x v="1"/>
    <x v="9"/>
  </r>
  <r>
    <d v="2017-10-18T00:00:00"/>
    <n v="10.34"/>
    <n v="10.41"/>
    <n v="9.8699999999999992"/>
    <n v="10.07"/>
    <n v="10.07"/>
    <n v="0"/>
    <x v="1"/>
    <x v="9"/>
  </r>
  <r>
    <d v="2017-10-19T00:00:00"/>
    <n v="10.220000000000001"/>
    <n v="11.77"/>
    <n v="9.99"/>
    <n v="10.050000000000001"/>
    <n v="10.050000000000001"/>
    <n v="0"/>
    <x v="1"/>
    <x v="9"/>
  </r>
  <r>
    <d v="2017-10-20T00:00:00"/>
    <n v="9.92"/>
    <n v="10.039999999999999"/>
    <n v="9.2899999999999991"/>
    <n v="9.9700000000000006"/>
    <n v="9.9700000000000006"/>
    <n v="0"/>
    <x v="1"/>
    <x v="9"/>
  </r>
  <r>
    <d v="2017-10-23T00:00:00"/>
    <n v="10.25"/>
    <n v="11.08"/>
    <n v="9.94"/>
    <n v="11.07"/>
    <n v="11.07"/>
    <n v="0"/>
    <x v="1"/>
    <x v="9"/>
  </r>
  <r>
    <d v="2017-10-24T00:00:00"/>
    <n v="10.89"/>
    <n v="11.16"/>
    <n v="10.39"/>
    <n v="11.16"/>
    <n v="11.16"/>
    <n v="0"/>
    <x v="1"/>
    <x v="9"/>
  </r>
  <r>
    <d v="2017-10-25T00:00:00"/>
    <n v="11.34"/>
    <n v="13.2"/>
    <n v="10.99"/>
    <n v="11.23"/>
    <n v="11.23"/>
    <n v="0"/>
    <x v="1"/>
    <x v="9"/>
  </r>
  <r>
    <d v="2017-10-26T00:00:00"/>
    <n v="11.17"/>
    <n v="11.81"/>
    <n v="10.6"/>
    <n v="11.3"/>
    <n v="11.3"/>
    <n v="0"/>
    <x v="1"/>
    <x v="9"/>
  </r>
  <r>
    <d v="2017-10-27T00:00:00"/>
    <n v="11.12"/>
    <n v="11.12"/>
    <n v="9.74"/>
    <n v="9.8000000000000007"/>
    <n v="9.8000000000000007"/>
    <n v="0"/>
    <x v="1"/>
    <x v="9"/>
  </r>
  <r>
    <d v="2017-10-30T00:00:00"/>
    <n v="10.28"/>
    <n v="10.89"/>
    <n v="10.1"/>
    <n v="10.5"/>
    <n v="10.5"/>
    <n v="0"/>
    <x v="1"/>
    <x v="9"/>
  </r>
  <r>
    <d v="2017-10-31T00:00:00"/>
    <n v="10.34"/>
    <n v="10.37"/>
    <n v="9.9"/>
    <n v="10.18"/>
    <n v="10.18"/>
    <n v="0"/>
    <x v="1"/>
    <x v="9"/>
  </r>
  <r>
    <d v="2017-11-01T00:00:00"/>
    <n v="9.7899999999999991"/>
    <n v="10.49"/>
    <n v="9.74"/>
    <n v="10.199999999999999"/>
    <n v="10.199999999999999"/>
    <n v="0"/>
    <x v="1"/>
    <x v="10"/>
  </r>
  <r>
    <d v="2017-11-02T00:00:00"/>
    <n v="10.44"/>
    <n v="10.89"/>
    <n v="9.67"/>
    <n v="9.93"/>
    <n v="9.93"/>
    <n v="0"/>
    <x v="1"/>
    <x v="10"/>
  </r>
  <r>
    <d v="2017-11-03T00:00:00"/>
    <n v="9.83"/>
    <n v="9.91"/>
    <n v="8.99"/>
    <n v="9.14"/>
    <n v="9.14"/>
    <n v="0"/>
    <x v="1"/>
    <x v="10"/>
  </r>
  <r>
    <d v="2017-11-06T00:00:00"/>
    <n v="9.6300000000000008"/>
    <n v="9.74"/>
    <n v="9.3800000000000008"/>
    <n v="9.4"/>
    <n v="9.4"/>
    <n v="0"/>
    <x v="1"/>
    <x v="10"/>
  </r>
  <r>
    <d v="2017-11-07T00:00:00"/>
    <n v="9.31"/>
    <n v="10.31"/>
    <n v="9.2899999999999991"/>
    <n v="9.89"/>
    <n v="9.89"/>
    <n v="0"/>
    <x v="1"/>
    <x v="10"/>
  </r>
  <r>
    <d v="2017-11-08T00:00:00"/>
    <n v="9.7899999999999991"/>
    <n v="10.27"/>
    <n v="9.5"/>
    <n v="9.7799999999999994"/>
    <n v="9.7799999999999994"/>
    <n v="0"/>
    <x v="1"/>
    <x v="10"/>
  </r>
  <r>
    <d v="2017-11-09T00:00:00"/>
    <n v="9.94"/>
    <n v="12.19"/>
    <n v="9.7899999999999991"/>
    <n v="10.5"/>
    <n v="10.5"/>
    <n v="0"/>
    <x v="1"/>
    <x v="10"/>
  </r>
  <r>
    <d v="2017-11-10T00:00:00"/>
    <n v="10.78"/>
    <n v="11.58"/>
    <n v="10.5"/>
    <n v="11.29"/>
    <n v="11.29"/>
    <n v="0"/>
    <x v="1"/>
    <x v="10"/>
  </r>
  <r>
    <d v="2017-11-13T00:00:00"/>
    <n v="11.43"/>
    <n v="12.18"/>
    <n v="11"/>
    <n v="11.5"/>
    <n v="11.5"/>
    <n v="0"/>
    <x v="1"/>
    <x v="10"/>
  </r>
  <r>
    <d v="2017-11-14T00:00:00"/>
    <n v="11.53"/>
    <n v="12.61"/>
    <n v="11.45"/>
    <n v="11.59"/>
    <n v="11.59"/>
    <n v="0"/>
    <x v="1"/>
    <x v="10"/>
  </r>
  <r>
    <d v="2017-11-15T00:00:00"/>
    <n v="12.52"/>
    <n v="14.51"/>
    <n v="12.33"/>
    <n v="13.13"/>
    <n v="13.13"/>
    <n v="0"/>
    <x v="1"/>
    <x v="10"/>
  </r>
  <r>
    <d v="2017-11-16T00:00:00"/>
    <n v="12.47"/>
    <n v="12.52"/>
    <n v="11.38"/>
    <n v="11.76"/>
    <n v="11.76"/>
    <n v="0"/>
    <x v="1"/>
    <x v="10"/>
  </r>
  <r>
    <d v="2017-11-17T00:00:00"/>
    <n v="11.75"/>
    <n v="12.01"/>
    <n v="11.16"/>
    <n v="11.43"/>
    <n v="11.43"/>
    <n v="0"/>
    <x v="1"/>
    <x v="10"/>
  </r>
  <r>
    <d v="2017-11-20T00:00:00"/>
    <n v="11.96"/>
    <n v="12.08"/>
    <n v="10.44"/>
    <n v="10.65"/>
    <n v="10.65"/>
    <n v="0"/>
    <x v="1"/>
    <x v="10"/>
  </r>
  <r>
    <d v="2017-11-21T00:00:00"/>
    <n v="10.74"/>
    <n v="10.78"/>
    <n v="9.67"/>
    <n v="9.73"/>
    <n v="9.73"/>
    <n v="0"/>
    <x v="1"/>
    <x v="10"/>
  </r>
  <r>
    <d v="2017-11-22T00:00:00"/>
    <n v="9.6"/>
    <n v="9.8800000000000008"/>
    <n v="9.32"/>
    <n v="9.8800000000000008"/>
    <n v="9.8800000000000008"/>
    <n v="0"/>
    <x v="1"/>
    <x v="10"/>
  </r>
  <r>
    <d v="2017-11-24T00:00:00"/>
    <n v="9.82"/>
    <n v="9.9600000000000009"/>
    <n v="8.56"/>
    <n v="9.67"/>
    <n v="9.67"/>
    <n v="0"/>
    <x v="1"/>
    <x v="10"/>
  </r>
  <r>
    <d v="2017-11-27T00:00:00"/>
    <n v="10.07"/>
    <n v="10.26"/>
    <n v="9.7899999999999991"/>
    <n v="9.8699999999999992"/>
    <n v="9.8699999999999992"/>
    <n v="0"/>
    <x v="1"/>
    <x v="10"/>
  </r>
  <r>
    <d v="2017-11-28T00:00:00"/>
    <n v="9.7200000000000006"/>
    <n v="10.31"/>
    <n v="9.5299999999999994"/>
    <n v="10.029999999999999"/>
    <n v="10.029999999999999"/>
    <n v="0"/>
    <x v="1"/>
    <x v="10"/>
  </r>
  <r>
    <d v="2017-11-29T00:00:00"/>
    <n v="9.91"/>
    <n v="10.93"/>
    <n v="9.81"/>
    <n v="10.7"/>
    <n v="10.7"/>
    <n v="0"/>
    <x v="1"/>
    <x v="10"/>
  </r>
  <r>
    <d v="2017-11-30T00:00:00"/>
    <n v="10.49"/>
    <n v="12.05"/>
    <n v="10.25"/>
    <n v="11.28"/>
    <n v="11.28"/>
    <n v="0"/>
    <x v="1"/>
    <x v="10"/>
  </r>
  <r>
    <d v="2017-12-01T00:00:00"/>
    <n v="11.19"/>
    <n v="14.58"/>
    <n v="10.54"/>
    <n v="11.43"/>
    <n v="11.43"/>
    <n v="0"/>
    <x v="1"/>
    <x v="11"/>
  </r>
  <r>
    <d v="2017-12-04T00:00:00"/>
    <n v="11.05"/>
    <n v="11.86"/>
    <n v="10.26"/>
    <n v="11.68"/>
    <n v="11.68"/>
    <n v="0"/>
    <x v="1"/>
    <x v="11"/>
  </r>
  <r>
    <d v="2017-12-05T00:00:00"/>
    <n v="11.38"/>
    <n v="11.67"/>
    <n v="10.65"/>
    <n v="11.33"/>
    <n v="11.33"/>
    <n v="0"/>
    <x v="1"/>
    <x v="11"/>
  </r>
  <r>
    <d v="2017-12-06T00:00:00"/>
    <n v="11.63"/>
    <n v="11.68"/>
    <n v="10.86"/>
    <n v="11.02"/>
    <n v="11.02"/>
    <n v="0"/>
    <x v="1"/>
    <x v="11"/>
  </r>
  <r>
    <d v="2017-12-07T00:00:00"/>
    <n v="10.9"/>
    <n v="11.32"/>
    <n v="10.119999999999999"/>
    <n v="10.16"/>
    <n v="10.16"/>
    <n v="0"/>
    <x v="1"/>
    <x v="11"/>
  </r>
  <r>
    <d v="2017-12-08T00:00:00"/>
    <n v="10"/>
    <n v="10.06"/>
    <n v="9.43"/>
    <n v="9.58"/>
    <n v="9.58"/>
    <n v="0"/>
    <x v="1"/>
    <x v="11"/>
  </r>
  <r>
    <d v="2017-12-11T00:00:00"/>
    <n v="9.74"/>
    <n v="10.08"/>
    <n v="9.2799999999999994"/>
    <n v="9.34"/>
    <n v="9.34"/>
    <n v="0"/>
    <x v="1"/>
    <x v="11"/>
  </r>
  <r>
    <d v="2017-12-12T00:00:00"/>
    <n v="9.36"/>
    <n v="9.92"/>
    <n v="9.2100000000000009"/>
    <n v="9.92"/>
    <n v="9.92"/>
    <n v="0"/>
    <x v="1"/>
    <x v="11"/>
  </r>
  <r>
    <d v="2017-12-13T00:00:00"/>
    <n v="9.7799999999999994"/>
    <n v="10.210000000000001"/>
    <n v="9.65"/>
    <n v="10.18"/>
    <n v="10.18"/>
    <n v="0"/>
    <x v="1"/>
    <x v="11"/>
  </r>
  <r>
    <d v="2017-12-14T00:00:00"/>
    <n v="9.98"/>
    <n v="10.54"/>
    <n v="9.7799999999999994"/>
    <n v="10.49"/>
    <n v="10.49"/>
    <n v="0"/>
    <x v="1"/>
    <x v="11"/>
  </r>
  <r>
    <d v="2017-12-15T00:00:00"/>
    <n v="10.119999999999999"/>
    <n v="10.199999999999999"/>
    <n v="9.2200000000000006"/>
    <n v="9.42"/>
    <n v="9.42"/>
    <n v="0"/>
    <x v="1"/>
    <x v="11"/>
  </r>
  <r>
    <d v="2017-12-18T00:00:00"/>
    <n v="9.4600000000000009"/>
    <n v="9.89"/>
    <n v="9.24"/>
    <n v="9.5299999999999994"/>
    <n v="9.5299999999999994"/>
    <n v="0"/>
    <x v="1"/>
    <x v="11"/>
  </r>
  <r>
    <d v="2017-12-19T00:00:00"/>
    <n v="9.4"/>
    <n v="10.15"/>
    <n v="9.18"/>
    <n v="10.029999999999999"/>
    <n v="10.029999999999999"/>
    <n v="0"/>
    <x v="1"/>
    <x v="11"/>
  </r>
  <r>
    <d v="2017-12-20T00:00:00"/>
    <n v="9.69"/>
    <n v="9.85"/>
    <n v="8.9"/>
    <n v="9.7200000000000006"/>
    <n v="9.7200000000000006"/>
    <n v="0"/>
    <x v="1"/>
    <x v="11"/>
  </r>
  <r>
    <d v="2017-12-21T00:00:00"/>
    <n v="9.59"/>
    <n v="9.86"/>
    <n v="9.1999999999999993"/>
    <n v="9.6199999999999992"/>
    <n v="9.6199999999999992"/>
    <n v="0"/>
    <x v="1"/>
    <x v="11"/>
  </r>
  <r>
    <d v="2017-12-22T00:00:00"/>
    <n v="9.3699999999999992"/>
    <n v="10.18"/>
    <n v="9.35"/>
    <n v="9.9"/>
    <n v="9.9"/>
    <n v="0"/>
    <x v="1"/>
    <x v="11"/>
  </r>
  <r>
    <d v="2017-12-26T00:00:00"/>
    <n v="10.19"/>
    <n v="10.46"/>
    <n v="10.130000000000001"/>
    <n v="10.25"/>
    <n v="10.25"/>
    <n v="0"/>
    <x v="1"/>
    <x v="11"/>
  </r>
  <r>
    <d v="2017-12-27T00:00:00"/>
    <n v="10.039999999999999"/>
    <n v="10.79"/>
    <n v="9.7100000000000009"/>
    <n v="10.47"/>
    <n v="10.47"/>
    <n v="0"/>
    <x v="1"/>
    <x v="11"/>
  </r>
  <r>
    <d v="2017-12-28T00:00:00"/>
    <n v="10.29"/>
    <n v="10.44"/>
    <n v="10.07"/>
    <n v="10.18"/>
    <n v="10.18"/>
    <n v="0"/>
    <x v="1"/>
    <x v="11"/>
  </r>
  <r>
    <d v="2017-12-29T00:00:00"/>
    <n v="10.029999999999999"/>
    <n v="11.06"/>
    <n v="9.9499999999999993"/>
    <n v="11.04"/>
    <n v="11.04"/>
    <n v="0"/>
    <x v="1"/>
    <x v="11"/>
  </r>
  <r>
    <d v="2018-01-02T00:00:00"/>
    <n v="10.95"/>
    <n v="11.07"/>
    <n v="9.52"/>
    <n v="9.77"/>
    <n v="9.77"/>
    <n v="0"/>
    <x v="2"/>
    <x v="0"/>
  </r>
  <r>
    <d v="2018-01-03T00:00:00"/>
    <n v="9.56"/>
    <n v="9.65"/>
    <n v="8.94"/>
    <n v="9.15"/>
    <n v="9.15"/>
    <n v="0"/>
    <x v="2"/>
    <x v="0"/>
  </r>
  <r>
    <d v="2018-01-04T00:00:00"/>
    <n v="9.01"/>
    <n v="9.31"/>
    <n v="8.92"/>
    <n v="9.2200000000000006"/>
    <n v="9.2200000000000006"/>
    <n v="0"/>
    <x v="2"/>
    <x v="0"/>
  </r>
  <r>
    <d v="2018-01-05T00:00:00"/>
    <n v="9.1"/>
    <n v="9.5399999999999991"/>
    <n v="9"/>
    <n v="9.2200000000000006"/>
    <n v="9.2200000000000006"/>
    <n v="0"/>
    <x v="2"/>
    <x v="0"/>
  </r>
  <r>
    <d v="2018-01-08T00:00:00"/>
    <n v="9.61"/>
    <n v="9.89"/>
    <n v="9.32"/>
    <n v="9.52"/>
    <n v="9.52"/>
    <n v="0"/>
    <x v="2"/>
    <x v="0"/>
  </r>
  <r>
    <d v="2018-01-09T00:00:00"/>
    <n v="9.41"/>
    <n v="10.09"/>
    <n v="9.3699999999999992"/>
    <n v="10.08"/>
    <n v="10.08"/>
    <n v="0"/>
    <x v="2"/>
    <x v="0"/>
  </r>
  <r>
    <d v="2018-01-10T00:00:00"/>
    <n v="10.11"/>
    <n v="10.85"/>
    <n v="9.82"/>
    <n v="9.82"/>
    <n v="9.82"/>
    <n v="0"/>
    <x v="2"/>
    <x v="0"/>
  </r>
  <r>
    <d v="2018-01-11T00:00:00"/>
    <n v="9.69"/>
    <n v="10.02"/>
    <n v="9.6199999999999992"/>
    <n v="9.8800000000000008"/>
    <n v="9.8800000000000008"/>
    <n v="0"/>
    <x v="2"/>
    <x v="0"/>
  </r>
  <r>
    <d v="2018-01-12T00:00:00"/>
    <n v="9.74"/>
    <n v="10.31"/>
    <n v="9.5399999999999991"/>
    <n v="10.16"/>
    <n v="10.16"/>
    <n v="0"/>
    <x v="2"/>
    <x v="0"/>
  </r>
  <r>
    <d v="2018-01-16T00:00:00"/>
    <n v="10.42"/>
    <n v="12.41"/>
    <n v="10.4"/>
    <n v="11.66"/>
    <n v="11.66"/>
    <n v="0"/>
    <x v="2"/>
    <x v="0"/>
  </r>
  <r>
    <d v="2018-01-17T00:00:00"/>
    <n v="11.35"/>
    <n v="12.81"/>
    <n v="11.18"/>
    <n v="11.91"/>
    <n v="11.91"/>
    <n v="0"/>
    <x v="2"/>
    <x v="0"/>
  </r>
  <r>
    <d v="2018-01-18T00:00:00"/>
    <n v="12.01"/>
    <n v="12.4"/>
    <n v="11.62"/>
    <n v="12.22"/>
    <n v="12.22"/>
    <n v="0"/>
    <x v="2"/>
    <x v="0"/>
  </r>
  <r>
    <d v="2018-01-19T00:00:00"/>
    <n v="12.3"/>
    <n v="12.33"/>
    <n v="11.18"/>
    <n v="11.27"/>
    <n v="11.27"/>
    <n v="0"/>
    <x v="2"/>
    <x v="0"/>
  </r>
  <r>
    <d v="2018-01-22T00:00:00"/>
    <n v="11.59"/>
    <n v="11.62"/>
    <n v="10.84"/>
    <n v="11.03"/>
    <n v="11.03"/>
    <n v="0"/>
    <x v="2"/>
    <x v="0"/>
  </r>
  <r>
    <d v="2018-01-23T00:00:00"/>
    <n v="10.77"/>
    <n v="11.57"/>
    <n v="10.76"/>
    <n v="11.1"/>
    <n v="11.1"/>
    <n v="0"/>
    <x v="2"/>
    <x v="0"/>
  </r>
  <r>
    <d v="2018-01-24T00:00:00"/>
    <n v="11"/>
    <n v="12.19"/>
    <n v="10.89"/>
    <n v="11.47"/>
    <n v="11.47"/>
    <n v="0"/>
    <x v="2"/>
    <x v="0"/>
  </r>
  <r>
    <d v="2018-01-25T00:00:00"/>
    <n v="11.27"/>
    <n v="12.01"/>
    <n v="11.2"/>
    <n v="11.58"/>
    <n v="11.58"/>
    <n v="0"/>
    <x v="2"/>
    <x v="0"/>
  </r>
  <r>
    <d v="2018-01-26T00:00:00"/>
    <n v="11.4"/>
    <n v="11.6"/>
    <n v="11.08"/>
    <n v="11.08"/>
    <n v="11.08"/>
    <n v="0"/>
    <x v="2"/>
    <x v="0"/>
  </r>
  <r>
    <d v="2018-01-29T00:00:00"/>
    <n v="11.71"/>
    <n v="13.84"/>
    <n v="11.68"/>
    <n v="13.84"/>
    <n v="13.84"/>
    <n v="0"/>
    <x v="2"/>
    <x v="0"/>
  </r>
  <r>
    <d v="2018-01-30T00:00:00"/>
    <n v="13.93"/>
    <n v="15.42"/>
    <n v="13.88"/>
    <n v="14.79"/>
    <n v="14.79"/>
    <n v="0"/>
    <x v="2"/>
    <x v="0"/>
  </r>
  <r>
    <d v="2018-01-31T00:00:00"/>
    <n v="14.23"/>
    <n v="14.44"/>
    <n v="13.41"/>
    <n v="13.54"/>
    <n v="13.54"/>
    <n v="0"/>
    <x v="2"/>
    <x v="0"/>
  </r>
  <r>
    <d v="2018-02-01T00:00:00"/>
    <n v="13.05"/>
    <n v="14.3"/>
    <n v="12.5"/>
    <n v="13.47"/>
    <n v="13.47"/>
    <n v="0"/>
    <x v="2"/>
    <x v="1"/>
  </r>
  <r>
    <d v="2018-02-02T00:00:00"/>
    <n v="13.64"/>
    <n v="17.860001"/>
    <n v="13.64"/>
    <n v="17.309999000000001"/>
    <n v="17.309999000000001"/>
    <n v="0"/>
    <x v="2"/>
    <x v="1"/>
  </r>
  <r>
    <d v="2018-02-05T00:00:00"/>
    <n v="18.440000999999999"/>
    <n v="38.799999"/>
    <n v="16.799999"/>
    <n v="37.32"/>
    <n v="37.32"/>
    <n v="0"/>
    <x v="2"/>
    <x v="1"/>
  </r>
  <r>
    <d v="2018-02-06T00:00:00"/>
    <n v="37.32"/>
    <n v="50.299999"/>
    <n v="22.42"/>
    <n v="29.98"/>
    <n v="29.98"/>
    <n v="0"/>
    <x v="2"/>
    <x v="1"/>
  </r>
  <r>
    <d v="2018-02-07T00:00:00"/>
    <n v="31.379999000000002"/>
    <n v="31.639999"/>
    <n v="21.17"/>
    <n v="27.73"/>
    <n v="27.73"/>
    <n v="0"/>
    <x v="2"/>
    <x v="1"/>
  </r>
  <r>
    <d v="2018-02-08T00:00:00"/>
    <n v="27.290001"/>
    <n v="36.169998"/>
    <n v="24.41"/>
    <n v="33.459999000000003"/>
    <n v="33.459999000000003"/>
    <n v="0"/>
    <x v="2"/>
    <x v="1"/>
  </r>
  <r>
    <d v="2018-02-09T00:00:00"/>
    <n v="32.18"/>
    <n v="41.060001"/>
    <n v="27.73"/>
    <n v="29.059999000000001"/>
    <n v="29.059999000000001"/>
    <n v="0"/>
    <x v="2"/>
    <x v="1"/>
  </r>
  <r>
    <d v="2018-02-12T00:00:00"/>
    <n v="27.25"/>
    <n v="29.700001"/>
    <n v="24.42"/>
    <n v="25.610001"/>
    <n v="25.610001"/>
    <n v="0"/>
    <x v="2"/>
    <x v="1"/>
  </r>
  <r>
    <d v="2018-02-13T00:00:00"/>
    <n v="26.940000999999999"/>
    <n v="27.82"/>
    <n v="24.469999000000001"/>
    <n v="24.969999000000001"/>
    <n v="24.969999000000001"/>
    <n v="0"/>
    <x v="2"/>
    <x v="1"/>
  </r>
  <r>
    <d v="2018-02-14T00:00:00"/>
    <n v="23.48"/>
    <n v="25.719999000000001"/>
    <n v="18.989999999999998"/>
    <n v="19.260000000000002"/>
    <n v="19.260000000000002"/>
    <n v="0"/>
    <x v="2"/>
    <x v="1"/>
  </r>
  <r>
    <d v="2018-02-15T00:00:00"/>
    <n v="18.389999"/>
    <n v="20.66"/>
    <n v="17.600000000000001"/>
    <n v="19.129999000000002"/>
    <n v="19.129999000000002"/>
    <n v="0"/>
    <x v="2"/>
    <x v="1"/>
  </r>
  <r>
    <d v="2018-02-16T00:00:00"/>
    <n v="18.739999999999998"/>
    <n v="20.99"/>
    <n v="17.440000999999999"/>
    <n v="19.459999"/>
    <n v="19.459999"/>
    <n v="0"/>
    <x v="2"/>
    <x v="1"/>
  </r>
  <r>
    <d v="2018-02-20T00:00:00"/>
    <n v="20.530000999999999"/>
    <n v="21.610001"/>
    <n v="19.75"/>
    <n v="20.6"/>
    <n v="20.6"/>
    <n v="0"/>
    <x v="2"/>
    <x v="1"/>
  </r>
  <r>
    <d v="2018-02-21T00:00:00"/>
    <n v="20.76"/>
    <n v="21.040001"/>
    <n v="16.969999000000001"/>
    <n v="20.02"/>
    <n v="20.02"/>
    <n v="0"/>
    <x v="2"/>
    <x v="1"/>
  </r>
  <r>
    <d v="2018-02-22T00:00:00"/>
    <n v="20.57"/>
    <n v="20.610001"/>
    <n v="18.07"/>
    <n v="18.719999000000001"/>
    <n v="18.719999000000001"/>
    <n v="0"/>
    <x v="2"/>
    <x v="1"/>
  </r>
  <r>
    <d v="2018-02-23T00:00:00"/>
    <n v="17.959999"/>
    <n v="18.799999"/>
    <n v="16.469999000000001"/>
    <n v="16.489999999999998"/>
    <n v="16.489999999999998"/>
    <n v="0"/>
    <x v="2"/>
    <x v="1"/>
  </r>
  <r>
    <d v="2018-02-26T00:00:00"/>
    <n v="16.530000999999999"/>
    <n v="16.940000999999999"/>
    <n v="15.8"/>
    <n v="15.8"/>
    <n v="15.8"/>
    <n v="0"/>
    <x v="2"/>
    <x v="1"/>
  </r>
  <r>
    <d v="2018-02-27T00:00:00"/>
    <n v="15.83"/>
    <n v="18.98"/>
    <n v="15.29"/>
    <n v="18.59"/>
    <n v="18.59"/>
    <n v="0"/>
    <x v="2"/>
    <x v="1"/>
  </r>
  <r>
    <d v="2018-02-28T00:00:00"/>
    <n v="18.079999999999998"/>
    <n v="20.440000999999999"/>
    <n v="15.65"/>
    <n v="19.850000000000001"/>
    <n v="19.850000000000001"/>
    <n v="0"/>
    <x v="2"/>
    <x v="1"/>
  </r>
  <r>
    <d v="2018-03-01T00:00:00"/>
    <n v="19.959999"/>
    <n v="25.299999"/>
    <n v="19.57"/>
    <n v="22.469999000000001"/>
    <n v="22.469999000000001"/>
    <n v="0"/>
    <x v="2"/>
    <x v="2"/>
  </r>
  <r>
    <d v="2018-03-02T00:00:00"/>
    <n v="22.469999000000001"/>
    <n v="26.219999000000001"/>
    <n v="19.360001"/>
    <n v="19.59"/>
    <n v="19.59"/>
    <n v="0"/>
    <x v="2"/>
    <x v="2"/>
  </r>
  <r>
    <d v="2018-03-05T00:00:00"/>
    <n v="21.549999"/>
    <n v="21.57"/>
    <n v="17.940000999999999"/>
    <n v="18.73"/>
    <n v="18.73"/>
    <n v="0"/>
    <x v="2"/>
    <x v="2"/>
  </r>
  <r>
    <d v="2018-03-06T00:00:00"/>
    <n v="18.25"/>
    <n v="19.639999"/>
    <n v="17.68"/>
    <n v="18.360001"/>
    <n v="18.360001"/>
    <n v="0"/>
    <x v="2"/>
    <x v="2"/>
  </r>
  <r>
    <d v="2018-03-07T00:00:00"/>
    <n v="20.110001"/>
    <n v="20.49"/>
    <n v="17.52"/>
    <n v="17.760000000000002"/>
    <n v="17.760000000000002"/>
    <n v="0"/>
    <x v="2"/>
    <x v="2"/>
  </r>
  <r>
    <d v="2018-03-08T00:00:00"/>
    <n v="17.559999000000001"/>
    <n v="17.68"/>
    <n v="14.91"/>
    <n v="16.540001"/>
    <n v="16.540001"/>
    <n v="0"/>
    <x v="2"/>
    <x v="2"/>
  </r>
  <r>
    <d v="2018-03-09T00:00:00"/>
    <n v="16.41"/>
    <n v="16.75"/>
    <n v="13.31"/>
    <n v="14.64"/>
    <n v="14.64"/>
    <n v="0"/>
    <x v="2"/>
    <x v="2"/>
  </r>
  <r>
    <d v="2018-03-12T00:00:00"/>
    <n v="15.28"/>
    <n v="16.350000000000001"/>
    <n v="15.18"/>
    <n v="15.78"/>
    <n v="15.78"/>
    <n v="0"/>
    <x v="2"/>
    <x v="2"/>
  </r>
  <r>
    <d v="2018-03-13T00:00:00"/>
    <n v="15.7"/>
    <n v="16.98"/>
    <n v="15.03"/>
    <n v="16.350000000000001"/>
    <n v="16.350000000000001"/>
    <n v="0"/>
    <x v="2"/>
    <x v="2"/>
  </r>
  <r>
    <d v="2018-03-14T00:00:00"/>
    <n v="16.59"/>
    <n v="17.59"/>
    <n v="14.94"/>
    <n v="17.23"/>
    <n v="17.23"/>
    <n v="0"/>
    <x v="2"/>
    <x v="2"/>
  </r>
  <r>
    <d v="2018-03-15T00:00:00"/>
    <n v="16.989999999999998"/>
    <n v="17.41"/>
    <n v="15.96"/>
    <n v="16.59"/>
    <n v="16.59"/>
    <n v="0"/>
    <x v="2"/>
    <x v="2"/>
  </r>
  <r>
    <d v="2018-03-16T00:00:00"/>
    <n v="16.600000000000001"/>
    <n v="16.719999000000001"/>
    <n v="15.23"/>
    <n v="15.8"/>
    <n v="15.8"/>
    <n v="0"/>
    <x v="2"/>
    <x v="2"/>
  </r>
  <r>
    <d v="2018-03-19T00:00:00"/>
    <n v="16.629999000000002"/>
    <n v="21.870000999999998"/>
    <n v="16.559999000000001"/>
    <n v="19.02"/>
    <n v="19.02"/>
    <n v="0"/>
    <x v="2"/>
    <x v="2"/>
  </r>
  <r>
    <d v="2018-03-20T00:00:00"/>
    <n v="18.379999000000002"/>
    <n v="19.309999000000001"/>
    <n v="18.09"/>
    <n v="18.200001"/>
    <n v="18.200001"/>
    <n v="0"/>
    <x v="2"/>
    <x v="2"/>
  </r>
  <r>
    <d v="2018-03-21T00:00:00"/>
    <n v="17.760000000000002"/>
    <n v="18.370000999999998"/>
    <n v="16.260000000000002"/>
    <n v="17.860001"/>
    <n v="17.860001"/>
    <n v="0"/>
    <x v="2"/>
    <x v="2"/>
  </r>
  <r>
    <d v="2018-03-22T00:00:00"/>
    <n v="18.129999000000002"/>
    <n v="23.809999000000001"/>
    <n v="18.120000999999998"/>
    <n v="23.34"/>
    <n v="23.34"/>
    <n v="0"/>
    <x v="2"/>
    <x v="2"/>
  </r>
  <r>
    <d v="2018-03-23T00:00:00"/>
    <n v="24.02"/>
    <n v="26.01"/>
    <n v="21.629999000000002"/>
    <n v="24.870000999999998"/>
    <n v="24.870000999999998"/>
    <n v="0"/>
    <x v="2"/>
    <x v="2"/>
  </r>
  <r>
    <d v="2018-03-26T00:00:00"/>
    <n v="23.41"/>
    <n v="24.540001"/>
    <n v="20.709999"/>
    <n v="21.030000999999999"/>
    <n v="21.030000999999999"/>
    <n v="0"/>
    <x v="2"/>
    <x v="2"/>
  </r>
  <r>
    <d v="2018-03-27T00:00:00"/>
    <n v="20.329999999999998"/>
    <n v="24.059999000000001"/>
    <n v="19.84"/>
    <n v="22.5"/>
    <n v="22.5"/>
    <n v="0"/>
    <x v="2"/>
    <x v="2"/>
  </r>
  <r>
    <d v="2018-03-28T00:00:00"/>
    <n v="22.52"/>
    <n v="24.940000999999999"/>
    <n v="21.709999"/>
    <n v="22.870000999999998"/>
    <n v="22.870000999999998"/>
    <n v="0"/>
    <x v="2"/>
    <x v="2"/>
  </r>
  <r>
    <d v="2018-03-29T00:00:00"/>
    <n v="22.870000999999998"/>
    <n v="23.049999"/>
    <n v="19.600000000000001"/>
    <n v="19.969999000000001"/>
    <n v="19.969999000000001"/>
    <n v="0"/>
    <x v="2"/>
    <x v="2"/>
  </r>
  <r>
    <d v="2018-04-02T00:00:00"/>
    <n v="21.07"/>
    <n v="25.719999000000001"/>
    <n v="20.440000999999999"/>
    <n v="23.620000999999998"/>
    <n v="23.620000999999998"/>
    <n v="0"/>
    <x v="2"/>
    <x v="3"/>
  </r>
  <r>
    <d v="2018-04-03T00:00:00"/>
    <n v="23.030000999999999"/>
    <n v="23.379999000000002"/>
    <n v="20.92"/>
    <n v="21.1"/>
    <n v="21.1"/>
    <n v="0"/>
    <x v="2"/>
    <x v="3"/>
  </r>
  <r>
    <d v="2018-04-04T00:00:00"/>
    <n v="21.68"/>
    <n v="24.51"/>
    <n v="19.860001"/>
    <n v="20.059999000000001"/>
    <n v="20.059999000000001"/>
    <n v="0"/>
    <x v="2"/>
    <x v="3"/>
  </r>
  <r>
    <d v="2018-04-05T00:00:00"/>
    <n v="19.760000000000002"/>
    <n v="20.209999"/>
    <n v="18.57"/>
    <n v="18.940000999999999"/>
    <n v="18.940000999999999"/>
    <n v="0"/>
    <x v="2"/>
    <x v="3"/>
  </r>
  <r>
    <d v="2018-04-06T00:00:00"/>
    <n v="20.329999999999998"/>
    <n v="23.120000999999998"/>
    <n v="18.600000000000001"/>
    <n v="21.49"/>
    <n v="21.49"/>
    <n v="0"/>
    <x v="2"/>
    <x v="3"/>
  </r>
  <r>
    <d v="2018-04-09T00:00:00"/>
    <n v="21.27"/>
    <n v="22.02"/>
    <n v="20.34"/>
    <n v="21.77"/>
    <n v="21.77"/>
    <n v="0"/>
    <x v="2"/>
    <x v="3"/>
  </r>
  <r>
    <d v="2018-04-10T00:00:00"/>
    <n v="20.51"/>
    <n v="21.68"/>
    <n v="20.239999999999998"/>
    <n v="20.469999000000001"/>
    <n v="20.469999000000001"/>
    <n v="0"/>
    <x v="2"/>
    <x v="3"/>
  </r>
  <r>
    <d v="2018-04-11T00:00:00"/>
    <n v="20.950001"/>
    <n v="21.66"/>
    <n v="19.639999"/>
    <n v="20.239999999999998"/>
    <n v="20.239999999999998"/>
    <n v="0"/>
    <x v="2"/>
    <x v="3"/>
  </r>
  <r>
    <d v="2018-04-12T00:00:00"/>
    <n v="19.829999999999998"/>
    <n v="19.920000000000002"/>
    <n v="18.16"/>
    <n v="18.489999999999998"/>
    <n v="18.489999999999998"/>
    <n v="0"/>
    <x v="2"/>
    <x v="3"/>
  </r>
  <r>
    <d v="2018-04-13T00:00:00"/>
    <n v="18.27"/>
    <n v="18.450001"/>
    <n v="17.260000000000002"/>
    <n v="17.41"/>
    <n v="17.41"/>
    <n v="0"/>
    <x v="2"/>
    <x v="3"/>
  </r>
  <r>
    <d v="2018-04-16T00:00:00"/>
    <n v="17.59"/>
    <n v="17.66"/>
    <n v="16.379999000000002"/>
    <n v="16.559999000000001"/>
    <n v="16.559999000000001"/>
    <n v="0"/>
    <x v="2"/>
    <x v="3"/>
  </r>
  <r>
    <d v="2018-04-17T00:00:00"/>
    <n v="16.16"/>
    <n v="16.27"/>
    <n v="14.57"/>
    <n v="15.25"/>
    <n v="15.25"/>
    <n v="0"/>
    <x v="2"/>
    <x v="3"/>
  </r>
  <r>
    <d v="2018-04-18T00:00:00"/>
    <n v="15.3"/>
    <n v="16.899999999999999"/>
    <n v="14.95"/>
    <n v="15.6"/>
    <n v="15.6"/>
    <n v="0"/>
    <x v="2"/>
    <x v="3"/>
  </r>
  <r>
    <d v="2018-04-19T00:00:00"/>
    <n v="15.55"/>
    <n v="16.920000000000002"/>
    <n v="15.16"/>
    <n v="15.96"/>
    <n v="15.96"/>
    <n v="0"/>
    <x v="2"/>
    <x v="3"/>
  </r>
  <r>
    <d v="2018-04-20T00:00:00"/>
    <n v="16.16"/>
    <n v="17.5"/>
    <n v="15.19"/>
    <n v="16.879999000000002"/>
    <n v="16.879999000000002"/>
    <n v="0"/>
    <x v="2"/>
    <x v="3"/>
  </r>
  <r>
    <d v="2018-04-23T00:00:00"/>
    <n v="17.290001"/>
    <n v="17.559999000000001"/>
    <n v="15.79"/>
    <n v="16.34"/>
    <n v="16.34"/>
    <n v="0"/>
    <x v="2"/>
    <x v="3"/>
  </r>
  <r>
    <d v="2018-04-24T00:00:00"/>
    <n v="16.16"/>
    <n v="19.66"/>
    <n v="15.37"/>
    <n v="18.02"/>
    <n v="18.02"/>
    <n v="0"/>
    <x v="2"/>
    <x v="3"/>
  </r>
  <r>
    <d v="2018-04-25T00:00:00"/>
    <n v="18.139999"/>
    <n v="19.84"/>
    <n v="17.75"/>
    <n v="17.84"/>
    <n v="17.84"/>
    <n v="0"/>
    <x v="2"/>
    <x v="3"/>
  </r>
  <r>
    <d v="2018-04-26T00:00:00"/>
    <n v="18.07"/>
    <n v="18.120000999999998"/>
    <n v="16.239999999999998"/>
    <n v="16.239999999999998"/>
    <n v="16.239999999999998"/>
    <n v="0"/>
    <x v="2"/>
    <x v="3"/>
  </r>
  <r>
    <d v="2018-04-27T00:00:00"/>
    <n v="16.219999000000001"/>
    <n v="16.77"/>
    <n v="15.25"/>
    <n v="15.41"/>
    <n v="15.41"/>
    <n v="0"/>
    <x v="2"/>
    <x v="3"/>
  </r>
  <r>
    <d v="2018-04-30T00:00:00"/>
    <n v="15.31"/>
    <n v="16.350000000000001"/>
    <n v="15.13"/>
    <n v="15.93"/>
    <n v="15.93"/>
    <n v="0"/>
    <x v="2"/>
    <x v="3"/>
  </r>
  <r>
    <d v="2018-05-01T00:00:00"/>
    <n v="16"/>
    <n v="16.82"/>
    <n v="15.42"/>
    <n v="15.49"/>
    <n v="15.49"/>
    <n v="0"/>
    <x v="2"/>
    <x v="4"/>
  </r>
  <r>
    <d v="2018-05-02T00:00:00"/>
    <n v="15.48"/>
    <n v="15.97"/>
    <n v="14.75"/>
    <n v="15.97"/>
    <n v="15.97"/>
    <n v="0"/>
    <x v="2"/>
    <x v="4"/>
  </r>
  <r>
    <d v="2018-05-03T00:00:00"/>
    <n v="15.78"/>
    <n v="18.66"/>
    <n v="15.43"/>
    <n v="15.9"/>
    <n v="15.9"/>
    <n v="0"/>
    <x v="2"/>
    <x v="4"/>
  </r>
  <r>
    <d v="2018-05-04T00:00:00"/>
    <n v="15.94"/>
    <n v="16.920000000000002"/>
    <n v="10.91"/>
    <n v="14.77"/>
    <n v="14.77"/>
    <n v="0"/>
    <x v="2"/>
    <x v="4"/>
  </r>
  <r>
    <d v="2018-05-07T00:00:00"/>
    <n v="15.05"/>
    <n v="15.27"/>
    <n v="14.51"/>
    <n v="14.75"/>
    <n v="14.75"/>
    <n v="0"/>
    <x v="2"/>
    <x v="4"/>
  </r>
  <r>
    <d v="2018-05-08T00:00:00"/>
    <n v="14.53"/>
    <n v="15.56"/>
    <n v="14.52"/>
    <n v="14.71"/>
    <n v="14.71"/>
    <n v="0"/>
    <x v="2"/>
    <x v="4"/>
  </r>
  <r>
    <d v="2018-05-09T00:00:00"/>
    <n v="14.54"/>
    <n v="14.63"/>
    <n v="13.38"/>
    <n v="13.42"/>
    <n v="13.42"/>
    <n v="0"/>
    <x v="2"/>
    <x v="4"/>
  </r>
  <r>
    <d v="2018-05-10T00:00:00"/>
    <n v="13.36"/>
    <n v="13.63"/>
    <n v="12.92"/>
    <n v="13.23"/>
    <n v="13.23"/>
    <n v="0"/>
    <x v="2"/>
    <x v="4"/>
  </r>
  <r>
    <d v="2018-05-11T00:00:00"/>
    <n v="13.22"/>
    <n v="13.44"/>
    <n v="12.65"/>
    <n v="12.65"/>
    <n v="12.65"/>
    <n v="0"/>
    <x v="2"/>
    <x v="4"/>
  </r>
  <r>
    <d v="2018-05-14T00:00:00"/>
    <n v="13.09"/>
    <n v="13.28"/>
    <n v="12.81"/>
    <n v="12.93"/>
    <n v="12.93"/>
    <n v="0"/>
    <x v="2"/>
    <x v="4"/>
  </r>
  <r>
    <d v="2018-05-15T00:00:00"/>
    <n v="13.13"/>
    <n v="15.01"/>
    <n v="12.5"/>
    <n v="14.63"/>
    <n v="14.63"/>
    <n v="0"/>
    <x v="2"/>
    <x v="4"/>
  </r>
  <r>
    <d v="2018-05-16T00:00:00"/>
    <n v="14.38"/>
    <n v="14.91"/>
    <n v="13.21"/>
    <n v="13.42"/>
    <n v="13.42"/>
    <n v="0"/>
    <x v="2"/>
    <x v="4"/>
  </r>
  <r>
    <d v="2018-05-17T00:00:00"/>
    <n v="13.54"/>
    <n v="13.86"/>
    <n v="12.65"/>
    <n v="13.43"/>
    <n v="13.43"/>
    <n v="0"/>
    <x v="2"/>
    <x v="4"/>
  </r>
  <r>
    <d v="2018-05-18T00:00:00"/>
    <n v="13.18"/>
    <n v="13.87"/>
    <n v="13.06"/>
    <n v="13.42"/>
    <n v="13.42"/>
    <n v="0"/>
    <x v="2"/>
    <x v="4"/>
  </r>
  <r>
    <d v="2018-05-21T00:00:00"/>
    <n v="12.99"/>
    <n v="13.59"/>
    <n v="12.78"/>
    <n v="13.08"/>
    <n v="13.08"/>
    <n v="0"/>
    <x v="2"/>
    <x v="4"/>
  </r>
  <r>
    <d v="2018-05-22T00:00:00"/>
    <n v="13.03"/>
    <n v="13.42"/>
    <n v="12.77"/>
    <n v="13.22"/>
    <n v="13.22"/>
    <n v="0"/>
    <x v="2"/>
    <x v="4"/>
  </r>
  <r>
    <d v="2018-05-23T00:00:00"/>
    <n v="13.5"/>
    <n v="14.6"/>
    <n v="12.49"/>
    <n v="12.58"/>
    <n v="12.58"/>
    <n v="0"/>
    <x v="2"/>
    <x v="4"/>
  </r>
  <r>
    <d v="2018-05-24T00:00:00"/>
    <n v="12.73"/>
    <n v="14.24"/>
    <n v="12.53"/>
    <n v="12.53"/>
    <n v="12.53"/>
    <n v="0"/>
    <x v="2"/>
    <x v="4"/>
  </r>
  <r>
    <d v="2018-05-25T00:00:00"/>
    <n v="12.44"/>
    <n v="13.52"/>
    <n v="12.29"/>
    <n v="13.22"/>
    <n v="13.22"/>
    <n v="0"/>
    <x v="2"/>
    <x v="4"/>
  </r>
  <r>
    <d v="2018-05-29T00:00:00"/>
    <n v="14.39"/>
    <n v="18.780000999999999"/>
    <n v="14.39"/>
    <n v="17.02"/>
    <n v="17.02"/>
    <n v="0"/>
    <x v="2"/>
    <x v="4"/>
  </r>
  <r>
    <d v="2018-05-30T00:00:00"/>
    <n v="16.600000000000001"/>
    <n v="16.639999"/>
    <n v="14.65"/>
    <n v="14.94"/>
    <n v="14.94"/>
    <n v="0"/>
    <x v="2"/>
    <x v="4"/>
  </r>
  <r>
    <d v="2018-05-31T00:00:00"/>
    <n v="14.93"/>
    <n v="16.290001"/>
    <n v="14.2"/>
    <n v="15.43"/>
    <n v="15.43"/>
    <n v="0"/>
    <x v="2"/>
    <x v="4"/>
  </r>
  <r>
    <d v="2018-06-01T00:00:00"/>
    <n v="14.92"/>
    <n v="14.93"/>
    <n v="13.37"/>
    <n v="13.46"/>
    <n v="13.46"/>
    <n v="0"/>
    <x v="2"/>
    <x v="5"/>
  </r>
  <r>
    <d v="2018-06-04T00:00:00"/>
    <n v="13.91"/>
    <n v="13.91"/>
    <n v="12.69"/>
    <n v="12.74"/>
    <n v="12.74"/>
    <n v="0"/>
    <x v="2"/>
    <x v="5"/>
  </r>
  <r>
    <d v="2018-06-05T00:00:00"/>
    <n v="12.91"/>
    <n v="13.34"/>
    <n v="12.3"/>
    <n v="12.4"/>
    <n v="12.4"/>
    <n v="0"/>
    <x v="2"/>
    <x v="5"/>
  </r>
  <r>
    <d v="2018-06-06T00:00:00"/>
    <n v="12.1"/>
    <n v="12.56"/>
    <n v="11.62"/>
    <n v="11.64"/>
    <n v="11.64"/>
    <n v="0"/>
    <x v="2"/>
    <x v="5"/>
  </r>
  <r>
    <d v="2018-06-07T00:00:00"/>
    <n v="11.66"/>
    <n v="13.28"/>
    <n v="11.22"/>
    <n v="12.13"/>
    <n v="12.13"/>
    <n v="0"/>
    <x v="2"/>
    <x v="5"/>
  </r>
  <r>
    <d v="2018-06-08T00:00:00"/>
    <n v="12.54"/>
    <n v="13.31"/>
    <n v="12.09"/>
    <n v="12.18"/>
    <n v="12.18"/>
    <n v="0"/>
    <x v="2"/>
    <x v="5"/>
  </r>
  <r>
    <d v="2018-06-11T00:00:00"/>
    <n v="12.52"/>
    <n v="12.69"/>
    <n v="12.14"/>
    <n v="12.35"/>
    <n v="12.35"/>
    <n v="0"/>
    <x v="2"/>
    <x v="5"/>
  </r>
  <r>
    <d v="2018-06-12T00:00:00"/>
    <n v="12.29"/>
    <n v="12.6"/>
    <n v="11.88"/>
    <n v="12.34"/>
    <n v="12.34"/>
    <n v="0"/>
    <x v="2"/>
    <x v="5"/>
  </r>
  <r>
    <d v="2018-06-13T00:00:00"/>
    <n v="12.13"/>
    <n v="12.95"/>
    <n v="11.98"/>
    <n v="12.94"/>
    <n v="12.94"/>
    <n v="0"/>
    <x v="2"/>
    <x v="5"/>
  </r>
  <r>
    <d v="2018-06-14T00:00:00"/>
    <n v="12.98"/>
    <n v="13.07"/>
    <n v="11.88"/>
    <n v="12.12"/>
    <n v="12.12"/>
    <n v="0"/>
    <x v="2"/>
    <x v="5"/>
  </r>
  <r>
    <d v="2018-06-15T00:00:00"/>
    <n v="12.19"/>
    <n v="13.16"/>
    <n v="11.93"/>
    <n v="11.98"/>
    <n v="11.98"/>
    <n v="0"/>
    <x v="2"/>
    <x v="5"/>
  </r>
  <r>
    <d v="2018-06-18T00:00:00"/>
    <n v="12.79"/>
    <n v="13.74"/>
    <n v="12.28"/>
    <n v="12.31"/>
    <n v="12.31"/>
    <n v="0"/>
    <x v="2"/>
    <x v="5"/>
  </r>
  <r>
    <d v="2018-06-19T00:00:00"/>
    <n v="14.61"/>
    <n v="14.68"/>
    <n v="13.21"/>
    <n v="13.35"/>
    <n v="13.35"/>
    <n v="0"/>
    <x v="2"/>
    <x v="5"/>
  </r>
  <r>
    <d v="2018-06-20T00:00:00"/>
    <n v="12.9"/>
    <n v="13.02"/>
    <n v="12.25"/>
    <n v="12.79"/>
    <n v="12.79"/>
    <n v="0"/>
    <x v="2"/>
    <x v="5"/>
  </r>
  <r>
    <d v="2018-06-21T00:00:00"/>
    <n v="12.54"/>
    <n v="15.18"/>
    <n v="12.18"/>
    <n v="14.64"/>
    <n v="14.64"/>
    <n v="0"/>
    <x v="2"/>
    <x v="5"/>
  </r>
  <r>
    <d v="2018-06-22T00:00:00"/>
    <n v="14.6"/>
    <n v="14.6"/>
    <n v="13.11"/>
    <n v="13.77"/>
    <n v="13.77"/>
    <n v="0"/>
    <x v="2"/>
    <x v="5"/>
  </r>
  <r>
    <d v="2018-06-25T00:00:00"/>
    <n v="15.07"/>
    <n v="19.610001"/>
    <n v="14.56"/>
    <n v="17.329999999999998"/>
    <n v="17.329999999999998"/>
    <n v="0"/>
    <x v="2"/>
    <x v="5"/>
  </r>
  <r>
    <d v="2018-06-26T00:00:00"/>
    <n v="16.709999"/>
    <n v="17.540001"/>
    <n v="15.1"/>
    <n v="15.92"/>
    <n v="15.92"/>
    <n v="0"/>
    <x v="2"/>
    <x v="5"/>
  </r>
  <r>
    <d v="2018-06-27T00:00:00"/>
    <n v="16.52"/>
    <n v="18.190000999999999"/>
    <n v="14.76"/>
    <n v="17.91"/>
    <n v="17.91"/>
    <n v="0"/>
    <x v="2"/>
    <x v="5"/>
  </r>
  <r>
    <d v="2018-06-28T00:00:00"/>
    <n v="17.540001"/>
    <n v="18.989999999999998"/>
    <n v="16.399999999999999"/>
    <n v="16.850000000000001"/>
    <n v="16.850000000000001"/>
    <n v="0"/>
    <x v="2"/>
    <x v="5"/>
  </r>
  <r>
    <d v="2018-06-29T00:00:00"/>
    <n v="15.73"/>
    <n v="16.510000000000002"/>
    <n v="14.66"/>
    <n v="16.09"/>
    <n v="16.09"/>
    <n v="0"/>
    <x v="2"/>
    <x v="5"/>
  </r>
  <r>
    <d v="2018-07-02T00:00:00"/>
    <n v="17.700001"/>
    <n v="18.079999999999998"/>
    <n v="15.54"/>
    <n v="15.6"/>
    <n v="15.6"/>
    <n v="0"/>
    <x v="2"/>
    <x v="6"/>
  </r>
  <r>
    <d v="2018-07-03T00:00:00"/>
    <n v="15.37"/>
    <n v="16.450001"/>
    <n v="14.68"/>
    <n v="16.139999"/>
    <n v="16.139999"/>
    <n v="0"/>
    <x v="2"/>
    <x v="6"/>
  </r>
  <r>
    <d v="2018-07-05T00:00:00"/>
    <n v="15.62"/>
    <n v="16.219999000000001"/>
    <n v="14.47"/>
    <n v="14.97"/>
    <n v="14.97"/>
    <n v="0"/>
    <x v="2"/>
    <x v="6"/>
  </r>
  <r>
    <d v="2018-07-06T00:00:00"/>
    <n v="14.99"/>
    <n v="15.45"/>
    <n v="13.34"/>
    <n v="13.37"/>
    <n v="13.37"/>
    <n v="0"/>
    <x v="2"/>
    <x v="6"/>
  </r>
  <r>
    <d v="2018-07-09T00:00:00"/>
    <n v="13.02"/>
    <n v="13.22"/>
    <n v="12.6"/>
    <n v="12.69"/>
    <n v="12.69"/>
    <n v="0"/>
    <x v="2"/>
    <x v="6"/>
  </r>
  <r>
    <d v="2018-07-10T00:00:00"/>
    <n v="12.52"/>
    <n v="13.21"/>
    <n v="11.93"/>
    <n v="12.64"/>
    <n v="12.64"/>
    <n v="0"/>
    <x v="2"/>
    <x v="6"/>
  </r>
  <r>
    <d v="2018-07-11T00:00:00"/>
    <n v="14.05"/>
    <n v="14.15"/>
    <n v="13.09"/>
    <n v="13.63"/>
    <n v="13.63"/>
    <n v="0"/>
    <x v="2"/>
    <x v="6"/>
  </r>
  <r>
    <d v="2018-07-12T00:00:00"/>
    <n v="13.07"/>
    <n v="13.33"/>
    <n v="12.42"/>
    <n v="12.58"/>
    <n v="12.58"/>
    <n v="0"/>
    <x v="2"/>
    <x v="6"/>
  </r>
  <r>
    <d v="2018-07-13T00:00:00"/>
    <n v="12.39"/>
    <n v="12.97"/>
    <n v="11.62"/>
    <n v="12.18"/>
    <n v="12.18"/>
    <n v="0"/>
    <x v="2"/>
    <x v="6"/>
  </r>
  <r>
    <d v="2018-07-16T00:00:00"/>
    <n v="12.77"/>
    <n v="12.97"/>
    <n v="12.46"/>
    <n v="12.83"/>
    <n v="12.83"/>
    <n v="0"/>
    <x v="2"/>
    <x v="6"/>
  </r>
  <r>
    <d v="2018-07-17T00:00:00"/>
    <n v="12.91"/>
    <n v="13.18"/>
    <n v="11.85"/>
    <n v="12.06"/>
    <n v="12.06"/>
    <n v="0"/>
    <x v="2"/>
    <x v="6"/>
  </r>
  <r>
    <d v="2018-07-18T00:00:00"/>
    <n v="11.87"/>
    <n v="12.47"/>
    <n v="11.44"/>
    <n v="12.1"/>
    <n v="12.1"/>
    <n v="0"/>
    <x v="2"/>
    <x v="6"/>
  </r>
  <r>
    <d v="2018-07-19T00:00:00"/>
    <n v="12.2"/>
    <n v="13.09"/>
    <n v="11.79"/>
    <n v="12.87"/>
    <n v="12.87"/>
    <n v="0"/>
    <x v="2"/>
    <x v="6"/>
  </r>
  <r>
    <d v="2018-07-20T00:00:00"/>
    <n v="13"/>
    <n v="13.58"/>
    <n v="12.49"/>
    <n v="12.86"/>
    <n v="12.86"/>
    <n v="0"/>
    <x v="2"/>
    <x v="6"/>
  </r>
  <r>
    <d v="2018-07-23T00:00:00"/>
    <n v="13.47"/>
    <n v="13.55"/>
    <n v="12.58"/>
    <n v="12.62"/>
    <n v="12.62"/>
    <n v="0"/>
    <x v="2"/>
    <x v="6"/>
  </r>
  <r>
    <d v="2018-07-24T00:00:00"/>
    <n v="12.61"/>
    <n v="13.21"/>
    <n v="11.66"/>
    <n v="12.41"/>
    <n v="12.41"/>
    <n v="0"/>
    <x v="2"/>
    <x v="6"/>
  </r>
  <r>
    <d v="2018-07-25T00:00:00"/>
    <n v="12.37"/>
    <n v="12.82"/>
    <n v="11.8"/>
    <n v="12.29"/>
    <n v="12.29"/>
    <n v="0"/>
    <x v="2"/>
    <x v="6"/>
  </r>
  <r>
    <d v="2018-07-26T00:00:00"/>
    <n v="12.45"/>
    <n v="12.53"/>
    <n v="11.78"/>
    <n v="12.14"/>
    <n v="12.14"/>
    <n v="0"/>
    <x v="2"/>
    <x v="6"/>
  </r>
  <r>
    <d v="2018-07-27T00:00:00"/>
    <n v="12.17"/>
    <n v="14.26"/>
    <n v="11.6"/>
    <n v="13.03"/>
    <n v="13.03"/>
    <n v="0"/>
    <x v="2"/>
    <x v="6"/>
  </r>
  <r>
    <d v="2018-07-30T00:00:00"/>
    <n v="13.63"/>
    <n v="14.46"/>
    <n v="12.98"/>
    <n v="14.26"/>
    <n v="14.26"/>
    <n v="0"/>
    <x v="2"/>
    <x v="6"/>
  </r>
  <r>
    <d v="2018-07-31T00:00:00"/>
    <n v="13.98"/>
    <n v="14.12"/>
    <n v="12.81"/>
    <n v="12.83"/>
    <n v="12.83"/>
    <n v="0"/>
    <x v="2"/>
    <x v="6"/>
  </r>
  <r>
    <d v="2018-08-01T00:00:00"/>
    <n v="13.09"/>
    <n v="13.63"/>
    <n v="12.45"/>
    <n v="13.15"/>
    <n v="13.15"/>
    <n v="0"/>
    <x v="2"/>
    <x v="7"/>
  </r>
  <r>
    <d v="2018-08-02T00:00:00"/>
    <n v="13.57"/>
    <n v="14.53"/>
    <n v="12.17"/>
    <n v="12.19"/>
    <n v="12.19"/>
    <n v="0"/>
    <x v="2"/>
    <x v="7"/>
  </r>
  <r>
    <d v="2018-08-03T00:00:00"/>
    <n v="12.43"/>
    <n v="12.46"/>
    <n v="11.07"/>
    <n v="11.64"/>
    <n v="11.64"/>
    <n v="0"/>
    <x v="2"/>
    <x v="7"/>
  </r>
  <r>
    <d v="2018-08-06T00:00:00"/>
    <n v="11.91"/>
    <n v="12.15"/>
    <n v="11.17"/>
    <n v="11.27"/>
    <n v="11.27"/>
    <n v="0"/>
    <x v="2"/>
    <x v="7"/>
  </r>
  <r>
    <d v="2018-08-07T00:00:00"/>
    <n v="11.12"/>
    <n v="11.24"/>
    <n v="10.52"/>
    <n v="10.93"/>
    <n v="10.93"/>
    <n v="0"/>
    <x v="2"/>
    <x v="7"/>
  </r>
  <r>
    <d v="2018-08-08T00:00:00"/>
    <n v="10.93"/>
    <n v="11.18"/>
    <n v="10.52"/>
    <n v="10.85"/>
    <n v="10.85"/>
    <n v="0"/>
    <x v="2"/>
    <x v="7"/>
  </r>
  <r>
    <d v="2018-08-09T00:00:00"/>
    <n v="10.94"/>
    <n v="11.31"/>
    <n v="10.17"/>
    <n v="11.27"/>
    <n v="11.27"/>
    <n v="0"/>
    <x v="2"/>
    <x v="7"/>
  </r>
  <r>
    <d v="2018-08-10T00:00:00"/>
    <n v="12.34"/>
    <n v="13.82"/>
    <n v="12.3"/>
    <n v="13.16"/>
    <n v="13.16"/>
    <n v="0"/>
    <x v="2"/>
    <x v="7"/>
  </r>
  <r>
    <d v="2018-08-13T00:00:00"/>
    <n v="14.5"/>
    <n v="15.02"/>
    <n v="12.95"/>
    <n v="14.78"/>
    <n v="14.78"/>
    <n v="0"/>
    <x v="2"/>
    <x v="7"/>
  </r>
  <r>
    <d v="2018-08-14T00:00:00"/>
    <n v="13.93"/>
    <n v="14.22"/>
    <n v="13.11"/>
    <n v="13.31"/>
    <n v="13.31"/>
    <n v="0"/>
    <x v="2"/>
    <x v="7"/>
  </r>
  <r>
    <d v="2018-08-15T00:00:00"/>
    <n v="13.52"/>
    <n v="16.860001"/>
    <n v="13.44"/>
    <n v="14.64"/>
    <n v="14.64"/>
    <n v="0"/>
    <x v="2"/>
    <x v="7"/>
  </r>
  <r>
    <d v="2018-08-16T00:00:00"/>
    <n v="14.18"/>
    <n v="14.36"/>
    <n v="12.82"/>
    <n v="13.45"/>
    <n v="13.45"/>
    <n v="0"/>
    <x v="2"/>
    <x v="7"/>
  </r>
  <r>
    <d v="2018-08-17T00:00:00"/>
    <n v="13.18"/>
    <n v="13.96"/>
    <n v="12.4"/>
    <n v="12.64"/>
    <n v="12.64"/>
    <n v="0"/>
    <x v="2"/>
    <x v="7"/>
  </r>
  <r>
    <d v="2018-08-20T00:00:00"/>
    <n v="12.57"/>
    <n v="12.79"/>
    <n v="12.26"/>
    <n v="12.49"/>
    <n v="12.49"/>
    <n v="0"/>
    <x v="2"/>
    <x v="7"/>
  </r>
  <r>
    <d v="2018-08-21T00:00:00"/>
    <n v="12.47"/>
    <n v="12.89"/>
    <n v="12.09"/>
    <n v="12.86"/>
    <n v="12.86"/>
    <n v="0"/>
    <x v="2"/>
    <x v="7"/>
  </r>
  <r>
    <d v="2018-08-22T00:00:00"/>
    <n v="13.09"/>
    <n v="13.29"/>
    <n v="11.97"/>
    <n v="12.25"/>
    <n v="12.25"/>
    <n v="0"/>
    <x v="2"/>
    <x v="7"/>
  </r>
  <r>
    <d v="2018-08-23T00:00:00"/>
    <n v="12.03"/>
    <n v="12.68"/>
    <n v="11.65"/>
    <n v="12.41"/>
    <n v="12.41"/>
    <n v="0"/>
    <x v="2"/>
    <x v="7"/>
  </r>
  <r>
    <d v="2018-08-24T00:00:00"/>
    <n v="12.13"/>
    <n v="12.17"/>
    <n v="11.83"/>
    <n v="11.99"/>
    <n v="11.99"/>
    <n v="0"/>
    <x v="2"/>
    <x v="7"/>
  </r>
  <r>
    <d v="2018-08-27T00:00:00"/>
    <n v="12.37"/>
    <n v="12.48"/>
    <n v="12.02"/>
    <n v="12.16"/>
    <n v="12.16"/>
    <n v="0"/>
    <x v="2"/>
    <x v="7"/>
  </r>
  <r>
    <d v="2018-08-28T00:00:00"/>
    <n v="12.01"/>
    <n v="12.5"/>
    <n v="11.87"/>
    <n v="12.5"/>
    <n v="12.5"/>
    <n v="0"/>
    <x v="2"/>
    <x v="7"/>
  </r>
  <r>
    <d v="2018-08-29T00:00:00"/>
    <n v="12.34"/>
    <n v="12.55"/>
    <n v="12.09"/>
    <n v="12.25"/>
    <n v="12.25"/>
    <n v="0"/>
    <x v="2"/>
    <x v="7"/>
  </r>
  <r>
    <d v="2018-08-30T00:00:00"/>
    <n v="12.25"/>
    <n v="13.95"/>
    <n v="12.24"/>
    <n v="13.53"/>
    <n v="13.53"/>
    <n v="0"/>
    <x v="2"/>
    <x v="7"/>
  </r>
  <r>
    <d v="2018-08-31T00:00:00"/>
    <n v="13.54"/>
    <n v="14.03"/>
    <n v="12.82"/>
    <n v="12.86"/>
    <n v="12.86"/>
    <n v="0"/>
    <x v="2"/>
    <x v="7"/>
  </r>
  <r>
    <d v="2018-09-04T00:00:00"/>
    <n v="13.13"/>
    <n v="14.35"/>
    <n v="13.12"/>
    <n v="13.16"/>
    <n v="13.16"/>
    <n v="0"/>
    <x v="2"/>
    <x v="8"/>
  </r>
  <r>
    <d v="2018-09-05T00:00:00"/>
    <n v="13.69"/>
    <n v="14.3"/>
    <n v="13.23"/>
    <n v="13.91"/>
    <n v="13.91"/>
    <n v="0"/>
    <x v="2"/>
    <x v="8"/>
  </r>
  <r>
    <d v="2018-09-06T00:00:00"/>
    <n v="14.21"/>
    <n v="15.41"/>
    <n v="13.72"/>
    <n v="14.65"/>
    <n v="14.65"/>
    <n v="0"/>
    <x v="2"/>
    <x v="8"/>
  </r>
  <r>
    <d v="2018-09-07T00:00:00"/>
    <n v="14.72"/>
    <n v="15.63"/>
    <n v="14.31"/>
    <n v="14.88"/>
    <n v="14.88"/>
    <n v="0"/>
    <x v="2"/>
    <x v="8"/>
  </r>
  <r>
    <d v="2018-09-10T00:00:00"/>
    <n v="15.09"/>
    <n v="15.2"/>
    <n v="13.93"/>
    <n v="14.16"/>
    <n v="14.16"/>
    <n v="0"/>
    <x v="2"/>
    <x v="8"/>
  </r>
  <r>
    <d v="2018-09-11T00:00:00"/>
    <n v="13.96"/>
    <n v="14.92"/>
    <n v="13.21"/>
    <n v="13.22"/>
    <n v="13.22"/>
    <n v="0"/>
    <x v="2"/>
    <x v="8"/>
  </r>
  <r>
    <d v="2018-09-12T00:00:00"/>
    <n v="13.07"/>
    <n v="13.86"/>
    <n v="12.91"/>
    <n v="13.14"/>
    <n v="13.14"/>
    <n v="0"/>
    <x v="2"/>
    <x v="8"/>
  </r>
  <r>
    <d v="2018-09-13T00:00:00"/>
    <n v="12.91"/>
    <n v="12.91"/>
    <n v="12.3"/>
    <n v="12.37"/>
    <n v="12.37"/>
    <n v="0"/>
    <x v="2"/>
    <x v="8"/>
  </r>
  <r>
    <d v="2018-09-14T00:00:00"/>
    <n v="12.13"/>
    <n v="13.15"/>
    <n v="11.93"/>
    <n v="12.07"/>
    <n v="12.07"/>
    <n v="0"/>
    <x v="2"/>
    <x v="8"/>
  </r>
  <r>
    <d v="2018-09-17T00:00:00"/>
    <n v="12.72"/>
    <n v="13.75"/>
    <n v="12.32"/>
    <n v="13.68"/>
    <n v="13.68"/>
    <n v="0"/>
    <x v="2"/>
    <x v="8"/>
  </r>
  <r>
    <d v="2018-09-18T00:00:00"/>
    <n v="13.48"/>
    <n v="13.48"/>
    <n v="12.56"/>
    <n v="12.79"/>
    <n v="12.79"/>
    <n v="0"/>
    <x v="2"/>
    <x v="8"/>
  </r>
  <r>
    <d v="2018-09-19T00:00:00"/>
    <n v="12.61"/>
    <n v="12.77"/>
    <n v="11.66"/>
    <n v="11.75"/>
    <n v="11.75"/>
    <n v="0"/>
    <x v="2"/>
    <x v="8"/>
  </r>
  <r>
    <d v="2018-09-20T00:00:00"/>
    <n v="11.82"/>
    <n v="11.96"/>
    <n v="11.31"/>
    <n v="11.8"/>
    <n v="11.8"/>
    <n v="0"/>
    <x v="2"/>
    <x v="8"/>
  </r>
  <r>
    <d v="2018-09-21T00:00:00"/>
    <n v="11.76"/>
    <n v="12.03"/>
    <n v="11.1"/>
    <n v="11.68"/>
    <n v="11.68"/>
    <n v="0"/>
    <x v="2"/>
    <x v="8"/>
  </r>
  <r>
    <d v="2018-09-24T00:00:00"/>
    <n v="12.46"/>
    <n v="12.92"/>
    <n v="12.18"/>
    <n v="12.2"/>
    <n v="12.2"/>
    <n v="0"/>
    <x v="2"/>
    <x v="8"/>
  </r>
  <r>
    <d v="2018-09-25T00:00:00"/>
    <n v="12.28"/>
    <n v="12.6"/>
    <n v="11.8"/>
    <n v="12.42"/>
    <n v="12.42"/>
    <n v="0"/>
    <x v="2"/>
    <x v="8"/>
  </r>
  <r>
    <d v="2018-09-26T00:00:00"/>
    <n v="12.21"/>
    <n v="13.13"/>
    <n v="11.55"/>
    <n v="12.89"/>
    <n v="12.89"/>
    <n v="0"/>
    <x v="2"/>
    <x v="8"/>
  </r>
  <r>
    <d v="2018-09-27T00:00:00"/>
    <n v="12.77"/>
    <n v="13"/>
    <n v="11.94"/>
    <n v="12.41"/>
    <n v="12.41"/>
    <n v="0"/>
    <x v="2"/>
    <x v="8"/>
  </r>
  <r>
    <d v="2018-09-28T00:00:00"/>
    <n v="12.59"/>
    <n v="13.22"/>
    <n v="12.09"/>
    <n v="12.12"/>
    <n v="12.12"/>
    <n v="0"/>
    <x v="2"/>
    <x v="8"/>
  </r>
  <r>
    <d v="2018-10-01T00:00:00"/>
    <n v="11.99"/>
    <n v="12.4"/>
    <n v="11.57"/>
    <n v="12"/>
    <n v="12"/>
    <n v="0"/>
    <x v="2"/>
    <x v="9"/>
  </r>
  <r>
    <d v="2018-10-02T00:00:00"/>
    <n v="12.47"/>
    <n v="12.69"/>
    <n v="11.61"/>
    <n v="12.05"/>
    <n v="12.05"/>
    <n v="0"/>
    <x v="2"/>
    <x v="9"/>
  </r>
  <r>
    <d v="2018-10-03T00:00:00"/>
    <n v="11.66"/>
    <n v="12.14"/>
    <n v="11.34"/>
    <n v="11.61"/>
    <n v="11.61"/>
    <n v="0"/>
    <x v="2"/>
    <x v="9"/>
  </r>
  <r>
    <d v="2018-10-04T00:00:00"/>
    <n v="12.84"/>
    <n v="15.84"/>
    <n v="12.42"/>
    <n v="14.22"/>
    <n v="14.22"/>
    <n v="0"/>
    <x v="2"/>
    <x v="9"/>
  </r>
  <r>
    <d v="2018-10-05T00:00:00"/>
    <n v="14.29"/>
    <n v="17.360001"/>
    <n v="11.72"/>
    <n v="14.82"/>
    <n v="14.82"/>
    <n v="0"/>
    <x v="2"/>
    <x v="9"/>
  </r>
  <r>
    <d v="2018-10-08T00:00:00"/>
    <n v="16.049999"/>
    <n v="18.379999000000002"/>
    <n v="15.69"/>
    <n v="15.69"/>
    <n v="15.69"/>
    <n v="0"/>
    <x v="2"/>
    <x v="9"/>
  </r>
  <r>
    <d v="2018-10-09T00:00:00"/>
    <n v="16.120000999999998"/>
    <n v="17.489999999999998"/>
    <n v="15.27"/>
    <n v="15.95"/>
    <n v="15.95"/>
    <n v="0"/>
    <x v="2"/>
    <x v="9"/>
  </r>
  <r>
    <d v="2018-10-10T00:00:00"/>
    <n v="16.030000999999999"/>
    <n v="22.959999"/>
    <n v="15.83"/>
    <n v="22.959999"/>
    <n v="22.959999"/>
    <n v="0"/>
    <x v="2"/>
    <x v="9"/>
  </r>
  <r>
    <d v="2018-10-11T00:00:00"/>
    <n v="23.07"/>
    <n v="28.84"/>
    <n v="20.65"/>
    <n v="24.98"/>
    <n v="24.98"/>
    <n v="0"/>
    <x v="2"/>
    <x v="9"/>
  </r>
  <r>
    <d v="2018-10-12T00:00:00"/>
    <n v="21.629999000000002"/>
    <n v="26.799999"/>
    <n v="20.879999000000002"/>
    <n v="21.309999000000001"/>
    <n v="21.309999000000001"/>
    <n v="0"/>
    <x v="2"/>
    <x v="9"/>
  </r>
  <r>
    <d v="2018-10-15T00:00:00"/>
    <n v="21.969999000000001"/>
    <n v="22.889999"/>
    <n v="19.469999000000001"/>
    <n v="21.299999"/>
    <n v="21.299999"/>
    <n v="0"/>
    <x v="2"/>
    <x v="9"/>
  </r>
  <r>
    <d v="2018-10-16T00:00:00"/>
    <n v="20.280000999999999"/>
    <n v="20.559999000000001"/>
    <n v="17.549999"/>
    <n v="17.620000999999998"/>
    <n v="17.620000999999998"/>
    <n v="0"/>
    <x v="2"/>
    <x v="9"/>
  </r>
  <r>
    <d v="2018-10-17T00:00:00"/>
    <n v="17.059999000000001"/>
    <n v="19.549999"/>
    <n v="17.059999000000001"/>
    <n v="17.399999999999999"/>
    <n v="17.399999999999999"/>
    <n v="0"/>
    <x v="2"/>
    <x v="9"/>
  </r>
  <r>
    <d v="2018-10-18T00:00:00"/>
    <n v="18.02"/>
    <n v="21.57"/>
    <n v="17.510000000000002"/>
    <n v="20.059999000000001"/>
    <n v="20.059999000000001"/>
    <n v="0"/>
    <x v="2"/>
    <x v="9"/>
  </r>
  <r>
    <d v="2018-10-19T00:00:00"/>
    <n v="19.239999999999998"/>
    <n v="21.08"/>
    <n v="18.389999"/>
    <n v="19.889999"/>
    <n v="19.889999"/>
    <n v="0"/>
    <x v="2"/>
    <x v="9"/>
  </r>
  <r>
    <d v="2018-10-22T00:00:00"/>
    <n v="19.379999000000002"/>
    <n v="20.889999"/>
    <n v="18.82"/>
    <n v="19.639999"/>
    <n v="19.639999"/>
    <n v="0"/>
    <x v="2"/>
    <x v="9"/>
  </r>
  <r>
    <d v="2018-10-23T00:00:00"/>
    <n v="22.18"/>
    <n v="24.66"/>
    <n v="20.18"/>
    <n v="20.709999"/>
    <n v="20.709999"/>
    <n v="0"/>
    <x v="2"/>
    <x v="9"/>
  </r>
  <r>
    <d v="2018-10-24T00:00:00"/>
    <n v="21.6"/>
    <n v="26.379999000000002"/>
    <n v="20.399999999999999"/>
    <n v="25.23"/>
    <n v="25.23"/>
    <n v="0"/>
    <x v="2"/>
    <x v="9"/>
  </r>
  <r>
    <d v="2018-10-25T00:00:00"/>
    <n v="24.780000999999999"/>
    <n v="24.780000999999999"/>
    <n v="22.059999000000001"/>
    <n v="24.219999000000001"/>
    <n v="24.219999000000001"/>
    <n v="0"/>
    <x v="2"/>
    <x v="9"/>
  </r>
  <r>
    <d v="2018-10-26T00:00:00"/>
    <n v="24.51"/>
    <n v="27.52"/>
    <n v="23.33"/>
    <n v="24.16"/>
    <n v="24.16"/>
    <n v="0"/>
    <x v="2"/>
    <x v="9"/>
  </r>
  <r>
    <d v="2018-10-29T00:00:00"/>
    <n v="24.48"/>
    <n v="27.860001"/>
    <n v="22.01"/>
    <n v="24.700001"/>
    <n v="24.700001"/>
    <n v="0"/>
    <x v="2"/>
    <x v="9"/>
  </r>
  <r>
    <d v="2018-10-30T00:00:00"/>
    <n v="23.940000999999999"/>
    <n v="25.549999"/>
    <n v="23.110001"/>
    <n v="23.35"/>
    <n v="23.35"/>
    <n v="0"/>
    <x v="2"/>
    <x v="9"/>
  </r>
  <r>
    <d v="2018-10-31T00:00:00"/>
    <n v="22.719999000000001"/>
    <n v="22.799999"/>
    <n v="20.389999"/>
    <n v="21.23"/>
    <n v="21.23"/>
    <n v="0"/>
    <x v="2"/>
    <x v="9"/>
  </r>
  <r>
    <d v="2018-11-01T00:00:00"/>
    <n v="20.959999"/>
    <n v="21.209999"/>
    <n v="19.030000999999999"/>
    <n v="19.34"/>
    <n v="19.34"/>
    <n v="0"/>
    <x v="2"/>
    <x v="10"/>
  </r>
  <r>
    <d v="2018-11-02T00:00:00"/>
    <n v="18.52"/>
    <n v="21.610001"/>
    <n v="18.049999"/>
    <n v="19.510000000000002"/>
    <n v="19.510000000000002"/>
    <n v="0"/>
    <x v="2"/>
    <x v="10"/>
  </r>
  <r>
    <d v="2018-11-05T00:00:00"/>
    <n v="20.58"/>
    <n v="20.870000999999998"/>
    <n v="19.639999"/>
    <n v="19.959999"/>
    <n v="19.959999"/>
    <n v="0"/>
    <x v="2"/>
    <x v="10"/>
  </r>
  <r>
    <d v="2018-11-06T00:00:00"/>
    <n v="19.84"/>
    <n v="20.6"/>
    <n v="19.690000999999999"/>
    <n v="19.91"/>
    <n v="19.91"/>
    <n v="0"/>
    <x v="2"/>
    <x v="10"/>
  </r>
  <r>
    <d v="2018-11-07T00:00:00"/>
    <n v="18.030000999999999"/>
    <n v="18.049999"/>
    <n v="16.329999999999998"/>
    <n v="16.360001"/>
    <n v="16.360001"/>
    <n v="0"/>
    <x v="2"/>
    <x v="10"/>
  </r>
  <r>
    <d v="2018-11-08T00:00:00"/>
    <n v="16.18"/>
    <n v="17.200001"/>
    <n v="16.09"/>
    <n v="16.719999000000001"/>
    <n v="16.719999000000001"/>
    <n v="0"/>
    <x v="2"/>
    <x v="10"/>
  </r>
  <r>
    <d v="2018-11-09T00:00:00"/>
    <n v="16.870000999999998"/>
    <n v="18.41"/>
    <n v="16.84"/>
    <n v="17.360001"/>
    <n v="17.360001"/>
    <n v="0"/>
    <x v="2"/>
    <x v="10"/>
  </r>
  <r>
    <d v="2018-11-12T00:00:00"/>
    <n v="17.260000000000002"/>
    <n v="20.709999"/>
    <n v="17.25"/>
    <n v="20.450001"/>
    <n v="20.450001"/>
    <n v="0"/>
    <x v="2"/>
    <x v="10"/>
  </r>
  <r>
    <d v="2018-11-13T00:00:00"/>
    <n v="19.450001"/>
    <n v="21.25"/>
    <n v="19.110001"/>
    <n v="20.02"/>
    <n v="20.02"/>
    <n v="0"/>
    <x v="2"/>
    <x v="10"/>
  </r>
  <r>
    <d v="2018-11-14T00:00:00"/>
    <n v="20.52"/>
    <n v="22.360001"/>
    <n v="19.299999"/>
    <n v="21.25"/>
    <n v="21.25"/>
    <n v="0"/>
    <x v="2"/>
    <x v="10"/>
  </r>
  <r>
    <d v="2018-11-15T00:00:00"/>
    <n v="20.41"/>
    <n v="22.969999000000001"/>
    <n v="19.940000999999999"/>
    <n v="19.98"/>
    <n v="19.98"/>
    <n v="0"/>
    <x v="2"/>
    <x v="10"/>
  </r>
  <r>
    <d v="2018-11-16T00:00:00"/>
    <n v="20.040001"/>
    <n v="21.360001"/>
    <n v="18.100000000000001"/>
    <n v="18.139999"/>
    <n v="18.139999"/>
    <n v="0"/>
    <x v="2"/>
    <x v="10"/>
  </r>
  <r>
    <d v="2018-11-19T00:00:00"/>
    <n v="18.780000999999999"/>
    <n v="20.99"/>
    <n v="18.52"/>
    <n v="20.100000000000001"/>
    <n v="20.100000000000001"/>
    <n v="0"/>
    <x v="2"/>
    <x v="10"/>
  </r>
  <r>
    <d v="2018-11-20T00:00:00"/>
    <n v="20.76"/>
    <n v="23.809999000000001"/>
    <n v="20.370000999999998"/>
    <n v="22.48"/>
    <n v="22.48"/>
    <n v="0"/>
    <x v="2"/>
    <x v="10"/>
  </r>
  <r>
    <d v="2018-11-21T00:00:00"/>
    <n v="21.66"/>
    <n v="22.309999000000001"/>
    <n v="20.110001"/>
    <n v="20.799999"/>
    <n v="20.799999"/>
    <n v="0"/>
    <x v="2"/>
    <x v="10"/>
  </r>
  <r>
    <d v="2018-11-23T00:00:00"/>
    <n v="21.23"/>
    <n v="22.65"/>
    <n v="20.65"/>
    <n v="21.52"/>
    <n v="21.52"/>
    <n v="0"/>
    <x v="2"/>
    <x v="10"/>
  </r>
  <r>
    <d v="2018-11-26T00:00:00"/>
    <n v="20.780000999999999"/>
    <n v="20.799999"/>
    <n v="18.670000000000002"/>
    <n v="18.899999999999999"/>
    <n v="18.899999999999999"/>
    <n v="0"/>
    <x v="2"/>
    <x v="10"/>
  </r>
  <r>
    <d v="2018-11-27T00:00:00"/>
    <n v="19.41"/>
    <n v="19.93"/>
    <n v="18.700001"/>
    <n v="19.02"/>
    <n v="19.02"/>
    <n v="0"/>
    <x v="2"/>
    <x v="10"/>
  </r>
  <r>
    <d v="2018-11-28T00:00:00"/>
    <n v="18.870000999999998"/>
    <n v="19.379999000000002"/>
    <n v="18.18"/>
    <n v="18.489999999999998"/>
    <n v="18.489999999999998"/>
    <n v="0"/>
    <x v="2"/>
    <x v="10"/>
  </r>
  <r>
    <d v="2018-11-29T00:00:00"/>
    <n v="18.649999999999999"/>
    <n v="20.48"/>
    <n v="18.59"/>
    <n v="18.790001"/>
    <n v="18.790001"/>
    <n v="0"/>
    <x v="2"/>
    <x v="10"/>
  </r>
  <r>
    <d v="2018-11-30T00:00:00"/>
    <n v="19.18"/>
    <n v="19.91"/>
    <n v="18.030000999999999"/>
    <n v="18.07"/>
    <n v="18.07"/>
    <n v="0"/>
    <x v="2"/>
    <x v="10"/>
  </r>
  <r>
    <d v="2018-12-03T00:00:00"/>
    <n v="16.040001"/>
    <n v="17.280000999999999"/>
    <n v="15.94"/>
    <n v="16.440000999999999"/>
    <n v="16.440000999999999"/>
    <n v="0"/>
    <x v="2"/>
    <x v="11"/>
  </r>
  <r>
    <d v="2018-12-04T00:00:00"/>
    <n v="16.84"/>
    <n v="21.940000999999999"/>
    <n v="16.260000000000002"/>
    <n v="20.74"/>
    <n v="20.74"/>
    <n v="0"/>
    <x v="2"/>
    <x v="11"/>
  </r>
  <r>
    <d v="2018-12-06T00:00:00"/>
    <n v="23.530000999999999"/>
    <n v="25.940000999999999"/>
    <n v="20.940000999999999"/>
    <n v="21.190000999999999"/>
    <n v="21.190000999999999"/>
    <n v="0"/>
    <x v="2"/>
    <x v="11"/>
  </r>
  <r>
    <d v="2018-12-07T00:00:00"/>
    <n v="22.42"/>
    <n v="24.709999"/>
    <n v="19.899999999999999"/>
    <n v="23.23"/>
    <n v="23.23"/>
    <n v="0"/>
    <x v="2"/>
    <x v="11"/>
  </r>
  <r>
    <d v="2018-12-10T00:00:00"/>
    <n v="23.950001"/>
    <n v="25.940000999999999"/>
    <n v="22.5"/>
    <n v="22.639999"/>
    <n v="22.639999"/>
    <n v="0"/>
    <x v="2"/>
    <x v="11"/>
  </r>
  <r>
    <d v="2018-12-11T00:00:00"/>
    <n v="22.959999"/>
    <n v="23.6"/>
    <n v="21.389999"/>
    <n v="21.76"/>
    <n v="21.76"/>
    <n v="0"/>
    <x v="2"/>
    <x v="11"/>
  </r>
  <r>
    <d v="2018-12-12T00:00:00"/>
    <n v="21.91"/>
    <n v="21.91"/>
    <n v="20.5"/>
    <n v="21.459999"/>
    <n v="21.459999"/>
    <n v="0"/>
    <x v="2"/>
    <x v="11"/>
  </r>
  <r>
    <d v="2018-12-13T00:00:00"/>
    <n v="21"/>
    <n v="21.57"/>
    <n v="20.34"/>
    <n v="20.65"/>
    <n v="20.65"/>
    <n v="0"/>
    <x v="2"/>
    <x v="11"/>
  </r>
  <r>
    <d v="2018-12-14T00:00:00"/>
    <n v="21.57"/>
    <n v="22.469999000000001"/>
    <n v="20.950001"/>
    <n v="21.629999000000002"/>
    <n v="21.629999000000002"/>
    <n v="0"/>
    <x v="2"/>
    <x v="11"/>
  </r>
  <r>
    <d v="2018-12-17T00:00:00"/>
    <n v="22.360001"/>
    <n v="25.879999000000002"/>
    <n v="21.969999000000001"/>
    <n v="24.52"/>
    <n v="24.52"/>
    <n v="0"/>
    <x v="2"/>
    <x v="11"/>
  </r>
  <r>
    <d v="2018-12-18T00:00:00"/>
    <n v="24.68"/>
    <n v="26.139999"/>
    <n v="23.639999"/>
    <n v="25.58"/>
    <n v="25.58"/>
    <n v="0"/>
    <x v="2"/>
    <x v="11"/>
  </r>
  <r>
    <d v="2018-12-19T00:00:00"/>
    <n v="25.15"/>
    <n v="26.639999"/>
    <n v="22.5"/>
    <n v="25.58"/>
    <n v="25.58"/>
    <n v="0"/>
    <x v="2"/>
    <x v="11"/>
  </r>
  <r>
    <d v="2018-12-20T00:00:00"/>
    <n v="26.09"/>
    <n v="30.299999"/>
    <n v="24.68"/>
    <n v="28.379999000000002"/>
    <n v="28.379999000000002"/>
    <n v="0"/>
    <x v="2"/>
    <x v="11"/>
  </r>
  <r>
    <d v="2018-12-21T00:00:00"/>
    <n v="28.24"/>
    <n v="31.35"/>
    <n v="25.709999"/>
    <n v="30.110001"/>
    <n v="30.110001"/>
    <n v="0"/>
    <x v="2"/>
    <x v="11"/>
  </r>
  <r>
    <d v="2018-12-24T00:00:00"/>
    <n v="29.290001"/>
    <n v="36.099997999999999"/>
    <n v="29.16"/>
    <n v="36.07"/>
    <n v="36.07"/>
    <n v="0"/>
    <x v="2"/>
    <x v="11"/>
  </r>
  <r>
    <d v="2018-12-26T00:00:00"/>
    <n v="35.5"/>
    <n v="36.200001"/>
    <n v="29.59"/>
    <n v="30.41"/>
    <n v="30.41"/>
    <n v="0"/>
    <x v="2"/>
    <x v="11"/>
  </r>
  <r>
    <d v="2018-12-27T00:00:00"/>
    <n v="31.200001"/>
    <n v="33.799999"/>
    <n v="29.66"/>
    <n v="29.959999"/>
    <n v="29.959999"/>
    <n v="0"/>
    <x v="2"/>
    <x v="11"/>
  </r>
  <r>
    <d v="2018-12-28T00:00:00"/>
    <n v="29.969999000000001"/>
    <n v="31.049999"/>
    <n v="27.43"/>
    <n v="28.34"/>
    <n v="28.34"/>
    <n v="0"/>
    <x v="2"/>
    <x v="11"/>
  </r>
  <r>
    <d v="2018-12-31T00:00:00"/>
    <n v="27.59"/>
    <n v="27.639999"/>
    <n v="25.33"/>
    <n v="25.42"/>
    <n v="25.42"/>
    <n v="0"/>
    <x v="2"/>
    <x v="11"/>
  </r>
  <r>
    <d v="2019-01-02T00:00:00"/>
    <n v="27.540001"/>
    <n v="28.530000999999999"/>
    <n v="23.049999"/>
    <n v="23.219999000000001"/>
    <n v="23.219999000000001"/>
    <n v="0"/>
    <x v="3"/>
    <x v="0"/>
  </r>
  <r>
    <d v="2019-01-03T00:00:00"/>
    <n v="25.68"/>
    <n v="26.6"/>
    <n v="24.049999"/>
    <n v="25.450001"/>
    <n v="25.450001"/>
    <n v="0"/>
    <x v="3"/>
    <x v="0"/>
  </r>
  <r>
    <d v="2019-01-04T00:00:00"/>
    <n v="24.360001"/>
    <n v="24.48"/>
    <n v="21.190000999999999"/>
    <n v="21.379999000000002"/>
    <n v="21.379999000000002"/>
    <n v="0"/>
    <x v="3"/>
    <x v="0"/>
  </r>
  <r>
    <d v="2019-01-07T00:00:00"/>
    <n v="22.059999000000001"/>
    <n v="22.709999"/>
    <n v="20.91"/>
    <n v="21.4"/>
    <n v="21.4"/>
    <n v="0"/>
    <x v="3"/>
    <x v="0"/>
  </r>
  <r>
    <d v="2019-01-08T00:00:00"/>
    <n v="20.959999"/>
    <n v="22.030000999999999"/>
    <n v="20.09"/>
    <n v="20.469999000000001"/>
    <n v="20.469999000000001"/>
    <n v="0"/>
    <x v="3"/>
    <x v="0"/>
  </r>
  <r>
    <d v="2019-01-09T00:00:00"/>
    <n v="20.440000999999999"/>
    <n v="22.799999"/>
    <n v="19.48"/>
    <n v="19.98"/>
    <n v="19.98"/>
    <n v="0"/>
    <x v="3"/>
    <x v="0"/>
  </r>
  <r>
    <d v="2019-01-10T00:00:00"/>
    <n v="20.98"/>
    <n v="21.32"/>
    <n v="19.290001"/>
    <n v="19.5"/>
    <n v="19.5"/>
    <n v="0"/>
    <x v="3"/>
    <x v="0"/>
  </r>
  <r>
    <d v="2019-01-11T00:00:00"/>
    <n v="19.68"/>
    <n v="20.16"/>
    <n v="18.120000999999998"/>
    <n v="18.190000999999999"/>
    <n v="18.190000999999999"/>
    <n v="0"/>
    <x v="3"/>
    <x v="0"/>
  </r>
  <r>
    <d v="2019-01-14T00:00:00"/>
    <n v="19.84"/>
    <n v="20.27"/>
    <n v="18.700001"/>
    <n v="19.07"/>
    <n v="19.07"/>
    <n v="0"/>
    <x v="3"/>
    <x v="0"/>
  </r>
  <r>
    <d v="2019-01-15T00:00:00"/>
    <n v="18.530000999999999"/>
    <n v="19.200001"/>
    <n v="17.98"/>
    <n v="18.600000000000001"/>
    <n v="18.600000000000001"/>
    <n v="0"/>
    <x v="3"/>
    <x v="0"/>
  </r>
  <r>
    <d v="2019-01-16T00:00:00"/>
    <n v="18.079999999999998"/>
    <n v="19.040001"/>
    <n v="17.760000000000002"/>
    <n v="19.040001"/>
    <n v="19.040001"/>
    <n v="0"/>
    <x v="3"/>
    <x v="0"/>
  </r>
  <r>
    <d v="2019-01-17T00:00:00"/>
    <n v="19.510000000000002"/>
    <n v="19.719999000000001"/>
    <n v="17.850000000000001"/>
    <n v="18.059999000000001"/>
    <n v="18.059999000000001"/>
    <n v="0"/>
    <x v="3"/>
    <x v="0"/>
  </r>
  <r>
    <d v="2019-01-18T00:00:00"/>
    <n v="17.799999"/>
    <n v="18.18"/>
    <n v="17.170000000000002"/>
    <n v="17.799999"/>
    <n v="17.799999"/>
    <n v="0"/>
    <x v="3"/>
    <x v="0"/>
  </r>
  <r>
    <d v="2019-01-22T00:00:00"/>
    <n v="18.530000999999999"/>
    <n v="21.15"/>
    <n v="18.200001"/>
    <n v="20.799999"/>
    <n v="20.799999"/>
    <n v="0"/>
    <x v="3"/>
    <x v="0"/>
  </r>
  <r>
    <d v="2019-01-23T00:00:00"/>
    <n v="20.85"/>
    <n v="22.02"/>
    <n v="19.469999000000001"/>
    <n v="19.52"/>
    <n v="19.52"/>
    <n v="0"/>
    <x v="3"/>
    <x v="0"/>
  </r>
  <r>
    <d v="2019-01-24T00:00:00"/>
    <n v="19.690000999999999"/>
    <n v="20.25"/>
    <n v="18.629999000000002"/>
    <n v="18.889999"/>
    <n v="18.889999"/>
    <n v="0"/>
    <x v="3"/>
    <x v="0"/>
  </r>
  <r>
    <d v="2019-01-25T00:00:00"/>
    <n v="18.43"/>
    <n v="18.459999"/>
    <n v="17.309999000000001"/>
    <n v="17.420000000000002"/>
    <n v="17.420000000000002"/>
    <n v="0"/>
    <x v="3"/>
    <x v="0"/>
  </r>
  <r>
    <d v="2019-01-28T00:00:00"/>
    <n v="18.559999000000001"/>
    <n v="20.420000000000002"/>
    <n v="18.420000000000002"/>
    <n v="18.870000999999998"/>
    <n v="18.870000999999998"/>
    <n v="0"/>
    <x v="3"/>
    <x v="0"/>
  </r>
  <r>
    <d v="2019-01-29T00:00:00"/>
    <n v="19.450001"/>
    <n v="19.93"/>
    <n v="18.420000000000002"/>
    <n v="19.129999000000002"/>
    <n v="19.129999000000002"/>
    <n v="0"/>
    <x v="3"/>
    <x v="0"/>
  </r>
  <r>
    <d v="2019-01-30T00:00:00"/>
    <n v="19.149999999999999"/>
    <n v="19.309999000000001"/>
    <n v="17.540001"/>
    <n v="17.66"/>
    <n v="17.66"/>
    <n v="0"/>
    <x v="3"/>
    <x v="0"/>
  </r>
  <r>
    <d v="2019-01-31T00:00:00"/>
    <n v="17.389999"/>
    <n v="17.719999000000001"/>
    <n v="16.540001"/>
    <n v="16.57"/>
    <n v="16.57"/>
    <n v="0"/>
    <x v="3"/>
    <x v="0"/>
  </r>
  <r>
    <d v="2019-02-01T00:00:00"/>
    <n v="16.629999000000002"/>
    <n v="16.829999999999998"/>
    <n v="16.079999999999998"/>
    <n v="16.139999"/>
    <n v="16.139999"/>
    <n v="0"/>
    <x v="3"/>
    <x v="1"/>
  </r>
  <r>
    <d v="2019-02-04T00:00:00"/>
    <n v="16.719999000000001"/>
    <n v="16.73"/>
    <n v="15.6"/>
    <n v="15.73"/>
    <n v="15.73"/>
    <n v="0"/>
    <x v="3"/>
    <x v="1"/>
  </r>
  <r>
    <d v="2019-02-05T00:00:00"/>
    <n v="15.79"/>
    <n v="15.94"/>
    <n v="15.04"/>
    <n v="15.57"/>
    <n v="15.57"/>
    <n v="0"/>
    <x v="3"/>
    <x v="1"/>
  </r>
  <r>
    <d v="2019-02-06T00:00:00"/>
    <n v="15.44"/>
    <n v="15.87"/>
    <n v="15.09"/>
    <n v="15.38"/>
    <n v="15.38"/>
    <n v="0"/>
    <x v="3"/>
    <x v="1"/>
  </r>
  <r>
    <d v="2019-02-07T00:00:00"/>
    <n v="15.66"/>
    <n v="17.889999"/>
    <n v="15.51"/>
    <n v="16.370000999999998"/>
    <n v="16.370000999999998"/>
    <n v="0"/>
    <x v="3"/>
    <x v="1"/>
  </r>
  <r>
    <d v="2019-02-08T00:00:00"/>
    <n v="16.809999000000001"/>
    <n v="17.629999000000002"/>
    <n v="15.62"/>
    <n v="15.72"/>
    <n v="15.72"/>
    <n v="0"/>
    <x v="3"/>
    <x v="1"/>
  </r>
  <r>
    <d v="2019-02-11T00:00:00"/>
    <n v="16.170000000000002"/>
    <n v="16.5"/>
    <n v="15.34"/>
    <n v="15.97"/>
    <n v="15.97"/>
    <n v="0"/>
    <x v="3"/>
    <x v="1"/>
  </r>
  <r>
    <d v="2019-02-12T00:00:00"/>
    <n v="15.23"/>
    <n v="15.65"/>
    <n v="14.95"/>
    <n v="15.43"/>
    <n v="15.43"/>
    <n v="0"/>
    <x v="3"/>
    <x v="1"/>
  </r>
  <r>
    <d v="2019-02-13T00:00:00"/>
    <n v="15.46"/>
    <n v="15.91"/>
    <n v="15"/>
    <n v="15.65"/>
    <n v="15.65"/>
    <n v="0"/>
    <x v="3"/>
    <x v="1"/>
  </r>
  <r>
    <d v="2019-02-14T00:00:00"/>
    <n v="15.61"/>
    <n v="17.27"/>
    <n v="15.3"/>
    <n v="16.219999000000001"/>
    <n v="16.219999000000001"/>
    <n v="0"/>
    <x v="3"/>
    <x v="1"/>
  </r>
  <r>
    <d v="2019-02-15T00:00:00"/>
    <n v="16.82"/>
    <n v="16.82"/>
    <n v="14.79"/>
    <n v="14.91"/>
    <n v="14.91"/>
    <n v="0"/>
    <x v="3"/>
    <x v="1"/>
  </r>
  <r>
    <d v="2019-02-19T00:00:00"/>
    <n v="15.65"/>
    <n v="16.16"/>
    <n v="14.64"/>
    <n v="14.88"/>
    <n v="14.88"/>
    <n v="0"/>
    <x v="3"/>
    <x v="1"/>
  </r>
  <r>
    <d v="2019-02-20T00:00:00"/>
    <n v="14.92"/>
    <n v="15.19"/>
    <n v="13.99"/>
    <n v="14.02"/>
    <n v="14.02"/>
    <n v="0"/>
    <x v="3"/>
    <x v="1"/>
  </r>
  <r>
    <d v="2019-02-21T00:00:00"/>
    <n v="14"/>
    <n v="15.17"/>
    <n v="13.85"/>
    <n v="14.46"/>
    <n v="14.46"/>
    <n v="0"/>
    <x v="3"/>
    <x v="1"/>
  </r>
  <r>
    <d v="2019-02-22T00:00:00"/>
    <n v="14.46"/>
    <n v="14.47"/>
    <n v="13.51"/>
    <n v="13.51"/>
    <n v="13.51"/>
    <n v="0"/>
    <x v="3"/>
    <x v="1"/>
  </r>
  <r>
    <d v="2019-02-25T00:00:00"/>
    <n v="13.91"/>
    <n v="14.9"/>
    <n v="13.44"/>
    <n v="14.85"/>
    <n v="14.85"/>
    <n v="0"/>
    <x v="3"/>
    <x v="1"/>
  </r>
  <r>
    <d v="2019-02-26T00:00:00"/>
    <n v="15.16"/>
    <n v="15.28"/>
    <n v="14.52"/>
    <n v="15.17"/>
    <n v="15.17"/>
    <n v="0"/>
    <x v="3"/>
    <x v="1"/>
  </r>
  <r>
    <d v="2019-02-27T00:00:00"/>
    <n v="15.53"/>
    <n v="16.170000000000002"/>
    <n v="14.7"/>
    <n v="14.7"/>
    <n v="14.7"/>
    <n v="0"/>
    <x v="3"/>
    <x v="1"/>
  </r>
  <r>
    <d v="2019-02-28T00:00:00"/>
    <n v="15.17"/>
    <n v="15.24"/>
    <n v="14.39"/>
    <n v="14.78"/>
    <n v="14.78"/>
    <n v="0"/>
    <x v="3"/>
    <x v="1"/>
  </r>
  <r>
    <d v="2019-03-01T00:00:00"/>
    <n v="14.57"/>
    <n v="14.84"/>
    <n v="13.41"/>
    <n v="13.57"/>
    <n v="13.57"/>
    <n v="0"/>
    <x v="3"/>
    <x v="2"/>
  </r>
  <r>
    <d v="2019-03-04T00:00:00"/>
    <n v="13.77"/>
    <n v="16.98"/>
    <n v="13.38"/>
    <n v="14.63"/>
    <n v="14.63"/>
    <n v="0"/>
    <x v="3"/>
    <x v="2"/>
  </r>
  <r>
    <d v="2019-03-05T00:00:00"/>
    <n v="14.52"/>
    <n v="15.39"/>
    <n v="14.26"/>
    <n v="14.74"/>
    <n v="14.74"/>
    <n v="0"/>
    <x v="3"/>
    <x v="2"/>
  </r>
  <r>
    <d v="2019-03-06T00:00:00"/>
    <n v="14.91"/>
    <n v="16.110001"/>
    <n v="14.74"/>
    <n v="15.74"/>
    <n v="15.74"/>
    <n v="0"/>
    <x v="3"/>
    <x v="2"/>
  </r>
  <r>
    <d v="2019-03-07T00:00:00"/>
    <n v="16.329999999999998"/>
    <n v="17.809999000000001"/>
    <n v="15.54"/>
    <n v="16.59"/>
    <n v="16.59"/>
    <n v="0"/>
    <x v="3"/>
    <x v="2"/>
  </r>
  <r>
    <d v="2019-03-08T00:00:00"/>
    <n v="17.379999000000002"/>
    <n v="18.329999999999998"/>
    <n v="16.02"/>
    <n v="16.049999"/>
    <n v="16.049999"/>
    <n v="0"/>
    <x v="3"/>
    <x v="2"/>
  </r>
  <r>
    <d v="2019-03-11T00:00:00"/>
    <n v="16.280000999999999"/>
    <n v="16.43"/>
    <n v="14.33"/>
    <n v="14.33"/>
    <n v="14.33"/>
    <n v="0"/>
    <x v="3"/>
    <x v="2"/>
  </r>
  <r>
    <d v="2019-03-12T00:00:00"/>
    <n v="13.97"/>
    <n v="14.7"/>
    <n v="13.61"/>
    <n v="13.77"/>
    <n v="13.77"/>
    <n v="0"/>
    <x v="3"/>
    <x v="2"/>
  </r>
  <r>
    <d v="2019-03-13T00:00:00"/>
    <n v="14"/>
    <n v="14.05"/>
    <n v="13.25"/>
    <n v="13.41"/>
    <n v="13.41"/>
    <n v="0"/>
    <x v="3"/>
    <x v="2"/>
  </r>
  <r>
    <d v="2019-03-14T00:00:00"/>
    <n v="13.35"/>
    <n v="13.84"/>
    <n v="13.16"/>
    <n v="13.5"/>
    <n v="13.5"/>
    <n v="0"/>
    <x v="3"/>
    <x v="2"/>
  </r>
  <r>
    <d v="2019-03-15T00:00:00"/>
    <n v="13.21"/>
    <n v="13.28"/>
    <n v="12.5"/>
    <n v="12.88"/>
    <n v="12.88"/>
    <n v="0"/>
    <x v="3"/>
    <x v="2"/>
  </r>
  <r>
    <d v="2019-03-18T00:00:00"/>
    <n v="13.13"/>
    <n v="13.8"/>
    <n v="13"/>
    <n v="13.1"/>
    <n v="13.1"/>
    <n v="0"/>
    <x v="3"/>
    <x v="2"/>
  </r>
  <r>
    <d v="2019-03-19T00:00:00"/>
    <n v="12.89"/>
    <n v="13.77"/>
    <n v="12.37"/>
    <n v="13.56"/>
    <n v="13.56"/>
    <n v="0"/>
    <x v="3"/>
    <x v="2"/>
  </r>
  <r>
    <d v="2019-03-20T00:00:00"/>
    <n v="13.54"/>
    <n v="14.3"/>
    <n v="13.05"/>
    <n v="13.91"/>
    <n v="13.91"/>
    <n v="0"/>
    <x v="3"/>
    <x v="2"/>
  </r>
  <r>
    <d v="2019-03-21T00:00:00"/>
    <n v="14.11"/>
    <n v="14.56"/>
    <n v="13.26"/>
    <n v="13.63"/>
    <n v="13.63"/>
    <n v="0"/>
    <x v="3"/>
    <x v="2"/>
  </r>
  <r>
    <d v="2019-03-22T00:00:00"/>
    <n v="13.77"/>
    <n v="17.52"/>
    <n v="13.62"/>
    <n v="16.48"/>
    <n v="16.48"/>
    <n v="0"/>
    <x v="3"/>
    <x v="2"/>
  </r>
  <r>
    <d v="2019-03-25T00:00:00"/>
    <n v="17.760000000000002"/>
    <n v="17.850000000000001"/>
    <n v="16.260000000000002"/>
    <n v="16.329999999999998"/>
    <n v="16.329999999999998"/>
    <n v="0"/>
    <x v="3"/>
    <x v="2"/>
  </r>
  <r>
    <d v="2019-03-26T00:00:00"/>
    <n v="16.219999000000001"/>
    <n v="16.299999"/>
    <n v="14.67"/>
    <n v="14.68"/>
    <n v="14.68"/>
    <n v="0"/>
    <x v="3"/>
    <x v="2"/>
  </r>
  <r>
    <d v="2019-03-27T00:00:00"/>
    <n v="14.52"/>
    <n v="16.709999"/>
    <n v="14.51"/>
    <n v="15.15"/>
    <n v="15.15"/>
    <n v="0"/>
    <x v="3"/>
    <x v="2"/>
  </r>
  <r>
    <d v="2019-03-28T00:00:00"/>
    <n v="15.38"/>
    <n v="15.62"/>
    <n v="14.41"/>
    <n v="14.43"/>
    <n v="14.43"/>
    <n v="0"/>
    <x v="3"/>
    <x v="2"/>
  </r>
  <r>
    <d v="2019-03-29T00:00:00"/>
    <n v="14.19"/>
    <n v="14.43"/>
    <n v="13.64"/>
    <n v="13.71"/>
    <n v="13.71"/>
    <n v="0"/>
    <x v="3"/>
    <x v="2"/>
  </r>
  <r>
    <d v="2019-04-01T00:00:00"/>
    <n v="13.9"/>
    <n v="14.01"/>
    <n v="13.32"/>
    <n v="13.4"/>
    <n v="13.4"/>
    <n v="0"/>
    <x v="3"/>
    <x v="3"/>
  </r>
  <r>
    <d v="2019-04-02T00:00:00"/>
    <n v="13.62"/>
    <n v="13.68"/>
    <n v="13.13"/>
    <n v="13.36"/>
    <n v="13.36"/>
    <n v="0"/>
    <x v="3"/>
    <x v="3"/>
  </r>
  <r>
    <d v="2019-04-03T00:00:00"/>
    <n v="13.06"/>
    <n v="14.27"/>
    <n v="12.85"/>
    <n v="13.74"/>
    <n v="13.74"/>
    <n v="0"/>
    <x v="3"/>
    <x v="3"/>
  </r>
  <r>
    <d v="2019-04-04T00:00:00"/>
    <n v="13.84"/>
    <n v="14.03"/>
    <n v="13.4"/>
    <n v="13.58"/>
    <n v="13.58"/>
    <n v="0"/>
    <x v="3"/>
    <x v="3"/>
  </r>
  <r>
    <d v="2019-04-05T00:00:00"/>
    <n v="13.46"/>
    <n v="13.47"/>
    <n v="12.17"/>
    <n v="12.82"/>
    <n v="12.82"/>
    <n v="0"/>
    <x v="3"/>
    <x v="3"/>
  </r>
  <r>
    <d v="2019-04-08T00:00:00"/>
    <n v="13.55"/>
    <n v="13.77"/>
    <n v="13.1"/>
    <n v="13.18"/>
    <n v="13.18"/>
    <n v="0"/>
    <x v="3"/>
    <x v="3"/>
  </r>
  <r>
    <d v="2019-04-09T00:00:00"/>
    <n v="13.46"/>
    <n v="14.39"/>
    <n v="13.31"/>
    <n v="14.28"/>
    <n v="14.28"/>
    <n v="0"/>
    <x v="3"/>
    <x v="3"/>
  </r>
  <r>
    <d v="2019-04-10T00:00:00"/>
    <n v="14.09"/>
    <n v="14.29"/>
    <n v="13.27"/>
    <n v="13.3"/>
    <n v="13.3"/>
    <n v="0"/>
    <x v="3"/>
    <x v="3"/>
  </r>
  <r>
    <d v="2019-04-11T00:00:00"/>
    <n v="13.37"/>
    <n v="13.58"/>
    <n v="12.91"/>
    <n v="13.02"/>
    <n v="13.02"/>
    <n v="0"/>
    <x v="3"/>
    <x v="3"/>
  </r>
  <r>
    <d v="2019-04-12T00:00:00"/>
    <n v="12.96"/>
    <n v="12.96"/>
    <n v="11.95"/>
    <n v="12.01"/>
    <n v="12.01"/>
    <n v="0"/>
    <x v="3"/>
    <x v="3"/>
  </r>
  <r>
    <d v="2019-04-15T00:00:00"/>
    <n v="12.46"/>
    <n v="13.14"/>
    <n v="12.24"/>
    <n v="12.32"/>
    <n v="12.32"/>
    <n v="0"/>
    <x v="3"/>
    <x v="3"/>
  </r>
  <r>
    <d v="2019-04-16T00:00:00"/>
    <n v="12.26"/>
    <n v="12.47"/>
    <n v="11.85"/>
    <n v="12.18"/>
    <n v="12.18"/>
    <n v="0"/>
    <x v="3"/>
    <x v="3"/>
  </r>
  <r>
    <d v="2019-04-17T00:00:00"/>
    <n v="12.12"/>
    <n v="13.02"/>
    <n v="11.03"/>
    <n v="12.6"/>
    <n v="12.6"/>
    <n v="0"/>
    <x v="3"/>
    <x v="3"/>
  </r>
  <r>
    <d v="2019-04-18T00:00:00"/>
    <n v="12.8"/>
    <n v="13.12"/>
    <n v="12.02"/>
    <n v="12.09"/>
    <n v="12.09"/>
    <n v="0"/>
    <x v="3"/>
    <x v="3"/>
  </r>
  <r>
    <d v="2019-04-22T00:00:00"/>
    <n v="13.21"/>
    <n v="13.36"/>
    <n v="12.38"/>
    <n v="12.42"/>
    <n v="12.42"/>
    <n v="0"/>
    <x v="3"/>
    <x v="3"/>
  </r>
  <r>
    <d v="2019-04-23T00:00:00"/>
    <n v="12.66"/>
    <n v="12.69"/>
    <n v="12.08"/>
    <n v="12.28"/>
    <n v="12.28"/>
    <n v="0"/>
    <x v="3"/>
    <x v="3"/>
  </r>
  <r>
    <d v="2019-04-24T00:00:00"/>
    <n v="12.53"/>
    <n v="13.23"/>
    <n v="12.26"/>
    <n v="13.14"/>
    <n v="13.14"/>
    <n v="0"/>
    <x v="3"/>
    <x v="3"/>
  </r>
  <r>
    <d v="2019-04-25T00:00:00"/>
    <n v="13.29"/>
    <n v="14.3"/>
    <n v="12.81"/>
    <n v="13.25"/>
    <n v="13.25"/>
    <n v="0"/>
    <x v="3"/>
    <x v="3"/>
  </r>
  <r>
    <d v="2019-04-26T00:00:00"/>
    <n v="13.44"/>
    <n v="13.62"/>
    <n v="12.49"/>
    <n v="12.73"/>
    <n v="12.73"/>
    <n v="0"/>
    <x v="3"/>
    <x v="3"/>
  </r>
  <r>
    <d v="2019-04-29T00:00:00"/>
    <n v="13.04"/>
    <n v="13.27"/>
    <n v="12.65"/>
    <n v="13.11"/>
    <n v="13.11"/>
    <n v="0"/>
    <x v="3"/>
    <x v="3"/>
  </r>
  <r>
    <d v="2019-04-30T00:00:00"/>
    <n v="13.11"/>
    <n v="14.05"/>
    <n v="12.88"/>
    <n v="13.12"/>
    <n v="13.12"/>
    <n v="0"/>
    <x v="3"/>
    <x v="3"/>
  </r>
  <r>
    <d v="2019-05-01T00:00:00"/>
    <n v="12.86"/>
    <n v="14.83"/>
    <n v="12.74"/>
    <n v="14.8"/>
    <n v="14.8"/>
    <n v="0"/>
    <x v="3"/>
    <x v="4"/>
  </r>
  <r>
    <d v="2019-05-02T00:00:00"/>
    <n v="14.35"/>
    <n v="15.92"/>
    <n v="13.8"/>
    <n v="14.42"/>
    <n v="14.42"/>
    <n v="0"/>
    <x v="3"/>
    <x v="4"/>
  </r>
  <r>
    <d v="2019-05-03T00:00:00"/>
    <n v="14.11"/>
    <n v="14.15"/>
    <n v="12.8"/>
    <n v="12.87"/>
    <n v="12.87"/>
    <n v="0"/>
    <x v="3"/>
    <x v="4"/>
  </r>
  <r>
    <d v="2019-05-06T00:00:00"/>
    <n v="12.89"/>
    <n v="18.799999"/>
    <n v="12.89"/>
    <n v="15.44"/>
    <n v="15.44"/>
    <n v="0"/>
    <x v="3"/>
    <x v="4"/>
  </r>
  <r>
    <d v="2019-05-07T00:00:00"/>
    <n v="15.9"/>
    <n v="21.84"/>
    <n v="15.8"/>
    <n v="19.32"/>
    <n v="19.32"/>
    <n v="0"/>
    <x v="3"/>
    <x v="4"/>
  </r>
  <r>
    <d v="2019-05-08T00:00:00"/>
    <n v="18.950001"/>
    <n v="21.74"/>
    <n v="18.290001"/>
    <n v="19.399999999999999"/>
    <n v="19.399999999999999"/>
    <n v="0"/>
    <x v="3"/>
    <x v="4"/>
  </r>
  <r>
    <d v="2019-05-09T00:00:00"/>
    <n v="21.4"/>
    <n v="23.379999000000002"/>
    <n v="18.870000999999998"/>
    <n v="19.100000000000001"/>
    <n v="19.100000000000001"/>
    <n v="0"/>
    <x v="3"/>
    <x v="4"/>
  </r>
  <r>
    <d v="2019-05-10T00:00:00"/>
    <n v="18.790001"/>
    <n v="20.190000999999999"/>
    <n v="15.57"/>
    <n v="16.040001"/>
    <n v="16.040001"/>
    <n v="0"/>
    <x v="3"/>
    <x v="4"/>
  </r>
  <r>
    <d v="2019-05-13T00:00:00"/>
    <n v="18.620000999999998"/>
    <n v="21.32"/>
    <n v="18.350000000000001"/>
    <n v="20.549999"/>
    <n v="20.549999"/>
    <n v="0"/>
    <x v="3"/>
    <x v="4"/>
  </r>
  <r>
    <d v="2019-05-14T00:00:00"/>
    <n v="19.399999999999999"/>
    <n v="19.649999999999999"/>
    <n v="17.450001"/>
    <n v="18.059999000000001"/>
    <n v="18.059999000000001"/>
    <n v="0"/>
    <x v="3"/>
    <x v="4"/>
  </r>
  <r>
    <d v="2019-05-15T00:00:00"/>
    <n v="17.57"/>
    <n v="19.149999999999999"/>
    <n v="16.41"/>
    <n v="16.440000999999999"/>
    <n v="16.440000999999999"/>
    <n v="0"/>
    <x v="3"/>
    <x v="4"/>
  </r>
  <r>
    <d v="2019-05-16T00:00:00"/>
    <n v="16.690000999999999"/>
    <n v="17.129999000000002"/>
    <n v="15.16"/>
    <n v="15.29"/>
    <n v="15.29"/>
    <n v="0"/>
    <x v="3"/>
    <x v="4"/>
  </r>
  <r>
    <d v="2019-05-17T00:00:00"/>
    <n v="15.89"/>
    <n v="16.809999000000001"/>
    <n v="14.86"/>
    <n v="15.96"/>
    <n v="15.96"/>
    <n v="0"/>
    <x v="3"/>
    <x v="4"/>
  </r>
  <r>
    <d v="2019-05-20T00:00:00"/>
    <n v="15.88"/>
    <n v="17.629999000000002"/>
    <n v="15.46"/>
    <n v="16.309999000000001"/>
    <n v="16.309999000000001"/>
    <n v="0"/>
    <x v="3"/>
    <x v="4"/>
  </r>
  <r>
    <d v="2019-05-21T00:00:00"/>
    <n v="15.86"/>
    <n v="16.219999000000001"/>
    <n v="14.79"/>
    <n v="14.95"/>
    <n v="14.95"/>
    <n v="0"/>
    <x v="3"/>
    <x v="4"/>
  </r>
  <r>
    <d v="2019-05-22T00:00:00"/>
    <n v="15.06"/>
    <n v="15.44"/>
    <n v="14.42"/>
    <n v="14.75"/>
    <n v="14.75"/>
    <n v="0"/>
    <x v="3"/>
    <x v="4"/>
  </r>
  <r>
    <d v="2019-05-23T00:00:00"/>
    <n v="15.93"/>
    <n v="18.049999"/>
    <n v="15.28"/>
    <n v="16.920000000000002"/>
    <n v="16.920000000000002"/>
    <n v="0"/>
    <x v="3"/>
    <x v="4"/>
  </r>
  <r>
    <d v="2019-05-24T00:00:00"/>
    <n v="16.34"/>
    <n v="16.52"/>
    <n v="15.52"/>
    <n v="15.85"/>
    <n v="15.85"/>
    <n v="0"/>
    <x v="3"/>
    <x v="4"/>
  </r>
  <r>
    <d v="2019-05-28T00:00:00"/>
    <n v="16.549999"/>
    <n v="17.700001"/>
    <n v="15.9"/>
    <n v="17.5"/>
    <n v="17.5"/>
    <n v="0"/>
    <x v="3"/>
    <x v="4"/>
  </r>
  <r>
    <d v="2019-05-29T00:00:00"/>
    <n v="18.549999"/>
    <n v="19.040001"/>
    <n v="17.620000999999998"/>
    <n v="17.899999999999999"/>
    <n v="17.899999999999999"/>
    <n v="0"/>
    <x v="3"/>
    <x v="4"/>
  </r>
  <r>
    <d v="2019-05-30T00:00:00"/>
    <n v="17.469999000000001"/>
    <n v="18.110001"/>
    <n v="16.719999000000001"/>
    <n v="17.299999"/>
    <n v="17.299999"/>
    <n v="0"/>
    <x v="3"/>
    <x v="4"/>
  </r>
  <r>
    <d v="2019-05-31T00:00:00"/>
    <n v="19.049999"/>
    <n v="19.719999000000001"/>
    <n v="18.010000000000002"/>
    <n v="18.709999"/>
    <n v="18.709999"/>
    <n v="0"/>
    <x v="3"/>
    <x v="4"/>
  </r>
  <r>
    <d v="2019-06-03T00:00:00"/>
    <n v="19.41"/>
    <n v="19.75"/>
    <n v="18.16"/>
    <n v="18.860001"/>
    <n v="18.860001"/>
    <n v="0"/>
    <x v="3"/>
    <x v="5"/>
  </r>
  <r>
    <d v="2019-06-04T00:00:00"/>
    <n v="18.739999999999998"/>
    <n v="18.739999999999998"/>
    <n v="16.969999000000001"/>
    <n v="16.969999000000001"/>
    <n v="16.969999000000001"/>
    <n v="0"/>
    <x v="3"/>
    <x v="5"/>
  </r>
  <r>
    <d v="2019-06-05T00:00:00"/>
    <n v="17.059999000000001"/>
    <n v="17.489999999999998"/>
    <n v="16.040001"/>
    <n v="16.09"/>
    <n v="16.09"/>
    <n v="0"/>
    <x v="3"/>
    <x v="5"/>
  </r>
  <r>
    <d v="2019-06-06T00:00:00"/>
    <n v="16.25"/>
    <n v="16.540001"/>
    <n v="15.36"/>
    <n v="15.93"/>
    <n v="15.93"/>
    <n v="0"/>
    <x v="3"/>
    <x v="5"/>
  </r>
  <r>
    <d v="2019-06-07T00:00:00"/>
    <n v="15.65"/>
    <n v="16.440000999999999"/>
    <n v="15.33"/>
    <n v="16.299999"/>
    <n v="16.299999"/>
    <n v="0"/>
    <x v="3"/>
    <x v="5"/>
  </r>
  <r>
    <d v="2019-06-10T00:00:00"/>
    <n v="16.299999"/>
    <n v="16.469999000000001"/>
    <n v="15.84"/>
    <n v="15.94"/>
    <n v="15.94"/>
    <n v="0"/>
    <x v="3"/>
    <x v="5"/>
  </r>
  <r>
    <d v="2019-06-11T00:00:00"/>
    <n v="15.84"/>
    <n v="16.700001"/>
    <n v="15.5"/>
    <n v="15.99"/>
    <n v="15.99"/>
    <n v="0"/>
    <x v="3"/>
    <x v="5"/>
  </r>
  <r>
    <d v="2019-06-12T00:00:00"/>
    <n v="16.260000000000002"/>
    <n v="16.43"/>
    <n v="15.78"/>
    <n v="15.91"/>
    <n v="15.91"/>
    <n v="0"/>
    <x v="3"/>
    <x v="5"/>
  </r>
  <r>
    <d v="2019-06-13T00:00:00"/>
    <n v="16.16"/>
    <n v="16.209999"/>
    <n v="15.61"/>
    <n v="15.82"/>
    <n v="15.82"/>
    <n v="0"/>
    <x v="3"/>
    <x v="5"/>
  </r>
  <r>
    <d v="2019-06-14T00:00:00"/>
    <n v="16"/>
    <n v="16.399999999999999"/>
    <n v="15.21"/>
    <n v="15.28"/>
    <n v="15.28"/>
    <n v="0"/>
    <x v="3"/>
    <x v="5"/>
  </r>
  <r>
    <d v="2019-06-17T00:00:00"/>
    <n v="15.65"/>
    <n v="15.76"/>
    <n v="15.24"/>
    <n v="15.35"/>
    <n v="15.35"/>
    <n v="0"/>
    <x v="3"/>
    <x v="5"/>
  </r>
  <r>
    <d v="2019-06-18T00:00:00"/>
    <n v="14.89"/>
    <n v="15.54"/>
    <n v="14.62"/>
    <n v="15.15"/>
    <n v="15.15"/>
    <n v="0"/>
    <x v="3"/>
    <x v="5"/>
  </r>
  <r>
    <d v="2019-06-19T00:00:00"/>
    <n v="15.05"/>
    <n v="15.71"/>
    <n v="14.15"/>
    <n v="14.33"/>
    <n v="14.33"/>
    <n v="0"/>
    <x v="3"/>
    <x v="5"/>
  </r>
  <r>
    <d v="2019-06-20T00:00:00"/>
    <n v="14.04"/>
    <n v="16.030000999999999"/>
    <n v="13.19"/>
    <n v="14.75"/>
    <n v="14.75"/>
    <n v="0"/>
    <x v="3"/>
    <x v="5"/>
  </r>
  <r>
    <d v="2019-06-21T00:00:00"/>
    <n v="14.74"/>
    <n v="15.48"/>
    <n v="14.42"/>
    <n v="15.4"/>
    <n v="15.4"/>
    <n v="0"/>
    <x v="3"/>
    <x v="5"/>
  </r>
  <r>
    <d v="2019-06-24T00:00:00"/>
    <n v="15.46"/>
    <n v="15.56"/>
    <n v="15.23"/>
    <n v="15.26"/>
    <n v="15.26"/>
    <n v="0"/>
    <x v="3"/>
    <x v="5"/>
  </r>
  <r>
    <d v="2019-06-25T00:00:00"/>
    <n v="15.43"/>
    <n v="16.68"/>
    <n v="15.1"/>
    <n v="16.280000999999999"/>
    <n v="16.280000999999999"/>
    <n v="0"/>
    <x v="3"/>
    <x v="5"/>
  </r>
  <r>
    <d v="2019-06-26T00:00:00"/>
    <n v="16.100000000000001"/>
    <n v="16.600000000000001"/>
    <n v="15.47"/>
    <n v="16.209999"/>
    <n v="16.209999"/>
    <n v="0"/>
    <x v="3"/>
    <x v="5"/>
  </r>
  <r>
    <d v="2019-06-27T00:00:00"/>
    <n v="15.66"/>
    <n v="16.399999999999999"/>
    <n v="15.66"/>
    <n v="15.82"/>
    <n v="15.82"/>
    <n v="0"/>
    <x v="3"/>
    <x v="5"/>
  </r>
  <r>
    <d v="2019-06-28T00:00:00"/>
    <n v="15.7"/>
    <n v="16.129999000000002"/>
    <n v="15.08"/>
    <n v="15.08"/>
    <n v="15.08"/>
    <n v="0"/>
    <x v="3"/>
    <x v="5"/>
  </r>
  <r>
    <d v="2019-07-01T00:00:00"/>
    <n v="13.85"/>
    <n v="14.64"/>
    <n v="13.8"/>
    <n v="14.06"/>
    <n v="14.06"/>
    <n v="0"/>
    <x v="3"/>
    <x v="6"/>
  </r>
  <r>
    <d v="2019-07-02T00:00:00"/>
    <n v="14.16"/>
    <n v="14.3"/>
    <n v="12.9"/>
    <n v="12.93"/>
    <n v="12.93"/>
    <n v="0"/>
    <x v="3"/>
    <x v="6"/>
  </r>
  <r>
    <d v="2019-07-03T00:00:00"/>
    <n v="13.18"/>
    <n v="13.19"/>
    <n v="12.56"/>
    <n v="12.57"/>
    <n v="12.57"/>
    <n v="0"/>
    <x v="3"/>
    <x v="6"/>
  </r>
  <r>
    <d v="2019-07-05T00:00:00"/>
    <n v="13"/>
    <n v="14.47"/>
    <n v="12.04"/>
    <n v="13.28"/>
    <n v="13.28"/>
    <n v="0"/>
    <x v="3"/>
    <x v="6"/>
  </r>
  <r>
    <d v="2019-07-08T00:00:00"/>
    <n v="13.73"/>
    <n v="14.44"/>
    <n v="13.64"/>
    <n v="13.96"/>
    <n v="13.96"/>
    <n v="0"/>
    <x v="3"/>
    <x v="6"/>
  </r>
  <r>
    <d v="2019-07-09T00:00:00"/>
    <n v="14.47"/>
    <n v="14.71"/>
    <n v="13.99"/>
    <n v="14.09"/>
    <n v="14.09"/>
    <n v="0"/>
    <x v="3"/>
    <x v="6"/>
  </r>
  <r>
    <d v="2019-07-10T00:00:00"/>
    <n v="14.38"/>
    <n v="14.69"/>
    <n v="12.98"/>
    <n v="13.03"/>
    <n v="13.03"/>
    <n v="0"/>
    <x v="3"/>
    <x v="6"/>
  </r>
  <r>
    <d v="2019-07-11T00:00:00"/>
    <n v="13.01"/>
    <n v="13.33"/>
    <n v="12.39"/>
    <n v="12.93"/>
    <n v="12.93"/>
    <n v="0"/>
    <x v="3"/>
    <x v="6"/>
  </r>
  <r>
    <d v="2019-07-12T00:00:00"/>
    <n v="12.76"/>
    <n v="12.82"/>
    <n v="12.28"/>
    <n v="12.39"/>
    <n v="12.39"/>
    <n v="0"/>
    <x v="3"/>
    <x v="6"/>
  </r>
  <r>
    <d v="2019-07-15T00:00:00"/>
    <n v="12.58"/>
    <n v="13.02"/>
    <n v="12.49"/>
    <n v="12.68"/>
    <n v="12.68"/>
    <n v="0"/>
    <x v="3"/>
    <x v="6"/>
  </r>
  <r>
    <d v="2019-07-16T00:00:00"/>
    <n v="12.61"/>
    <n v="13.14"/>
    <n v="12.28"/>
    <n v="12.86"/>
    <n v="12.86"/>
    <n v="0"/>
    <x v="3"/>
    <x v="6"/>
  </r>
  <r>
    <d v="2019-07-17T00:00:00"/>
    <n v="12.62"/>
    <n v="13.97"/>
    <n v="12.24"/>
    <n v="13.97"/>
    <n v="13.97"/>
    <n v="0"/>
    <x v="3"/>
    <x v="6"/>
  </r>
  <r>
    <d v="2019-07-18T00:00:00"/>
    <n v="14.45"/>
    <n v="14.5"/>
    <n v="13.19"/>
    <n v="13.53"/>
    <n v="13.53"/>
    <n v="0"/>
    <x v="3"/>
    <x v="6"/>
  </r>
  <r>
    <d v="2019-07-19T00:00:00"/>
    <n v="13.31"/>
    <n v="14.45"/>
    <n v="13.09"/>
    <n v="14.45"/>
    <n v="14.45"/>
    <n v="0"/>
    <x v="3"/>
    <x v="6"/>
  </r>
  <r>
    <d v="2019-07-22T00:00:00"/>
    <n v="14.55"/>
    <n v="14.7"/>
    <n v="13.42"/>
    <n v="13.53"/>
    <n v="13.53"/>
    <n v="0"/>
    <x v="3"/>
    <x v="6"/>
  </r>
  <r>
    <d v="2019-07-23T00:00:00"/>
    <n v="13.42"/>
    <n v="13.52"/>
    <n v="12.55"/>
    <n v="12.61"/>
    <n v="12.61"/>
    <n v="0"/>
    <x v="3"/>
    <x v="6"/>
  </r>
  <r>
    <d v="2019-07-24T00:00:00"/>
    <n v="12.8"/>
    <n v="13.1"/>
    <n v="11.98"/>
    <n v="12.07"/>
    <n v="12.07"/>
    <n v="0"/>
    <x v="3"/>
    <x v="6"/>
  </r>
  <r>
    <d v="2019-07-25T00:00:00"/>
    <n v="12.24"/>
    <n v="13.54"/>
    <n v="11.69"/>
    <n v="12.74"/>
    <n v="12.74"/>
    <n v="0"/>
    <x v="3"/>
    <x v="6"/>
  </r>
  <r>
    <d v="2019-07-26T00:00:00"/>
    <n v="12.58"/>
    <n v="12.72"/>
    <n v="12.01"/>
    <n v="12.16"/>
    <n v="12.16"/>
    <n v="0"/>
    <x v="3"/>
    <x v="6"/>
  </r>
  <r>
    <d v="2019-07-29T00:00:00"/>
    <n v="12.15"/>
    <n v="13.17"/>
    <n v="12.15"/>
    <n v="12.83"/>
    <n v="12.83"/>
    <n v="0"/>
    <x v="3"/>
    <x v="6"/>
  </r>
  <r>
    <d v="2019-07-30T00:00:00"/>
    <n v="12.87"/>
    <n v="14.18"/>
    <n v="12.87"/>
    <n v="13.94"/>
    <n v="13.94"/>
    <n v="0"/>
    <x v="3"/>
    <x v="6"/>
  </r>
  <r>
    <d v="2019-07-31T00:00:00"/>
    <n v="13.83"/>
    <n v="16.549999"/>
    <n v="13.46"/>
    <n v="16.120000999999998"/>
    <n v="16.120000999999998"/>
    <n v="0"/>
    <x v="3"/>
    <x v="6"/>
  </r>
  <r>
    <d v="2019-08-01T00:00:00"/>
    <n v="15.41"/>
    <n v="19.459999"/>
    <n v="13.73"/>
    <n v="17.870000999999998"/>
    <n v="17.870000999999998"/>
    <n v="0"/>
    <x v="3"/>
    <x v="7"/>
  </r>
  <r>
    <d v="2019-08-02T00:00:00"/>
    <n v="17.690000999999999"/>
    <n v="20.110001"/>
    <n v="17.040001"/>
    <n v="17.610001"/>
    <n v="17.610001"/>
    <n v="0"/>
    <x v="3"/>
    <x v="7"/>
  </r>
  <r>
    <d v="2019-08-05T00:00:00"/>
    <n v="19.959999"/>
    <n v="24.809999000000001"/>
    <n v="19.91"/>
    <n v="24.59"/>
    <n v="24.59"/>
    <n v="0"/>
    <x v="3"/>
    <x v="7"/>
  </r>
  <r>
    <d v="2019-08-06T00:00:00"/>
    <n v="22.290001"/>
    <n v="22.870000999999998"/>
    <n v="19.77"/>
    <n v="20.170000000000002"/>
    <n v="20.170000000000002"/>
    <n v="0"/>
    <x v="3"/>
    <x v="7"/>
  </r>
  <r>
    <d v="2019-08-07T00:00:00"/>
    <n v="20.700001"/>
    <n v="23.67"/>
    <n v="18.940000999999999"/>
    <n v="19.489999999999998"/>
    <n v="19.489999999999998"/>
    <n v="0"/>
    <x v="3"/>
    <x v="7"/>
  </r>
  <r>
    <d v="2019-08-08T00:00:00"/>
    <n v="19.360001"/>
    <n v="19.889999"/>
    <n v="16.82"/>
    <n v="16.91"/>
    <n v="16.91"/>
    <n v="0"/>
    <x v="3"/>
    <x v="7"/>
  </r>
  <r>
    <d v="2019-08-09T00:00:00"/>
    <n v="18.139999"/>
    <n v="19.440000999999999"/>
    <n v="17.309999000000001"/>
    <n v="17.969999000000001"/>
    <n v="17.969999000000001"/>
    <n v="0"/>
    <x v="3"/>
    <x v="7"/>
  </r>
  <r>
    <d v="2019-08-12T00:00:00"/>
    <n v="17.870000999999998"/>
    <n v="21.26"/>
    <n v="17.77"/>
    <n v="21.09"/>
    <n v="21.09"/>
    <n v="0"/>
    <x v="3"/>
    <x v="7"/>
  </r>
  <r>
    <d v="2019-08-13T00:00:00"/>
    <n v="21.280000999999999"/>
    <n v="21.639999"/>
    <n v="17.52"/>
    <n v="17.52"/>
    <n v="17.52"/>
    <n v="0"/>
    <x v="3"/>
    <x v="7"/>
  </r>
  <r>
    <d v="2019-08-14T00:00:00"/>
    <n v="17.809999000000001"/>
    <n v="22.709999"/>
    <n v="17.75"/>
    <n v="22.1"/>
    <n v="22.1"/>
    <n v="0"/>
    <x v="3"/>
    <x v="7"/>
  </r>
  <r>
    <d v="2019-08-15T00:00:00"/>
    <n v="21.58"/>
    <n v="24.1"/>
    <n v="20.780000999999999"/>
    <n v="21.18"/>
    <n v="21.18"/>
    <n v="0"/>
    <x v="3"/>
    <x v="7"/>
  </r>
  <r>
    <d v="2019-08-16T00:00:00"/>
    <n v="20.48"/>
    <n v="20.5"/>
    <n v="18.41"/>
    <n v="18.469999000000001"/>
    <n v="18.469999000000001"/>
    <n v="0"/>
    <x v="3"/>
    <x v="7"/>
  </r>
  <r>
    <d v="2019-08-19T00:00:00"/>
    <n v="17.93"/>
    <n v="18.219999000000001"/>
    <n v="16.52"/>
    <n v="16.879999000000002"/>
    <n v="16.879999000000002"/>
    <n v="0"/>
    <x v="3"/>
    <x v="7"/>
  </r>
  <r>
    <d v="2019-08-20T00:00:00"/>
    <n v="16.780000999999999"/>
    <n v="17.700001"/>
    <n v="16.450001"/>
    <n v="17.5"/>
    <n v="17.5"/>
    <n v="0"/>
    <x v="3"/>
    <x v="7"/>
  </r>
  <r>
    <d v="2019-08-21T00:00:00"/>
    <n v="17.010000000000002"/>
    <n v="17.040001"/>
    <n v="15.51"/>
    <n v="15.8"/>
    <n v="15.8"/>
    <n v="0"/>
    <x v="3"/>
    <x v="7"/>
  </r>
  <r>
    <d v="2019-08-22T00:00:00"/>
    <n v="16.120000999999998"/>
    <n v="17.68"/>
    <n v="15.63"/>
    <n v="16.68"/>
    <n v="16.68"/>
    <n v="0"/>
    <x v="3"/>
    <x v="7"/>
  </r>
  <r>
    <d v="2019-08-23T00:00:00"/>
    <n v="16.149999999999999"/>
    <n v="21.07"/>
    <n v="16.040001"/>
    <n v="19.870000999999998"/>
    <n v="19.870000999999998"/>
    <n v="0"/>
    <x v="3"/>
    <x v="7"/>
  </r>
  <r>
    <d v="2019-08-26T00:00:00"/>
    <n v="20.34"/>
    <n v="21.33"/>
    <n v="19.059999000000001"/>
    <n v="19.32"/>
    <n v="19.32"/>
    <n v="0"/>
    <x v="3"/>
    <x v="7"/>
  </r>
  <r>
    <d v="2019-08-27T00:00:00"/>
    <n v="20.18"/>
    <n v="21.040001"/>
    <n v="18.489999999999998"/>
    <n v="20.309999000000001"/>
    <n v="20.309999000000001"/>
    <n v="0"/>
    <x v="3"/>
    <x v="7"/>
  </r>
  <r>
    <d v="2019-08-28T00:00:00"/>
    <n v="20.549999"/>
    <n v="21.639999"/>
    <n v="19.100000000000001"/>
    <n v="19.350000000000001"/>
    <n v="19.350000000000001"/>
    <n v="0"/>
    <x v="3"/>
    <x v="7"/>
  </r>
  <r>
    <d v="2019-08-29T00:00:00"/>
    <n v="19.02"/>
    <n v="19.200001"/>
    <n v="17.600000000000001"/>
    <n v="17.879999000000002"/>
    <n v="17.879999000000002"/>
    <n v="0"/>
    <x v="3"/>
    <x v="7"/>
  </r>
  <r>
    <d v="2019-08-30T00:00:00"/>
    <n v="17.940000999999999"/>
    <n v="19.18"/>
    <n v="17.09"/>
    <n v="18.98"/>
    <n v="18.98"/>
    <n v="0"/>
    <x v="3"/>
    <x v="7"/>
  </r>
  <r>
    <d v="2019-09-03T00:00:00"/>
    <n v="20.959999"/>
    <n v="21.15"/>
    <n v="19.41"/>
    <n v="19.66"/>
    <n v="19.66"/>
    <n v="0"/>
    <x v="3"/>
    <x v="8"/>
  </r>
  <r>
    <d v="2019-09-04T00:00:00"/>
    <n v="18.23"/>
    <n v="18.829999999999998"/>
    <n v="17.260000000000002"/>
    <n v="17.329999999999998"/>
    <n v="17.329999999999998"/>
    <n v="0"/>
    <x v="3"/>
    <x v="8"/>
  </r>
  <r>
    <d v="2019-09-05T00:00:00"/>
    <n v="16.920000000000002"/>
    <n v="17.049999"/>
    <n v="15.45"/>
    <n v="16.27"/>
    <n v="16.27"/>
    <n v="0"/>
    <x v="3"/>
    <x v="8"/>
  </r>
  <r>
    <d v="2019-09-06T00:00:00"/>
    <n v="15.92"/>
    <n v="16.059999000000001"/>
    <n v="14.91"/>
    <n v="15"/>
    <n v="15"/>
    <n v="0"/>
    <x v="3"/>
    <x v="8"/>
  </r>
  <r>
    <d v="2019-09-09T00:00:00"/>
    <n v="15.26"/>
    <n v="16.129999000000002"/>
    <n v="14.95"/>
    <n v="15.27"/>
    <n v="15.27"/>
    <n v="0"/>
    <x v="3"/>
    <x v="8"/>
  </r>
  <r>
    <d v="2019-09-10T00:00:00"/>
    <n v="15.53"/>
    <n v="16.52"/>
    <n v="15.11"/>
    <n v="15.2"/>
    <n v="15.2"/>
    <n v="0"/>
    <x v="3"/>
    <x v="8"/>
  </r>
  <r>
    <d v="2019-09-11T00:00:00"/>
    <n v="15.33"/>
    <n v="15.52"/>
    <n v="14.55"/>
    <n v="14.61"/>
    <n v="14.61"/>
    <n v="0"/>
    <x v="3"/>
    <x v="8"/>
  </r>
  <r>
    <d v="2019-09-12T00:00:00"/>
    <n v="14.69"/>
    <n v="14.94"/>
    <n v="13.85"/>
    <n v="14.22"/>
    <n v="14.22"/>
    <n v="0"/>
    <x v="3"/>
    <x v="8"/>
  </r>
  <r>
    <d v="2019-09-13T00:00:00"/>
    <n v="14.16"/>
    <n v="14.31"/>
    <n v="13.51"/>
    <n v="13.74"/>
    <n v="13.74"/>
    <n v="0"/>
    <x v="3"/>
    <x v="8"/>
  </r>
  <r>
    <d v="2019-09-16T00:00:00"/>
    <n v="14.89"/>
    <n v="15.29"/>
    <n v="14.5"/>
    <n v="14.67"/>
    <n v="14.67"/>
    <n v="0"/>
    <x v="3"/>
    <x v="8"/>
  </r>
  <r>
    <d v="2019-09-17T00:00:00"/>
    <n v="14.92"/>
    <n v="15.03"/>
    <n v="14.4"/>
    <n v="14.44"/>
    <n v="14.44"/>
    <n v="0"/>
    <x v="3"/>
    <x v="8"/>
  </r>
  <r>
    <d v="2019-09-18T00:00:00"/>
    <n v="14.61"/>
    <n v="15.8"/>
    <n v="13.8"/>
    <n v="13.95"/>
    <n v="13.95"/>
    <n v="0"/>
    <x v="3"/>
    <x v="8"/>
  </r>
  <r>
    <d v="2019-09-19T00:00:00"/>
    <n v="14.66"/>
    <n v="14.66"/>
    <n v="13.31"/>
    <n v="14.05"/>
    <n v="14.05"/>
    <n v="0"/>
    <x v="3"/>
    <x v="8"/>
  </r>
  <r>
    <d v="2019-09-20T00:00:00"/>
    <n v="13.94"/>
    <n v="15.84"/>
    <n v="13.35"/>
    <n v="15.32"/>
    <n v="15.32"/>
    <n v="0"/>
    <x v="3"/>
    <x v="8"/>
  </r>
  <r>
    <d v="2019-09-23T00:00:00"/>
    <n v="15.35"/>
    <n v="16"/>
    <n v="14.71"/>
    <n v="14.91"/>
    <n v="14.91"/>
    <n v="0"/>
    <x v="3"/>
    <x v="8"/>
  </r>
  <r>
    <d v="2019-09-24T00:00:00"/>
    <n v="14.77"/>
    <n v="17.620000999999998"/>
    <n v="14.33"/>
    <n v="17.049999"/>
    <n v="17.049999"/>
    <n v="0"/>
    <x v="3"/>
    <x v="8"/>
  </r>
  <r>
    <d v="2019-09-25T00:00:00"/>
    <n v="17.049999"/>
    <n v="18.450001"/>
    <n v="15.69"/>
    <n v="15.96"/>
    <n v="15.96"/>
    <n v="0"/>
    <x v="3"/>
    <x v="8"/>
  </r>
  <r>
    <d v="2019-09-26T00:00:00"/>
    <n v="16.23"/>
    <n v="17.09"/>
    <n v="15.35"/>
    <n v="16.07"/>
    <n v="16.07"/>
    <n v="0"/>
    <x v="3"/>
    <x v="8"/>
  </r>
  <r>
    <d v="2019-09-27T00:00:00"/>
    <n v="15.77"/>
    <n v="18.690000999999999"/>
    <n v="15.15"/>
    <n v="17.219999000000001"/>
    <n v="17.219999000000001"/>
    <n v="0"/>
    <x v="3"/>
    <x v="8"/>
  </r>
  <r>
    <d v="2019-09-30T00:00:00"/>
    <n v="17.23"/>
    <n v="17.350000000000001"/>
    <n v="16.200001"/>
    <n v="16.239999999999998"/>
    <n v="16.239999999999998"/>
    <n v="0"/>
    <x v="3"/>
    <x v="8"/>
  </r>
  <r>
    <d v="2019-10-01T00:00:00"/>
    <n v="16.02"/>
    <n v="18.620000999999998"/>
    <n v="15.79"/>
    <n v="18.559999000000001"/>
    <n v="18.559999000000001"/>
    <n v="0"/>
    <x v="3"/>
    <x v="9"/>
  </r>
  <r>
    <d v="2019-10-02T00:00:00"/>
    <n v="18.75"/>
    <n v="21.459999"/>
    <n v="18.75"/>
    <n v="20.559999000000001"/>
    <n v="20.559999000000001"/>
    <n v="0"/>
    <x v="3"/>
    <x v="9"/>
  </r>
  <r>
    <d v="2019-10-03T00:00:00"/>
    <n v="20.110001"/>
    <n v="21.440000999999999"/>
    <n v="19.030000999999999"/>
    <n v="19.120000999999998"/>
    <n v="19.120000999999998"/>
    <n v="0"/>
    <x v="3"/>
    <x v="9"/>
  </r>
  <r>
    <d v="2019-10-04T00:00:00"/>
    <n v="19.420000000000002"/>
    <n v="19.969999000000001"/>
    <n v="16.969999000000001"/>
    <n v="17.040001"/>
    <n v="17.040001"/>
    <n v="0"/>
    <x v="3"/>
    <x v="9"/>
  </r>
  <r>
    <d v="2019-10-07T00:00:00"/>
    <n v="18.27"/>
    <n v="18.52"/>
    <n v="16.440000999999999"/>
    <n v="17.860001"/>
    <n v="17.860001"/>
    <n v="0"/>
    <x v="3"/>
    <x v="9"/>
  </r>
  <r>
    <d v="2019-10-08T00:00:00"/>
    <n v="17.610001"/>
    <n v="20.379999000000002"/>
    <n v="17.420000000000002"/>
    <n v="20.280000999999999"/>
    <n v="20.280000999999999"/>
    <n v="0"/>
    <x v="3"/>
    <x v="9"/>
  </r>
  <r>
    <d v="2019-10-09T00:00:00"/>
    <n v="19.940000999999999"/>
    <n v="20"/>
    <n v="17.77"/>
    <n v="18.639999"/>
    <n v="18.639999"/>
    <n v="0"/>
    <x v="3"/>
    <x v="9"/>
  </r>
  <r>
    <d v="2019-10-10T00:00:00"/>
    <n v="19.280000999999999"/>
    <n v="19.799999"/>
    <n v="17.559999000000001"/>
    <n v="17.57"/>
    <n v="17.57"/>
    <n v="0"/>
    <x v="3"/>
    <x v="9"/>
  </r>
  <r>
    <d v="2019-10-11T00:00:00"/>
    <n v="17.350000000000001"/>
    <n v="17.440000999999999"/>
    <n v="15.11"/>
    <n v="15.58"/>
    <n v="15.58"/>
    <n v="0"/>
    <x v="3"/>
    <x v="9"/>
  </r>
  <r>
    <d v="2019-10-14T00:00:00"/>
    <n v="15.66"/>
    <n v="16.5"/>
    <n v="14.51"/>
    <n v="14.57"/>
    <n v="14.57"/>
    <n v="0"/>
    <x v="3"/>
    <x v="9"/>
  </r>
  <r>
    <d v="2019-10-15T00:00:00"/>
    <n v="13.94"/>
    <n v="14.43"/>
    <n v="13.39"/>
    <n v="13.54"/>
    <n v="13.54"/>
    <n v="0"/>
    <x v="3"/>
    <x v="9"/>
  </r>
  <r>
    <d v="2019-10-16T00:00:00"/>
    <n v="13.94"/>
    <n v="14.26"/>
    <n v="13.6"/>
    <n v="13.68"/>
    <n v="13.68"/>
    <n v="0"/>
    <x v="3"/>
    <x v="9"/>
  </r>
  <r>
    <d v="2019-10-17T00:00:00"/>
    <n v="13.79"/>
    <n v="14.18"/>
    <n v="13.31"/>
    <n v="13.79"/>
    <n v="13.79"/>
    <n v="0"/>
    <x v="3"/>
    <x v="9"/>
  </r>
  <r>
    <d v="2019-10-18T00:00:00"/>
    <n v="14.2"/>
    <n v="15.16"/>
    <n v="13.78"/>
    <n v="14.25"/>
    <n v="14.25"/>
    <n v="0"/>
    <x v="3"/>
    <x v="9"/>
  </r>
  <r>
    <d v="2019-10-21T00:00:00"/>
    <n v="14.24"/>
    <n v="14.63"/>
    <n v="14"/>
    <n v="14"/>
    <n v="14"/>
    <n v="0"/>
    <x v="3"/>
    <x v="9"/>
  </r>
  <r>
    <d v="2019-10-22T00:00:00"/>
    <n v="13.99"/>
    <n v="14.61"/>
    <n v="13.7"/>
    <n v="14.46"/>
    <n v="14.46"/>
    <n v="0"/>
    <x v="3"/>
    <x v="9"/>
  </r>
  <r>
    <d v="2019-10-23T00:00:00"/>
    <n v="14.83"/>
    <n v="15.12"/>
    <n v="14.01"/>
    <n v="14.01"/>
    <n v="14.01"/>
    <n v="0"/>
    <x v="3"/>
    <x v="9"/>
  </r>
  <r>
    <d v="2019-10-24T00:00:00"/>
    <n v="13.98"/>
    <n v="14.34"/>
    <n v="13.4"/>
    <n v="13.71"/>
    <n v="13.71"/>
    <n v="0"/>
    <x v="3"/>
    <x v="9"/>
  </r>
  <r>
    <d v="2019-10-25T00:00:00"/>
    <n v="13.53"/>
    <n v="13.79"/>
    <n v="12.62"/>
    <n v="12.65"/>
    <n v="12.65"/>
    <n v="0"/>
    <x v="3"/>
    <x v="9"/>
  </r>
  <r>
    <d v="2019-10-28T00:00:00"/>
    <n v="13.01"/>
    <n v="13.14"/>
    <n v="12.66"/>
    <n v="13.11"/>
    <n v="13.11"/>
    <n v="0"/>
    <x v="3"/>
    <x v="9"/>
  </r>
  <r>
    <d v="2019-10-29T00:00:00"/>
    <n v="13.16"/>
    <n v="13.52"/>
    <n v="13.07"/>
    <n v="13.2"/>
    <n v="13.2"/>
    <n v="0"/>
    <x v="3"/>
    <x v="9"/>
  </r>
  <r>
    <d v="2019-10-30T00:00:00"/>
    <n v="13.08"/>
    <n v="13.37"/>
    <n v="12.27"/>
    <n v="12.33"/>
    <n v="12.33"/>
    <n v="0"/>
    <x v="3"/>
    <x v="9"/>
  </r>
  <r>
    <d v="2019-10-31T00:00:00"/>
    <n v="13.51"/>
    <n v="13.95"/>
    <n v="13.18"/>
    <n v="13.22"/>
    <n v="13.22"/>
    <n v="0"/>
    <x v="3"/>
    <x v="9"/>
  </r>
  <r>
    <d v="2019-11-01T00:00:00"/>
    <n v="12.5"/>
    <n v="12.6"/>
    <n v="12.26"/>
    <n v="12.3"/>
    <n v="12.3"/>
    <n v="0"/>
    <x v="3"/>
    <x v="10"/>
  </r>
  <r>
    <d v="2019-11-04T00:00:00"/>
    <n v="12.68"/>
    <n v="13.13"/>
    <n v="12.44"/>
    <n v="12.83"/>
    <n v="12.83"/>
    <n v="0"/>
    <x v="3"/>
    <x v="10"/>
  </r>
  <r>
    <d v="2019-11-05T00:00:00"/>
    <n v="12.85"/>
    <n v="13.28"/>
    <n v="12.25"/>
    <n v="13.1"/>
    <n v="13.1"/>
    <n v="0"/>
    <x v="3"/>
    <x v="10"/>
  </r>
  <r>
    <d v="2019-11-06T00:00:00"/>
    <n v="13.18"/>
    <n v="13.39"/>
    <n v="12.6"/>
    <n v="12.62"/>
    <n v="12.62"/>
    <n v="0"/>
    <x v="3"/>
    <x v="10"/>
  </r>
  <r>
    <d v="2019-11-07T00:00:00"/>
    <n v="12.59"/>
    <n v="12.89"/>
    <n v="12.26"/>
    <n v="12.73"/>
    <n v="12.73"/>
    <n v="0"/>
    <x v="3"/>
    <x v="10"/>
  </r>
  <r>
    <d v="2019-11-08T00:00:00"/>
    <n v="12.98"/>
    <n v="13.05"/>
    <n v="12"/>
    <n v="12.07"/>
    <n v="12.07"/>
    <n v="0"/>
    <x v="3"/>
    <x v="10"/>
  </r>
  <r>
    <d v="2019-11-11T00:00:00"/>
    <n v="13.15"/>
    <n v="13.49"/>
    <n v="12.66"/>
    <n v="12.69"/>
    <n v="12.69"/>
    <n v="0"/>
    <x v="3"/>
    <x v="10"/>
  </r>
  <r>
    <d v="2019-11-12T00:00:00"/>
    <n v="12.64"/>
    <n v="13.1"/>
    <n v="12.36"/>
    <n v="12.68"/>
    <n v="12.68"/>
    <n v="0"/>
    <x v="3"/>
    <x v="10"/>
  </r>
  <r>
    <d v="2019-11-13T00:00:00"/>
    <n v="12.91"/>
    <n v="13.9"/>
    <n v="12.88"/>
    <n v="13"/>
    <n v="13"/>
    <n v="0"/>
    <x v="3"/>
    <x v="10"/>
  </r>
  <r>
    <d v="2019-11-14T00:00:00"/>
    <n v="13.16"/>
    <n v="13.81"/>
    <n v="12.93"/>
    <n v="13.05"/>
    <n v="13.05"/>
    <n v="0"/>
    <x v="3"/>
    <x v="10"/>
  </r>
  <r>
    <d v="2019-11-15T00:00:00"/>
    <n v="12.95"/>
    <n v="12.97"/>
    <n v="11.92"/>
    <n v="12.05"/>
    <n v="12.05"/>
    <n v="0"/>
    <x v="3"/>
    <x v="10"/>
  </r>
  <r>
    <d v="2019-11-18T00:00:00"/>
    <n v="12.39"/>
    <n v="13.1"/>
    <n v="12.32"/>
    <n v="12.46"/>
    <n v="12.46"/>
    <n v="0"/>
    <x v="3"/>
    <x v="10"/>
  </r>
  <r>
    <d v="2019-11-19T00:00:00"/>
    <n v="12.33"/>
    <n v="13.01"/>
    <n v="12.16"/>
    <n v="12.86"/>
    <n v="12.86"/>
    <n v="0"/>
    <x v="3"/>
    <x v="10"/>
  </r>
  <r>
    <d v="2019-11-20T00:00:00"/>
    <n v="13.42"/>
    <n v="14.17"/>
    <n v="12.61"/>
    <n v="12.78"/>
    <n v="12.78"/>
    <n v="0"/>
    <x v="3"/>
    <x v="10"/>
  </r>
  <r>
    <d v="2019-11-21T00:00:00"/>
    <n v="13.35"/>
    <n v="13.86"/>
    <n v="12.49"/>
    <n v="13.13"/>
    <n v="13.13"/>
    <n v="0"/>
    <x v="3"/>
    <x v="10"/>
  </r>
  <r>
    <d v="2019-11-22T00:00:00"/>
    <n v="12.82"/>
    <n v="13.25"/>
    <n v="12.33"/>
    <n v="12.34"/>
    <n v="12.34"/>
    <n v="0"/>
    <x v="3"/>
    <x v="10"/>
  </r>
  <r>
    <d v="2019-11-25T00:00:00"/>
    <n v="12.51"/>
    <n v="12.59"/>
    <n v="11.73"/>
    <n v="11.87"/>
    <n v="11.87"/>
    <n v="0"/>
    <x v="3"/>
    <x v="10"/>
  </r>
  <r>
    <d v="2019-11-26T00:00:00"/>
    <n v="11.88"/>
    <n v="12.04"/>
    <n v="11.42"/>
    <n v="11.54"/>
    <n v="11.54"/>
    <n v="0"/>
    <x v="3"/>
    <x v="10"/>
  </r>
  <r>
    <d v="2019-11-27T00:00:00"/>
    <n v="11.55"/>
    <n v="11.79"/>
    <n v="11.44"/>
    <n v="11.75"/>
    <n v="11.75"/>
    <n v="0"/>
    <x v="3"/>
    <x v="10"/>
  </r>
  <r>
    <d v="2019-11-29T00:00:00"/>
    <n v="12.5"/>
    <n v="12.83"/>
    <n v="12.12"/>
    <n v="12.62"/>
    <n v="12.62"/>
    <n v="0"/>
    <x v="3"/>
    <x v="10"/>
  </r>
  <r>
    <d v="2019-12-02T00:00:00"/>
    <n v="12.69"/>
    <n v="15.27"/>
    <n v="12.55"/>
    <n v="14.91"/>
    <n v="14.91"/>
    <n v="0"/>
    <x v="3"/>
    <x v="11"/>
  </r>
  <r>
    <d v="2019-12-03T00:00:00"/>
    <n v="14.68"/>
    <n v="17.989999999999998"/>
    <n v="14.61"/>
    <n v="15.96"/>
    <n v="15.96"/>
    <n v="0"/>
    <x v="3"/>
    <x v="11"/>
  </r>
  <r>
    <d v="2019-12-04T00:00:00"/>
    <n v="16.379999000000002"/>
    <n v="16.399999999999999"/>
    <n v="14.12"/>
    <n v="14.8"/>
    <n v="14.8"/>
    <n v="0"/>
    <x v="3"/>
    <x v="11"/>
  </r>
  <r>
    <d v="2019-12-05T00:00:00"/>
    <n v="14.46"/>
    <n v="15.37"/>
    <n v="14.17"/>
    <n v="14.52"/>
    <n v="14.52"/>
    <n v="0"/>
    <x v="3"/>
    <x v="11"/>
  </r>
  <r>
    <d v="2019-12-06T00:00:00"/>
    <n v="14.37"/>
    <n v="14.47"/>
    <n v="13.19"/>
    <n v="13.62"/>
    <n v="13.62"/>
    <n v="0"/>
    <x v="3"/>
    <x v="11"/>
  </r>
  <r>
    <d v="2019-12-09T00:00:00"/>
    <n v="14.25"/>
    <n v="16.07"/>
    <n v="12.25"/>
    <n v="15.86"/>
    <n v="15.86"/>
    <n v="0"/>
    <x v="3"/>
    <x v="11"/>
  </r>
  <r>
    <d v="2019-12-10T00:00:00"/>
    <n v="15.8"/>
    <n v="16.899999999999999"/>
    <n v="14.93"/>
    <n v="15.68"/>
    <n v="15.68"/>
    <n v="0"/>
    <x v="3"/>
    <x v="11"/>
  </r>
  <r>
    <d v="2019-12-11T00:00:00"/>
    <n v="15.57"/>
    <n v="15.97"/>
    <n v="14.98"/>
    <n v="14.99"/>
    <n v="14.99"/>
    <n v="0"/>
    <x v="3"/>
    <x v="11"/>
  </r>
  <r>
    <d v="2019-12-12T00:00:00"/>
    <n v="14.94"/>
    <n v="15.55"/>
    <n v="13.6"/>
    <n v="13.94"/>
    <n v="13.94"/>
    <n v="0"/>
    <x v="3"/>
    <x v="11"/>
  </r>
  <r>
    <d v="2019-12-13T00:00:00"/>
    <n v="13.18"/>
    <n v="14.35"/>
    <n v="12.54"/>
    <n v="12.63"/>
    <n v="12.63"/>
    <n v="0"/>
    <x v="3"/>
    <x v="11"/>
  </r>
  <r>
    <d v="2019-12-16T00:00:00"/>
    <n v="12.47"/>
    <n v="12.53"/>
    <n v="11.71"/>
    <n v="12.14"/>
    <n v="12.14"/>
    <n v="0"/>
    <x v="3"/>
    <x v="11"/>
  </r>
  <r>
    <d v="2019-12-17T00:00:00"/>
    <n v="12.23"/>
    <n v="12.47"/>
    <n v="11.9"/>
    <n v="12.29"/>
    <n v="12.29"/>
    <n v="0"/>
    <x v="3"/>
    <x v="11"/>
  </r>
  <r>
    <d v="2019-12-18T00:00:00"/>
    <n v="12.24"/>
    <n v="12.7"/>
    <n v="11.93"/>
    <n v="12.58"/>
    <n v="12.58"/>
    <n v="0"/>
    <x v="3"/>
    <x v="11"/>
  </r>
  <r>
    <d v="2019-12-19T00:00:00"/>
    <n v="12.55"/>
    <n v="12.78"/>
    <n v="12.43"/>
    <n v="12.5"/>
    <n v="12.5"/>
    <n v="0"/>
    <x v="3"/>
    <x v="11"/>
  </r>
  <r>
    <d v="2019-12-20T00:00:00"/>
    <n v="12.55"/>
    <n v="12.61"/>
    <n v="12.04"/>
    <n v="12.51"/>
    <n v="12.51"/>
    <n v="0"/>
    <x v="3"/>
    <x v="11"/>
  </r>
  <r>
    <d v="2019-12-23T00:00:00"/>
    <n v="12.81"/>
    <n v="12.9"/>
    <n v="12.41"/>
    <n v="12.61"/>
    <n v="12.61"/>
    <n v="0"/>
    <x v="3"/>
    <x v="11"/>
  </r>
  <r>
    <d v="2019-12-24T00:00:00"/>
    <n v="12.65"/>
    <n v="12.84"/>
    <n v="12.56"/>
    <n v="12.67"/>
    <n v="12.67"/>
    <n v="0"/>
    <x v="3"/>
    <x v="11"/>
  </r>
  <r>
    <d v="2019-12-26T00:00:00"/>
    <n v="12.74"/>
    <n v="12.75"/>
    <n v="11.72"/>
    <n v="12.65"/>
    <n v="12.65"/>
    <n v="0"/>
    <x v="3"/>
    <x v="11"/>
  </r>
  <r>
    <d v="2019-12-27T00:00:00"/>
    <n v="12.61"/>
    <n v="13.72"/>
    <n v="11.89"/>
    <n v="13.43"/>
    <n v="13.43"/>
    <n v="0"/>
    <x v="3"/>
    <x v="11"/>
  </r>
  <r>
    <d v="2019-12-30T00:00:00"/>
    <n v="13.74"/>
    <n v="15.14"/>
    <n v="13.44"/>
    <n v="14.82"/>
    <n v="14.82"/>
    <n v="0"/>
    <x v="3"/>
    <x v="11"/>
  </r>
  <r>
    <d v="2019-12-31T00:00:00"/>
    <n v="14.84"/>
    <n v="15.39"/>
    <n v="13.75"/>
    <n v="13.78"/>
    <n v="13.78"/>
    <n v="0"/>
    <x v="3"/>
    <x v="11"/>
  </r>
  <r>
    <d v="2020-01-02T00:00:00"/>
    <n v="13.46"/>
    <n v="13.72"/>
    <n v="12.42"/>
    <n v="12.47"/>
    <n v="12.47"/>
    <n v="0"/>
    <x v="4"/>
    <x v="0"/>
  </r>
  <r>
    <d v="2020-01-03T00:00:00"/>
    <n v="15.01"/>
    <n v="16.200001"/>
    <n v="13.13"/>
    <n v="14.02"/>
    <n v="14.02"/>
    <n v="0"/>
    <x v="4"/>
    <x v="0"/>
  </r>
  <r>
    <d v="2020-01-06T00:00:00"/>
    <n v="15.45"/>
    <n v="16.389999"/>
    <n v="13.54"/>
    <n v="13.85"/>
    <n v="13.85"/>
    <n v="0"/>
    <x v="4"/>
    <x v="0"/>
  </r>
  <r>
    <d v="2020-01-07T00:00:00"/>
    <n v="13.84"/>
    <n v="14.46"/>
    <n v="13.39"/>
    <n v="13.79"/>
    <n v="13.79"/>
    <n v="0"/>
    <x v="4"/>
    <x v="0"/>
  </r>
  <r>
    <d v="2020-01-08T00:00:00"/>
    <n v="15.16"/>
    <n v="15.24"/>
    <n v="12.83"/>
    <n v="13.45"/>
    <n v="13.45"/>
    <n v="0"/>
    <x v="4"/>
    <x v="0"/>
  </r>
  <r>
    <d v="2020-01-09T00:00:00"/>
    <n v="12.95"/>
    <n v="13.24"/>
    <n v="12.53"/>
    <n v="12.54"/>
    <n v="12.54"/>
    <n v="0"/>
    <x v="4"/>
    <x v="0"/>
  </r>
  <r>
    <d v="2020-01-10T00:00:00"/>
    <n v="12.42"/>
    <n v="12.87"/>
    <n v="12.09"/>
    <n v="12.56"/>
    <n v="12.56"/>
    <n v="0"/>
    <x v="4"/>
    <x v="0"/>
  </r>
  <r>
    <d v="2020-01-13T00:00:00"/>
    <n v="12.84"/>
    <n v="13.09"/>
    <n v="12.32"/>
    <n v="12.32"/>
    <n v="12.32"/>
    <n v="0"/>
    <x v="4"/>
    <x v="0"/>
  </r>
  <r>
    <d v="2020-01-14T00:00:00"/>
    <n v="12.72"/>
    <n v="13.82"/>
    <n v="12.05"/>
    <n v="12.39"/>
    <n v="12.39"/>
    <n v="0"/>
    <x v="4"/>
    <x v="0"/>
  </r>
  <r>
    <d v="2020-01-15T00:00:00"/>
    <n v="12.79"/>
    <n v="12.83"/>
    <n v="11.95"/>
    <n v="12.42"/>
    <n v="12.42"/>
    <n v="0"/>
    <x v="4"/>
    <x v="0"/>
  </r>
  <r>
    <d v="2020-01-16T00:00:00"/>
    <n v="12.2"/>
    <n v="12.42"/>
    <n v="11.78"/>
    <n v="12.32"/>
    <n v="12.32"/>
    <n v="0"/>
    <x v="4"/>
    <x v="0"/>
  </r>
  <r>
    <d v="2020-01-17T00:00:00"/>
    <n v="12.21"/>
    <n v="12.48"/>
    <n v="11.75"/>
    <n v="12.1"/>
    <n v="12.1"/>
    <n v="0"/>
    <x v="4"/>
    <x v="0"/>
  </r>
  <r>
    <d v="2020-01-21T00:00:00"/>
    <n v="13.23"/>
    <n v="13.33"/>
    <n v="12.32"/>
    <n v="12.85"/>
    <n v="12.85"/>
    <n v="0"/>
    <x v="4"/>
    <x v="0"/>
  </r>
  <r>
    <d v="2020-01-22T00:00:00"/>
    <n v="12.45"/>
    <n v="13.01"/>
    <n v="12.31"/>
    <n v="12.91"/>
    <n v="12.91"/>
    <n v="0"/>
    <x v="4"/>
    <x v="0"/>
  </r>
  <r>
    <d v="2020-01-23T00:00:00"/>
    <n v="13.26"/>
    <n v="14.15"/>
    <n v="12.94"/>
    <n v="12.98"/>
    <n v="12.98"/>
    <n v="0"/>
    <x v="4"/>
    <x v="0"/>
  </r>
  <r>
    <d v="2020-01-24T00:00:00"/>
    <n v="12.75"/>
    <n v="15.98"/>
    <n v="12.62"/>
    <n v="14.56"/>
    <n v="14.56"/>
    <n v="0"/>
    <x v="4"/>
    <x v="0"/>
  </r>
  <r>
    <d v="2020-01-27T00:00:00"/>
    <n v="17.420000000000002"/>
    <n v="19.02"/>
    <n v="16.82"/>
    <n v="18.23"/>
    <n v="18.23"/>
    <n v="0"/>
    <x v="4"/>
    <x v="0"/>
  </r>
  <r>
    <d v="2020-01-28T00:00:00"/>
    <n v="16.940000999999999"/>
    <n v="18.030000999999999"/>
    <n v="15.69"/>
    <n v="16.280000999999999"/>
    <n v="16.280000999999999"/>
    <n v="0"/>
    <x v="4"/>
    <x v="0"/>
  </r>
  <r>
    <d v="2020-01-29T00:00:00"/>
    <n v="15.68"/>
    <n v="16.649999999999999"/>
    <n v="14.94"/>
    <n v="16.389999"/>
    <n v="16.389999"/>
    <n v="0"/>
    <x v="4"/>
    <x v="0"/>
  </r>
  <r>
    <d v="2020-01-30T00:00:00"/>
    <n v="17.82"/>
    <n v="18.389999"/>
    <n v="15.3"/>
    <n v="15.49"/>
    <n v="15.49"/>
    <n v="0"/>
    <x v="4"/>
    <x v="0"/>
  </r>
  <r>
    <d v="2020-01-31T00:00:00"/>
    <n v="16.25"/>
    <n v="19.989999999999998"/>
    <n v="16.18"/>
    <n v="18.84"/>
    <n v="18.84"/>
    <n v="0"/>
    <x v="4"/>
    <x v="0"/>
  </r>
  <r>
    <d v="2020-02-03T00:00:00"/>
    <n v="18.639999"/>
    <n v="18.879999000000002"/>
    <n v="17.100000000000001"/>
    <n v="17.969999000000001"/>
    <n v="17.969999000000001"/>
    <n v="0"/>
    <x v="4"/>
    <x v="1"/>
  </r>
  <r>
    <d v="2020-02-04T00:00:00"/>
    <n v="16.450001"/>
    <n v="16.459999"/>
    <n v="15.63"/>
    <n v="16.049999"/>
    <n v="16.049999"/>
    <n v="0"/>
    <x v="4"/>
    <x v="1"/>
  </r>
  <r>
    <d v="2020-02-05T00:00:00"/>
    <n v="16.290001"/>
    <n v="16.32"/>
    <n v="15.02"/>
    <n v="15.15"/>
    <n v="15.15"/>
    <n v="0"/>
    <x v="4"/>
    <x v="1"/>
  </r>
  <r>
    <d v="2020-02-06T00:00:00"/>
    <n v="15.13"/>
    <n v="15.66"/>
    <n v="14.7"/>
    <n v="14.96"/>
    <n v="14.96"/>
    <n v="0"/>
    <x v="4"/>
    <x v="1"/>
  </r>
  <r>
    <d v="2020-02-07T00:00:00"/>
    <n v="15.07"/>
    <n v="16.16"/>
    <n v="14.81"/>
    <n v="15.47"/>
    <n v="15.47"/>
    <n v="0"/>
    <x v="4"/>
    <x v="1"/>
  </r>
  <r>
    <d v="2020-02-10T00:00:00"/>
    <n v="15.88"/>
    <n v="16.43"/>
    <n v="15.01"/>
    <n v="15.04"/>
    <n v="15.04"/>
    <n v="0"/>
    <x v="4"/>
    <x v="1"/>
  </r>
  <r>
    <d v="2020-02-11T00:00:00"/>
    <n v="14.91"/>
    <n v="15.27"/>
    <n v="14.38"/>
    <n v="15.18"/>
    <n v="15.18"/>
    <n v="0"/>
    <x v="4"/>
    <x v="1"/>
  </r>
  <r>
    <d v="2020-02-12T00:00:00"/>
    <n v="14.86"/>
    <n v="14.88"/>
    <n v="13.73"/>
    <n v="13.74"/>
    <n v="13.74"/>
    <n v="0"/>
    <x v="4"/>
    <x v="1"/>
  </r>
  <r>
    <d v="2020-02-13T00:00:00"/>
    <n v="14.43"/>
    <n v="15.44"/>
    <n v="14"/>
    <n v="14.15"/>
    <n v="14.15"/>
    <n v="0"/>
    <x v="4"/>
    <x v="1"/>
  </r>
  <r>
    <d v="2020-02-14T00:00:00"/>
    <n v="14.12"/>
    <n v="14.54"/>
    <n v="13.38"/>
    <n v="13.68"/>
    <n v="13.68"/>
    <n v="0"/>
    <x v="4"/>
    <x v="1"/>
  </r>
  <r>
    <d v="2020-02-18T00:00:00"/>
    <n v="14.98"/>
    <n v="15.49"/>
    <n v="14.53"/>
    <n v="14.83"/>
    <n v="14.83"/>
    <n v="0"/>
    <x v="4"/>
    <x v="1"/>
  </r>
  <r>
    <d v="2020-02-19T00:00:00"/>
    <n v="14.66"/>
    <n v="14.74"/>
    <n v="14.21"/>
    <n v="14.38"/>
    <n v="14.38"/>
    <n v="0"/>
    <x v="4"/>
    <x v="1"/>
  </r>
  <r>
    <d v="2020-02-20T00:00:00"/>
    <n v="14.54"/>
    <n v="17.209999"/>
    <n v="14.49"/>
    <n v="15.56"/>
    <n v="15.56"/>
    <n v="0"/>
    <x v="4"/>
    <x v="1"/>
  </r>
  <r>
    <d v="2020-02-21T00:00:00"/>
    <n v="17.329999999999998"/>
    <n v="18.209999"/>
    <n v="16.190000999999999"/>
    <n v="17.079999999999998"/>
    <n v="17.079999999999998"/>
    <n v="0"/>
    <x v="4"/>
    <x v="1"/>
  </r>
  <r>
    <d v="2020-02-24T00:00:00"/>
    <n v="22.25"/>
    <n v="26.35"/>
    <n v="22"/>
    <n v="25.030000999999999"/>
    <n v="25.030000999999999"/>
    <n v="0"/>
    <x v="4"/>
    <x v="1"/>
  </r>
  <r>
    <d v="2020-02-25T00:00:00"/>
    <n v="23.280000999999999"/>
    <n v="30.25"/>
    <n v="22.620000999999998"/>
    <n v="27.85"/>
    <n v="27.85"/>
    <n v="0"/>
    <x v="4"/>
    <x v="1"/>
  </r>
  <r>
    <d v="2020-02-26T00:00:00"/>
    <n v="26.629999000000002"/>
    <n v="29.57"/>
    <n v="24.76"/>
    <n v="27.559999000000001"/>
    <n v="27.559999000000001"/>
    <n v="0"/>
    <x v="4"/>
    <x v="1"/>
  </r>
  <r>
    <d v="2020-02-27T00:00:00"/>
    <n v="32.139999000000003"/>
    <n v="39.310001"/>
    <n v="29.370000999999998"/>
    <n v="39.159999999999997"/>
    <n v="39.159999999999997"/>
    <n v="0"/>
    <x v="4"/>
    <x v="1"/>
  </r>
  <r>
    <d v="2020-02-28T00:00:00"/>
    <n v="42.02"/>
    <n v="49.48"/>
    <n v="39.369999"/>
    <n v="40.110000999999997"/>
    <n v="40.110000999999997"/>
    <n v="0"/>
    <x v="4"/>
    <x v="1"/>
  </r>
  <r>
    <d v="2020-03-02T00:00:00"/>
    <n v="38.540000999999997"/>
    <n v="40.409999999999997"/>
    <n v="31.5"/>
    <n v="33.419998"/>
    <n v="33.419998"/>
    <n v="0"/>
    <x v="4"/>
    <x v="2"/>
  </r>
  <r>
    <d v="2020-03-03T00:00:00"/>
    <n v="33.650002000000001"/>
    <n v="41.060001"/>
    <n v="24.93"/>
    <n v="36.82"/>
    <n v="36.82"/>
    <n v="0"/>
    <x v="4"/>
    <x v="2"/>
  </r>
  <r>
    <d v="2020-03-04T00:00:00"/>
    <n v="34.439999"/>
    <n v="35.580002"/>
    <n v="30.299999"/>
    <n v="31.99"/>
    <n v="31.99"/>
    <n v="0"/>
    <x v="4"/>
    <x v="2"/>
  </r>
  <r>
    <d v="2020-03-05T00:00:00"/>
    <n v="33.610000999999997"/>
    <n v="42.84"/>
    <n v="33.540000999999997"/>
    <n v="39.619999"/>
    <n v="39.619999"/>
    <n v="0"/>
    <x v="4"/>
    <x v="2"/>
  </r>
  <r>
    <d v="2020-03-06T00:00:00"/>
    <n v="48.93"/>
    <n v="54.389999000000003"/>
    <n v="40.840000000000003"/>
    <n v="41.939999"/>
    <n v="41.939999"/>
    <n v="0"/>
    <x v="4"/>
    <x v="2"/>
  </r>
  <r>
    <d v="2020-03-09T00:00:00"/>
    <n v="41.939999"/>
    <n v="62.119999"/>
    <n v="41.939999"/>
    <n v="54.459999000000003"/>
    <n v="54.459999000000003"/>
    <n v="0"/>
    <x v="4"/>
    <x v="2"/>
  </r>
  <r>
    <d v="2020-03-10T00:00:00"/>
    <n v="49.68"/>
    <n v="55.66"/>
    <n v="43.560001"/>
    <n v="47.299999"/>
    <n v="47.299999"/>
    <n v="0"/>
    <x v="4"/>
    <x v="2"/>
  </r>
  <r>
    <d v="2020-03-11T00:00:00"/>
    <n v="52.240001999999997"/>
    <n v="55.82"/>
    <n v="49.98"/>
    <n v="53.900002000000001"/>
    <n v="53.900002000000001"/>
    <n v="0"/>
    <x v="4"/>
    <x v="2"/>
  </r>
  <r>
    <d v="2020-03-12T00:00:00"/>
    <n v="61.459999000000003"/>
    <n v="76.830001999999993"/>
    <n v="59.91"/>
    <n v="75.470000999999996"/>
    <n v="75.470000999999996"/>
    <n v="0"/>
    <x v="4"/>
    <x v="2"/>
  </r>
  <r>
    <d v="2020-03-13T00:00:00"/>
    <n v="71.309997999999993"/>
    <n v="77.569999999999993"/>
    <n v="55.169998"/>
    <n v="57.830002"/>
    <n v="57.830002"/>
    <n v="0"/>
    <x v="4"/>
    <x v="2"/>
  </r>
  <r>
    <d v="2020-03-16T00:00:00"/>
    <n v="57.830002"/>
    <n v="83.559997999999993"/>
    <n v="57.830002"/>
    <n v="82.690002000000007"/>
    <n v="82.690002000000007"/>
    <n v="0"/>
    <x v="4"/>
    <x v="2"/>
  </r>
  <r>
    <d v="2020-03-17T00:00:00"/>
    <n v="82.690002000000007"/>
    <n v="84.830001999999993"/>
    <n v="70.370002999999997"/>
    <n v="75.910004000000001"/>
    <n v="75.910004000000001"/>
    <n v="0"/>
    <x v="4"/>
    <x v="2"/>
  </r>
  <r>
    <d v="2020-03-18T00:00:00"/>
    <n v="69.370002999999997"/>
    <n v="85.470000999999996"/>
    <n v="69.370002999999997"/>
    <n v="76.449996999999996"/>
    <n v="76.449996999999996"/>
    <n v="0"/>
    <x v="4"/>
    <x v="2"/>
  </r>
  <r>
    <d v="2020-03-19T00:00:00"/>
    <n v="80.620002999999997"/>
    <n v="84.260002"/>
    <n v="68.569999999999993"/>
    <n v="72"/>
    <n v="72"/>
    <n v="0"/>
    <x v="4"/>
    <x v="2"/>
  </r>
  <r>
    <d v="2020-03-20T00:00:00"/>
    <n v="67.860000999999997"/>
    <n v="69.510002"/>
    <n v="57.419998"/>
    <n v="66.040001000000004"/>
    <n v="66.040001000000004"/>
    <n v="0"/>
    <x v="4"/>
    <x v="2"/>
  </r>
  <r>
    <d v="2020-03-23T00:00:00"/>
    <n v="74.080001999999993"/>
    <n v="76.739998"/>
    <n v="60.459999000000003"/>
    <n v="61.59"/>
    <n v="61.59"/>
    <n v="0"/>
    <x v="4"/>
    <x v="2"/>
  </r>
  <r>
    <d v="2020-03-24T00:00:00"/>
    <n v="58.759998000000003"/>
    <n v="61.880001"/>
    <n v="36.240001999999997"/>
    <n v="61.669998"/>
    <n v="61.669998"/>
    <n v="0"/>
    <x v="4"/>
    <x v="2"/>
  </r>
  <r>
    <d v="2020-03-25T00:00:00"/>
    <n v="61.439999"/>
    <n v="68.860000999999997"/>
    <n v="58.029998999999997"/>
    <n v="63.950001"/>
    <n v="63.950001"/>
    <n v="0"/>
    <x v="4"/>
    <x v="2"/>
  </r>
  <r>
    <d v="2020-03-26T00:00:00"/>
    <n v="65.669998000000007"/>
    <n v="67.059997999999993"/>
    <n v="57.66"/>
    <n v="61"/>
    <n v="61"/>
    <n v="0"/>
    <x v="4"/>
    <x v="2"/>
  </r>
  <r>
    <d v="2020-03-27T00:00:00"/>
    <n v="64.949996999999996"/>
    <n v="69.099997999999999"/>
    <n v="61.799999"/>
    <n v="65.540001000000004"/>
    <n v="65.540001000000004"/>
    <n v="0"/>
    <x v="4"/>
    <x v="2"/>
  </r>
  <r>
    <d v="2020-03-30T00:00:00"/>
    <n v="66.300003000000004"/>
    <n v="67.690002000000007"/>
    <n v="56.599997999999999"/>
    <n v="57.080002"/>
    <n v="57.080002"/>
    <n v="0"/>
    <x v="4"/>
    <x v="2"/>
  </r>
  <r>
    <d v="2020-03-31T00:00:00"/>
    <n v="56.689999"/>
    <n v="58.75"/>
    <n v="50.880001"/>
    <n v="53.540000999999997"/>
    <n v="53.540000999999997"/>
    <n v="0"/>
    <x v="4"/>
    <x v="2"/>
  </r>
  <r>
    <d v="2020-04-01T00:00:00"/>
    <n v="57.380001"/>
    <n v="60.59"/>
    <n v="52.759998000000003"/>
    <n v="57.060001"/>
    <n v="57.060001"/>
    <n v="0"/>
    <x v="4"/>
    <x v="3"/>
  </r>
  <r>
    <d v="2020-04-02T00:00:00"/>
    <n v="54.459999000000003"/>
    <n v="57.240001999999997"/>
    <n v="50.450001"/>
    <n v="50.91"/>
    <n v="50.91"/>
    <n v="0"/>
    <x v="4"/>
    <x v="3"/>
  </r>
  <r>
    <d v="2020-04-03T00:00:00"/>
    <n v="51.110000999999997"/>
    <n v="52.290000999999997"/>
    <n v="46.740001999999997"/>
    <n v="46.799999"/>
    <n v="46.799999"/>
    <n v="0"/>
    <x v="4"/>
    <x v="3"/>
  </r>
  <r>
    <d v="2020-04-06T00:00:00"/>
    <n v="44.169998"/>
    <n v="45.73"/>
    <n v="43.450001"/>
    <n v="45.240001999999997"/>
    <n v="45.240001999999997"/>
    <n v="0"/>
    <x v="4"/>
    <x v="3"/>
  </r>
  <r>
    <d v="2020-04-07T00:00:00"/>
    <n v="44.830002"/>
    <n v="47.509998000000003"/>
    <n v="43.509998000000003"/>
    <n v="46.700001"/>
    <n v="46.700001"/>
    <n v="0"/>
    <x v="4"/>
    <x v="3"/>
  </r>
  <r>
    <d v="2020-04-08T00:00:00"/>
    <n v="45.900002000000001"/>
    <n v="47.279998999999997"/>
    <n v="42.529998999999997"/>
    <n v="43.349997999999999"/>
    <n v="43.349997999999999"/>
    <n v="0"/>
    <x v="4"/>
    <x v="3"/>
  </r>
  <r>
    <d v="2020-04-09T00:00:00"/>
    <n v="43"/>
    <n v="45.73"/>
    <n v="41.389999000000003"/>
    <n v="41.669998"/>
    <n v="41.669998"/>
    <n v="0"/>
    <x v="4"/>
    <x v="3"/>
  </r>
  <r>
    <d v="2020-04-13T00:00:00"/>
    <n v="44.599997999999999"/>
    <n v="45.040000999999997"/>
    <n v="41.169998"/>
    <n v="41.169998"/>
    <n v="41.169998"/>
    <n v="0"/>
    <x v="4"/>
    <x v="3"/>
  </r>
  <r>
    <d v="2020-04-14T00:00:00"/>
    <n v="40.240001999999997"/>
    <n v="40.57"/>
    <n v="37.310001"/>
    <n v="37.759998000000003"/>
    <n v="37.759998000000003"/>
    <n v="0"/>
    <x v="4"/>
    <x v="3"/>
  </r>
  <r>
    <d v="2020-04-15T00:00:00"/>
    <n v="42.57"/>
    <n v="43.23"/>
    <n v="40.049999"/>
    <n v="40.840000000000003"/>
    <n v="40.840000000000003"/>
    <n v="0"/>
    <x v="4"/>
    <x v="3"/>
  </r>
  <r>
    <d v="2020-04-16T00:00:00"/>
    <n v="41.919998"/>
    <n v="43.02"/>
    <n v="39.869999"/>
    <n v="40.110000999999997"/>
    <n v="40.110000999999997"/>
    <n v="0"/>
    <x v="4"/>
    <x v="3"/>
  </r>
  <r>
    <d v="2020-04-17T00:00:00"/>
    <n v="39.5"/>
    <n v="40.259998000000003"/>
    <n v="37.630001"/>
    <n v="38.150002000000001"/>
    <n v="38.150002000000001"/>
    <n v="0"/>
    <x v="4"/>
    <x v="3"/>
  </r>
  <r>
    <d v="2020-04-20T00:00:00"/>
    <n v="40.68"/>
    <n v="43.830002"/>
    <n v="39.880001"/>
    <n v="43.830002"/>
    <n v="43.830002"/>
    <n v="0"/>
    <x v="4"/>
    <x v="3"/>
  </r>
  <r>
    <d v="2020-04-21T00:00:00"/>
    <n v="44.279998999999997"/>
    <n v="47.77"/>
    <n v="43.77"/>
    <n v="45.41"/>
    <n v="45.41"/>
    <n v="0"/>
    <x v="4"/>
    <x v="3"/>
  </r>
  <r>
    <d v="2020-04-22T00:00:00"/>
    <n v="44.91"/>
    <n v="45.07"/>
    <n v="41.41"/>
    <n v="41.98"/>
    <n v="41.98"/>
    <n v="0"/>
    <x v="4"/>
    <x v="3"/>
  </r>
  <r>
    <d v="2020-04-23T00:00:00"/>
    <n v="41.299999"/>
    <n v="42.470001000000003"/>
    <n v="39.060001"/>
    <n v="41.380001"/>
    <n v="41.380001"/>
    <n v="0"/>
    <x v="4"/>
    <x v="3"/>
  </r>
  <r>
    <d v="2020-04-24T00:00:00"/>
    <n v="38.799999"/>
    <n v="40.169998"/>
    <n v="35.599997999999999"/>
    <n v="35.93"/>
    <n v="35.93"/>
    <n v="0"/>
    <x v="4"/>
    <x v="3"/>
  </r>
  <r>
    <d v="2020-04-27T00:00:00"/>
    <n v="36.290000999999997"/>
    <n v="36.439999"/>
    <n v="32.509998000000003"/>
    <n v="33.290000999999997"/>
    <n v="33.290000999999997"/>
    <n v="0"/>
    <x v="4"/>
    <x v="3"/>
  </r>
  <r>
    <d v="2020-04-28T00:00:00"/>
    <n v="33.209999000000003"/>
    <n v="35.389999000000003"/>
    <n v="30.540001"/>
    <n v="33.57"/>
    <n v="33.57"/>
    <n v="0"/>
    <x v="4"/>
    <x v="3"/>
  </r>
  <r>
    <d v="2020-04-29T00:00:00"/>
    <n v="32.479999999999997"/>
    <n v="33.189999"/>
    <n v="30.709999"/>
    <n v="31.23"/>
    <n v="31.23"/>
    <n v="0"/>
    <x v="4"/>
    <x v="3"/>
  </r>
  <r>
    <d v="2020-04-30T00:00:00"/>
    <n v="30.99"/>
    <n v="35.939999"/>
    <n v="30.93"/>
    <n v="34.150002000000001"/>
    <n v="34.150002000000001"/>
    <n v="0"/>
    <x v="4"/>
    <x v="3"/>
  </r>
  <r>
    <d v="2020-05-01T00:00:00"/>
    <n v="38.169998"/>
    <n v="39.57"/>
    <n v="36.590000000000003"/>
    <n v="37.189999"/>
    <n v="37.189999"/>
    <n v="0"/>
    <x v="4"/>
    <x v="4"/>
  </r>
  <r>
    <d v="2020-05-04T00:00:00"/>
    <n v="39.130001"/>
    <n v="40.32"/>
    <n v="35.529998999999997"/>
    <n v="35.970001000000003"/>
    <n v="35.970001000000003"/>
    <n v="0"/>
    <x v="4"/>
    <x v="4"/>
  </r>
  <r>
    <d v="2020-05-05T00:00:00"/>
    <n v="34.82"/>
    <n v="36.220001000000003"/>
    <n v="31.950001"/>
    <n v="33.610000999999997"/>
    <n v="33.610000999999997"/>
    <n v="0"/>
    <x v="4"/>
    <x v="4"/>
  </r>
  <r>
    <d v="2020-05-06T00:00:00"/>
    <n v="32.689999"/>
    <n v="35.689999"/>
    <n v="31.68"/>
    <n v="34.119999"/>
    <n v="34.119999"/>
    <n v="0"/>
    <x v="4"/>
    <x v="4"/>
  </r>
  <r>
    <d v="2020-05-07T00:00:00"/>
    <n v="32.119999"/>
    <n v="32.279998999999997"/>
    <n v="30.370000999999998"/>
    <n v="31.440000999999999"/>
    <n v="31.440000999999999"/>
    <n v="0"/>
    <x v="4"/>
    <x v="4"/>
  </r>
  <r>
    <d v="2020-05-08T00:00:00"/>
    <n v="30.139999"/>
    <n v="30.389999"/>
    <n v="27.889999"/>
    <n v="27.98"/>
    <n v="27.98"/>
    <n v="0"/>
    <x v="4"/>
    <x v="4"/>
  </r>
  <r>
    <d v="2020-05-11T00:00:00"/>
    <n v="28.459999"/>
    <n v="31.459999"/>
    <n v="26.969999000000001"/>
    <n v="27.57"/>
    <n v="27.57"/>
    <n v="0"/>
    <x v="4"/>
    <x v="4"/>
  </r>
  <r>
    <d v="2020-05-12T00:00:00"/>
    <n v="28.469999000000001"/>
    <n v="33.040000999999997"/>
    <n v="26"/>
    <n v="33.040000999999997"/>
    <n v="33.040000999999997"/>
    <n v="0"/>
    <x v="4"/>
    <x v="4"/>
  </r>
  <r>
    <d v="2020-05-13T00:00:00"/>
    <n v="32.740001999999997"/>
    <n v="37.419998"/>
    <n v="30.77"/>
    <n v="35.279998999999997"/>
    <n v="35.279998999999997"/>
    <n v="0"/>
    <x v="4"/>
    <x v="4"/>
  </r>
  <r>
    <d v="2020-05-14T00:00:00"/>
    <n v="35.159999999999997"/>
    <n v="39.279998999999997"/>
    <n v="32.330002"/>
    <n v="32.610000999999997"/>
    <n v="32.610000999999997"/>
    <n v="0"/>
    <x v="4"/>
    <x v="4"/>
  </r>
  <r>
    <d v="2020-05-15T00:00:00"/>
    <n v="32.5"/>
    <n v="35.130001"/>
    <n v="31.040001"/>
    <n v="31.889999"/>
    <n v="31.889999"/>
    <n v="0"/>
    <x v="4"/>
    <x v="4"/>
  </r>
  <r>
    <d v="2020-05-18T00:00:00"/>
    <n v="30.709999"/>
    <n v="31.08"/>
    <n v="28.35"/>
    <n v="29.299999"/>
    <n v="29.299999"/>
    <n v="0"/>
    <x v="4"/>
    <x v="4"/>
  </r>
  <r>
    <d v="2020-05-19T00:00:00"/>
    <n v="28.73"/>
    <n v="30.74"/>
    <n v="28.370000999999998"/>
    <n v="30.530000999999999"/>
    <n v="30.530000999999999"/>
    <n v="0"/>
    <x v="4"/>
    <x v="4"/>
  </r>
  <r>
    <d v="2020-05-20T00:00:00"/>
    <n v="29.52"/>
    <n v="29.83"/>
    <n v="27.83"/>
    <n v="27.99"/>
    <n v="27.99"/>
    <n v="0"/>
    <x v="4"/>
    <x v="4"/>
  </r>
  <r>
    <d v="2020-05-21T00:00:00"/>
    <n v="28.969999000000001"/>
    <n v="30.200001"/>
    <n v="27.67"/>
    <n v="29.530000999999999"/>
    <n v="29.530000999999999"/>
    <n v="0"/>
    <x v="4"/>
    <x v="4"/>
  </r>
  <r>
    <d v="2020-05-22T00:00:00"/>
    <n v="31.360001"/>
    <n v="31.549999"/>
    <n v="28.030000999999999"/>
    <n v="28.16"/>
    <n v="28.16"/>
    <n v="0"/>
    <x v="4"/>
    <x v="4"/>
  </r>
  <r>
    <d v="2020-05-26T00:00:00"/>
    <n v="27.719999000000001"/>
    <n v="28.58"/>
    <n v="27.18"/>
    <n v="28.01"/>
    <n v="28.01"/>
    <n v="0"/>
    <x v="4"/>
    <x v="4"/>
  </r>
  <r>
    <d v="2020-05-27T00:00:00"/>
    <n v="27.620000999999998"/>
    <n v="30.530000999999999"/>
    <n v="25.92"/>
    <n v="27.620000999999998"/>
    <n v="27.620000999999998"/>
    <n v="0"/>
    <x v="4"/>
    <x v="4"/>
  </r>
  <r>
    <d v="2020-05-28T00:00:00"/>
    <n v="27.82"/>
    <n v="29.889999"/>
    <n v="27.43"/>
    <n v="28.59"/>
    <n v="28.59"/>
    <n v="0"/>
    <x v="4"/>
    <x v="4"/>
  </r>
  <r>
    <d v="2020-05-29T00:00:00"/>
    <n v="29.299999"/>
    <n v="30.16"/>
    <n v="27.290001"/>
    <n v="27.51"/>
    <n v="27.51"/>
    <n v="0"/>
    <x v="4"/>
    <x v="4"/>
  </r>
  <r>
    <d v="2020-06-01T00:00:00"/>
    <n v="28.940000999999999"/>
    <n v="30.6"/>
    <n v="28.110001"/>
    <n v="28.23"/>
    <n v="28.23"/>
    <n v="0"/>
    <x v="4"/>
    <x v="5"/>
  </r>
  <r>
    <d v="2020-06-02T00:00:00"/>
    <n v="28.4"/>
    <n v="28.52"/>
    <n v="26.66"/>
    <n v="26.84"/>
    <n v="26.84"/>
    <n v="0"/>
    <x v="4"/>
    <x v="5"/>
  </r>
  <r>
    <d v="2020-06-03T00:00:00"/>
    <n v="26.75"/>
    <n v="26.98"/>
    <n v="25.040001"/>
    <n v="25.66"/>
    <n v="25.66"/>
    <n v="0"/>
    <x v="4"/>
    <x v="5"/>
  </r>
  <r>
    <d v="2020-06-04T00:00:00"/>
    <n v="26.23"/>
    <n v="26.43"/>
    <n v="24.379999000000002"/>
    <n v="25.809999000000001"/>
    <n v="25.809999000000001"/>
    <n v="0"/>
    <x v="4"/>
    <x v="5"/>
  </r>
  <r>
    <d v="2020-06-05T00:00:00"/>
    <n v="24.790001"/>
    <n v="25.09"/>
    <n v="23.540001"/>
    <n v="24.52"/>
    <n v="24.52"/>
    <n v="0"/>
    <x v="4"/>
    <x v="5"/>
  </r>
  <r>
    <d v="2020-06-08T00:00:00"/>
    <n v="25.559999000000001"/>
    <n v="25.98"/>
    <n v="24.65"/>
    <n v="25.809999000000001"/>
    <n v="25.809999000000001"/>
    <n v="0"/>
    <x v="4"/>
    <x v="5"/>
  </r>
  <r>
    <d v="2020-06-09T00:00:00"/>
    <n v="25.93"/>
    <n v="27.700001"/>
    <n v="25.709999"/>
    <n v="27.57"/>
    <n v="27.57"/>
    <n v="0"/>
    <x v="4"/>
    <x v="5"/>
  </r>
  <r>
    <d v="2020-06-10T00:00:00"/>
    <n v="26.73"/>
    <n v="29.01"/>
    <n v="26.059999000000001"/>
    <n v="27.57"/>
    <n v="27.57"/>
    <n v="0"/>
    <x v="4"/>
    <x v="5"/>
  </r>
  <r>
    <d v="2020-06-11T00:00:00"/>
    <n v="30.450001"/>
    <n v="42.580002"/>
    <n v="29.49"/>
    <n v="40.790000999999997"/>
    <n v="40.790000999999997"/>
    <n v="0"/>
    <x v="4"/>
    <x v="5"/>
  </r>
  <r>
    <d v="2020-06-12T00:00:00"/>
    <n v="37.68"/>
    <n v="44.16"/>
    <n v="34.970001000000003"/>
    <n v="36.090000000000003"/>
    <n v="36.090000000000003"/>
    <n v="0"/>
    <x v="4"/>
    <x v="5"/>
  </r>
  <r>
    <d v="2020-06-15T00:00:00"/>
    <n v="44.09"/>
    <n v="44.439999"/>
    <n v="34.279998999999997"/>
    <n v="34.400002000000001"/>
    <n v="34.400002000000001"/>
    <n v="0"/>
    <x v="4"/>
    <x v="5"/>
  </r>
  <r>
    <d v="2020-06-16T00:00:00"/>
    <n v="34.279998999999997"/>
    <n v="37.450001"/>
    <n v="31.73"/>
    <n v="33.669998"/>
    <n v="33.669998"/>
    <n v="0"/>
    <x v="4"/>
    <x v="5"/>
  </r>
  <r>
    <d v="2020-06-17T00:00:00"/>
    <n v="33.279998999999997"/>
    <n v="35.169998"/>
    <n v="32.25"/>
    <n v="33.470001000000003"/>
    <n v="33.470001000000003"/>
    <n v="0"/>
    <x v="4"/>
    <x v="5"/>
  </r>
  <r>
    <d v="2020-06-18T00:00:00"/>
    <n v="33.830002"/>
    <n v="36.25"/>
    <n v="32.240001999999997"/>
    <n v="32.939999"/>
    <n v="32.939999"/>
    <n v="0"/>
    <x v="4"/>
    <x v="5"/>
  </r>
  <r>
    <d v="2020-06-19T00:00:00"/>
    <n v="32.07"/>
    <n v="35.119999"/>
    <n v="30.4"/>
    <n v="35.119999"/>
    <n v="35.119999"/>
    <n v="0"/>
    <x v="4"/>
    <x v="5"/>
  </r>
  <r>
    <d v="2020-06-22T00:00:00"/>
    <n v="35.220001000000003"/>
    <n v="35.389999000000003"/>
    <n v="31.639999"/>
    <n v="31.77"/>
    <n v="31.77"/>
    <n v="0"/>
    <x v="4"/>
    <x v="5"/>
  </r>
  <r>
    <d v="2020-06-23T00:00:00"/>
    <n v="31.709999"/>
    <n v="31.709999"/>
    <n v="29.26"/>
    <n v="31.370000999999998"/>
    <n v="31.370000999999998"/>
    <n v="0"/>
    <x v="4"/>
    <x v="5"/>
  </r>
  <r>
    <d v="2020-06-24T00:00:00"/>
    <n v="31.049999"/>
    <n v="37.119999"/>
    <n v="30.950001"/>
    <n v="33.840000000000003"/>
    <n v="33.840000000000003"/>
    <n v="0"/>
    <x v="4"/>
    <x v="5"/>
  </r>
  <r>
    <d v="2020-06-25T00:00:00"/>
    <n v="36.590000000000003"/>
    <n v="36.93"/>
    <n v="31.59"/>
    <n v="32.220001000000003"/>
    <n v="32.220001000000003"/>
    <n v="0"/>
    <x v="4"/>
    <x v="5"/>
  </r>
  <r>
    <d v="2020-06-26T00:00:00"/>
    <n v="33.009998000000003"/>
    <n v="36.25"/>
    <n v="31.040001"/>
    <n v="34.729999999999997"/>
    <n v="34.729999999999997"/>
    <n v="0"/>
    <x v="4"/>
    <x v="5"/>
  </r>
  <r>
    <d v="2020-06-29T00:00:00"/>
    <n v="35.049999"/>
    <n v="36.310001"/>
    <n v="31.780000999999999"/>
    <n v="31.780000999999999"/>
    <n v="31.780000999999999"/>
    <n v="0"/>
    <x v="4"/>
    <x v="5"/>
  </r>
  <r>
    <d v="2020-06-30T00:00:00"/>
    <n v="32.540000999999997"/>
    <n v="32.939999"/>
    <n v="29.559999000000001"/>
    <n v="30.43"/>
    <n v="30.43"/>
    <n v="0"/>
    <x v="4"/>
    <x v="5"/>
  </r>
  <r>
    <d v="2020-07-01T00:00:00"/>
    <n v="30.959999"/>
    <n v="31.76"/>
    <n v="28.200001"/>
    <n v="28.620000999999998"/>
    <n v="28.620000999999998"/>
    <n v="0"/>
    <x v="4"/>
    <x v="6"/>
  </r>
  <r>
    <d v="2020-07-02T00:00:00"/>
    <n v="28.33"/>
    <n v="28.440000999999999"/>
    <n v="25.9"/>
    <n v="27.68"/>
    <n v="27.68"/>
    <n v="0"/>
    <x v="4"/>
    <x v="6"/>
  </r>
  <r>
    <d v="2020-07-06T00:00:00"/>
    <n v="27.76"/>
    <n v="28.33"/>
    <n v="24.92"/>
    <n v="27.940000999999999"/>
    <n v="27.940000999999999"/>
    <n v="0"/>
    <x v="4"/>
    <x v="6"/>
  </r>
  <r>
    <d v="2020-07-07T00:00:00"/>
    <n v="28.77"/>
    <n v="29.629999000000002"/>
    <n v="27.25"/>
    <n v="29.43"/>
    <n v="29.43"/>
    <n v="0"/>
    <x v="4"/>
    <x v="6"/>
  </r>
  <r>
    <d v="2020-07-08T00:00:00"/>
    <n v="28.950001"/>
    <n v="30.200001"/>
    <n v="27.24"/>
    <n v="28.08"/>
    <n v="28.08"/>
    <n v="0"/>
    <x v="4"/>
    <x v="6"/>
  </r>
  <r>
    <d v="2020-07-09T00:00:00"/>
    <n v="28.18"/>
    <n v="31.48"/>
    <n v="26.110001"/>
    <n v="29.26"/>
    <n v="29.26"/>
    <n v="0"/>
    <x v="4"/>
    <x v="6"/>
  </r>
  <r>
    <d v="2020-07-10T00:00:00"/>
    <n v="30.860001"/>
    <n v="30.91"/>
    <n v="27.129999000000002"/>
    <n v="27.290001"/>
    <n v="27.290001"/>
    <n v="0"/>
    <x v="4"/>
    <x v="6"/>
  </r>
  <r>
    <d v="2020-07-13T00:00:00"/>
    <n v="27.85"/>
    <n v="32.450001"/>
    <n v="26.870000999999998"/>
    <n v="32.189999"/>
    <n v="32.189999"/>
    <n v="0"/>
    <x v="4"/>
    <x v="6"/>
  </r>
  <r>
    <d v="2020-07-14T00:00:00"/>
    <n v="31.139999"/>
    <n v="33.669998"/>
    <n v="29.209999"/>
    <n v="29.52"/>
    <n v="29.52"/>
    <n v="0"/>
    <x v="4"/>
    <x v="6"/>
  </r>
  <r>
    <d v="2020-07-15T00:00:00"/>
    <n v="29.15"/>
    <n v="30.09"/>
    <n v="27.17"/>
    <n v="27.76"/>
    <n v="27.76"/>
    <n v="0"/>
    <x v="4"/>
    <x v="6"/>
  </r>
  <r>
    <d v="2020-07-16T00:00:00"/>
    <n v="28.41"/>
    <n v="29.290001"/>
    <n v="26.98"/>
    <n v="28"/>
    <n v="28"/>
    <n v="0"/>
    <x v="4"/>
    <x v="6"/>
  </r>
  <r>
    <d v="2020-07-17T00:00:00"/>
    <n v="27.15"/>
    <n v="27.540001"/>
    <n v="25.41"/>
    <n v="25.68"/>
    <n v="25.68"/>
    <n v="0"/>
    <x v="4"/>
    <x v="6"/>
  </r>
  <r>
    <d v="2020-07-20T00:00:00"/>
    <n v="26.940000999999999"/>
    <n v="27.08"/>
    <n v="24.35"/>
    <n v="24.459999"/>
    <n v="24.459999"/>
    <n v="0"/>
    <x v="4"/>
    <x v="6"/>
  </r>
  <r>
    <d v="2020-07-21T00:00:00"/>
    <n v="24.08"/>
    <n v="25.65"/>
    <n v="23.610001"/>
    <n v="24.84"/>
    <n v="24.84"/>
    <n v="0"/>
    <x v="4"/>
    <x v="6"/>
  </r>
  <r>
    <d v="2020-07-22T00:00:00"/>
    <n v="24.559999000000001"/>
    <n v="26.26"/>
    <n v="24.129999000000002"/>
    <n v="24.32"/>
    <n v="24.32"/>
    <n v="0"/>
    <x v="4"/>
    <x v="6"/>
  </r>
  <r>
    <d v="2020-07-23T00:00:00"/>
    <n v="23.969999000000001"/>
    <n v="26.950001"/>
    <n v="23.6"/>
    <n v="26.08"/>
    <n v="26.08"/>
    <n v="0"/>
    <x v="4"/>
    <x v="6"/>
  </r>
  <r>
    <d v="2020-07-24T00:00:00"/>
    <n v="27.959999"/>
    <n v="28.58"/>
    <n v="25.530000999999999"/>
    <n v="25.84"/>
    <n v="25.84"/>
    <n v="0"/>
    <x v="4"/>
    <x v="6"/>
  </r>
  <r>
    <d v="2020-07-27T00:00:00"/>
    <n v="26.6"/>
    <n v="26.940000999999999"/>
    <n v="24.549999"/>
    <n v="24.74"/>
    <n v="24.74"/>
    <n v="0"/>
    <x v="4"/>
    <x v="6"/>
  </r>
  <r>
    <d v="2020-07-28T00:00:00"/>
    <n v="24.860001"/>
    <n v="25.85"/>
    <n v="24.049999"/>
    <n v="25.440000999999999"/>
    <n v="25.440000999999999"/>
    <n v="0"/>
    <x v="4"/>
    <x v="6"/>
  </r>
  <r>
    <d v="2020-07-29T00:00:00"/>
    <n v="25.16"/>
    <n v="25.42"/>
    <n v="23.73"/>
    <n v="24.1"/>
    <n v="24.1"/>
    <n v="0"/>
    <x v="4"/>
    <x v="6"/>
  </r>
  <r>
    <d v="2020-07-30T00:00:00"/>
    <n v="25.040001"/>
    <n v="28.290001"/>
    <n v="24.639999"/>
    <n v="24.76"/>
    <n v="24.76"/>
    <n v="0"/>
    <x v="4"/>
    <x v="6"/>
  </r>
  <r>
    <d v="2020-07-31T00:00:00"/>
    <n v="24.790001"/>
    <n v="26.41"/>
    <n v="23.549999"/>
    <n v="24.459999"/>
    <n v="24.459999"/>
    <n v="0"/>
    <x v="4"/>
    <x v="6"/>
  </r>
  <r>
    <d v="2020-08-03T00:00:00"/>
    <n v="25.75"/>
    <n v="26.01"/>
    <n v="22.17"/>
    <n v="24.280000999999999"/>
    <n v="24.280000999999999"/>
    <n v="0"/>
    <x v="4"/>
    <x v="7"/>
  </r>
  <r>
    <d v="2020-08-04T00:00:00"/>
    <n v="24.01"/>
    <n v="24.76"/>
    <n v="22.92"/>
    <n v="23.76"/>
    <n v="23.76"/>
    <n v="0"/>
    <x v="4"/>
    <x v="7"/>
  </r>
  <r>
    <d v="2020-08-05T00:00:00"/>
    <n v="23.440000999999999"/>
    <n v="23.610001"/>
    <n v="22.860001"/>
    <n v="22.99"/>
    <n v="22.99"/>
    <n v="0"/>
    <x v="4"/>
    <x v="7"/>
  </r>
  <r>
    <d v="2020-08-06T00:00:00"/>
    <n v="23.030000999999999"/>
    <n v="24.110001"/>
    <n v="20.969999000000001"/>
    <n v="22.65"/>
    <n v="22.65"/>
    <n v="0"/>
    <x v="4"/>
    <x v="7"/>
  </r>
  <r>
    <d v="2020-08-07T00:00:00"/>
    <n v="23.450001"/>
    <n v="24.02"/>
    <n v="22.02"/>
    <n v="22.209999"/>
    <n v="22.209999"/>
    <n v="0"/>
    <x v="4"/>
    <x v="7"/>
  </r>
  <r>
    <d v="2020-08-10T00:00:00"/>
    <n v="22.879999000000002"/>
    <n v="23.52"/>
    <n v="21.459999"/>
    <n v="22.129999000000002"/>
    <n v="22.129999000000002"/>
    <n v="0"/>
    <x v="4"/>
    <x v="7"/>
  </r>
  <r>
    <d v="2020-08-11T00:00:00"/>
    <n v="21.85"/>
    <n v="24.93"/>
    <n v="20.280000999999999"/>
    <n v="24.030000999999999"/>
    <n v="24.030000999999999"/>
    <n v="0"/>
    <x v="4"/>
    <x v="7"/>
  </r>
  <r>
    <d v="2020-08-12T00:00:00"/>
    <n v="22.82"/>
    <n v="22.879999000000002"/>
    <n v="21.540001"/>
    <n v="22.280000999999999"/>
    <n v="22.280000999999999"/>
    <n v="0"/>
    <x v="4"/>
    <x v="7"/>
  </r>
  <r>
    <d v="2020-08-13T00:00:00"/>
    <n v="22.200001"/>
    <n v="22.92"/>
    <n v="21.450001"/>
    <n v="22.129999000000002"/>
    <n v="22.129999000000002"/>
    <n v="0"/>
    <x v="4"/>
    <x v="7"/>
  </r>
  <r>
    <d v="2020-08-14T00:00:00"/>
    <n v="22.27"/>
    <n v="23.549999"/>
    <n v="21.790001"/>
    <n v="22.049999"/>
    <n v="22.049999"/>
    <n v="0"/>
    <x v="4"/>
    <x v="7"/>
  </r>
  <r>
    <d v="2020-08-17T00:00:00"/>
    <n v="22.52"/>
    <n v="22.82"/>
    <n v="21.34"/>
    <n v="21.35"/>
    <n v="21.35"/>
    <n v="0"/>
    <x v="4"/>
    <x v="7"/>
  </r>
  <r>
    <d v="2020-08-18T00:00:00"/>
    <n v="21.690000999999999"/>
    <n v="22.549999"/>
    <n v="21.18"/>
    <n v="21.51"/>
    <n v="21.51"/>
    <n v="0"/>
    <x v="4"/>
    <x v="7"/>
  </r>
  <r>
    <d v="2020-08-19T00:00:00"/>
    <n v="21.6"/>
    <n v="22.98"/>
    <n v="20.99"/>
    <n v="22.540001"/>
    <n v="22.540001"/>
    <n v="0"/>
    <x v="4"/>
    <x v="7"/>
  </r>
  <r>
    <d v="2020-08-20T00:00:00"/>
    <n v="24.1"/>
    <n v="24.6"/>
    <n v="22.370000999999998"/>
    <n v="22.719999000000001"/>
    <n v="22.719999000000001"/>
    <n v="0"/>
    <x v="4"/>
    <x v="7"/>
  </r>
  <r>
    <d v="2020-08-21T00:00:00"/>
    <n v="22.58"/>
    <n v="24.469999000000001"/>
    <n v="22.059999000000001"/>
    <n v="22.540001"/>
    <n v="22.540001"/>
    <n v="0"/>
    <x v="4"/>
    <x v="7"/>
  </r>
  <r>
    <d v="2020-08-24T00:00:00"/>
    <n v="22.870000999999998"/>
    <n v="23.18"/>
    <n v="21.25"/>
    <n v="22.370000999999998"/>
    <n v="22.370000999999998"/>
    <n v="0"/>
    <x v="4"/>
    <x v="7"/>
  </r>
  <r>
    <d v="2020-08-25T00:00:00"/>
    <n v="22.16"/>
    <n v="23.43"/>
    <n v="21.530000999999999"/>
    <n v="22.030000999999999"/>
    <n v="22.030000999999999"/>
    <n v="0"/>
    <x v="4"/>
    <x v="7"/>
  </r>
  <r>
    <d v="2020-08-26T00:00:00"/>
    <n v="22.139999"/>
    <n v="23.27"/>
    <n v="20.92"/>
    <n v="23.27"/>
    <n v="23.27"/>
    <n v="0"/>
    <x v="4"/>
    <x v="7"/>
  </r>
  <r>
    <d v="2020-08-27T00:00:00"/>
    <n v="23.42"/>
    <n v="27.09"/>
    <n v="21.440000999999999"/>
    <n v="24.469999000000001"/>
    <n v="24.469999000000001"/>
    <n v="0"/>
    <x v="4"/>
    <x v="7"/>
  </r>
  <r>
    <d v="2020-08-28T00:00:00"/>
    <n v="24.59"/>
    <n v="26.299999"/>
    <n v="22.639999"/>
    <n v="22.959999"/>
    <n v="22.959999"/>
    <n v="0"/>
    <x v="4"/>
    <x v="7"/>
  </r>
  <r>
    <d v="2020-08-31T00:00:00"/>
    <n v="23.91"/>
    <n v="26.5"/>
    <n v="21.77"/>
    <n v="26.41"/>
    <n v="26.41"/>
    <n v="0"/>
    <x v="4"/>
    <x v="7"/>
  </r>
  <r>
    <d v="2020-09-01T00:00:00"/>
    <n v="25.860001"/>
    <n v="26.59"/>
    <n v="25.02"/>
    <n v="26.120000999999998"/>
    <n v="26.120000999999998"/>
    <n v="0"/>
    <x v="4"/>
    <x v="8"/>
  </r>
  <r>
    <d v="2020-09-02T00:00:00"/>
    <n v="26.01"/>
    <n v="27.07"/>
    <n v="25.530000999999999"/>
    <n v="26.57"/>
    <n v="26.57"/>
    <n v="0"/>
    <x v="4"/>
    <x v="8"/>
  </r>
  <r>
    <d v="2020-09-03T00:00:00"/>
    <n v="26.280000999999999"/>
    <n v="35.939999"/>
    <n v="25.66"/>
    <n v="33.599997999999999"/>
    <n v="33.599997999999999"/>
    <n v="0"/>
    <x v="4"/>
    <x v="8"/>
  </r>
  <r>
    <d v="2020-09-04T00:00:00"/>
    <n v="34.619999"/>
    <n v="38.279998999999997"/>
    <n v="29.5"/>
    <n v="30.75"/>
    <n v="30.75"/>
    <n v="0"/>
    <x v="4"/>
    <x v="8"/>
  </r>
  <r>
    <d v="2020-09-08T00:00:00"/>
    <n v="30.610001"/>
    <n v="35.93"/>
    <n v="30.52"/>
    <n v="31.459999"/>
    <n v="31.459999"/>
    <n v="0"/>
    <x v="4"/>
    <x v="8"/>
  </r>
  <r>
    <d v="2020-09-09T00:00:00"/>
    <n v="31.68"/>
    <n v="31.780000999999999"/>
    <n v="28.120000999999998"/>
    <n v="28.809999000000001"/>
    <n v="28.809999000000001"/>
    <n v="0"/>
    <x v="4"/>
    <x v="8"/>
  </r>
  <r>
    <d v="2020-09-10T00:00:00"/>
    <n v="28.67"/>
    <n v="30.559999000000001"/>
    <n v="27.59"/>
    <n v="29.709999"/>
    <n v="29.709999"/>
    <n v="0"/>
    <x v="4"/>
    <x v="8"/>
  </r>
  <r>
    <d v="2020-09-11T00:00:00"/>
    <n v="28.629999000000002"/>
    <n v="29.73"/>
    <n v="26.51"/>
    <n v="26.870000999999998"/>
    <n v="26.870000999999998"/>
    <n v="0"/>
    <x v="4"/>
    <x v="8"/>
  </r>
  <r>
    <d v="2020-09-14T00:00:00"/>
    <n v="25.860001"/>
    <n v="26.790001"/>
    <n v="25.379999000000002"/>
    <n v="25.85"/>
    <n v="25.85"/>
    <n v="0"/>
    <x v="4"/>
    <x v="8"/>
  </r>
  <r>
    <d v="2020-09-15T00:00:00"/>
    <n v="25.92"/>
    <n v="26"/>
    <n v="24.92"/>
    <n v="25.59"/>
    <n v="25.59"/>
    <n v="0"/>
    <x v="4"/>
    <x v="8"/>
  </r>
  <r>
    <d v="2020-09-16T00:00:00"/>
    <n v="25.309999000000001"/>
    <n v="26.59"/>
    <n v="24.84"/>
    <n v="26.040001"/>
    <n v="26.040001"/>
    <n v="0"/>
    <x v="4"/>
    <x v="8"/>
  </r>
  <r>
    <d v="2020-09-17T00:00:00"/>
    <n v="28.219999000000001"/>
    <n v="28.92"/>
    <n v="26.26"/>
    <n v="26.459999"/>
    <n v="26.459999"/>
    <n v="0"/>
    <x v="4"/>
    <x v="8"/>
  </r>
  <r>
    <d v="2020-09-18T00:00:00"/>
    <n v="26.65"/>
    <n v="28.1"/>
    <n v="25.280000999999999"/>
    <n v="25.83"/>
    <n v="25.83"/>
    <n v="0"/>
    <x v="4"/>
    <x v="8"/>
  </r>
  <r>
    <d v="2020-09-21T00:00:00"/>
    <n v="28.040001"/>
    <n v="31.18"/>
    <n v="27.389999"/>
    <n v="27.780000999999999"/>
    <n v="27.780000999999999"/>
    <n v="0"/>
    <x v="4"/>
    <x v="8"/>
  </r>
  <r>
    <d v="2020-09-22T00:00:00"/>
    <n v="28.610001"/>
    <n v="28.780000999999999"/>
    <n v="26.48"/>
    <n v="26.860001"/>
    <n v="26.860001"/>
    <n v="0"/>
    <x v="4"/>
    <x v="8"/>
  </r>
  <r>
    <d v="2020-09-23T00:00:00"/>
    <n v="27.02"/>
    <n v="29.73"/>
    <n v="25.190000999999999"/>
    <n v="28.58"/>
    <n v="28.58"/>
    <n v="0"/>
    <x v="4"/>
    <x v="8"/>
  </r>
  <r>
    <d v="2020-09-24T00:00:00"/>
    <n v="29.540001"/>
    <n v="30.49"/>
    <n v="27.940000999999999"/>
    <n v="28.51"/>
    <n v="28.51"/>
    <n v="0"/>
    <x v="4"/>
    <x v="8"/>
  </r>
  <r>
    <d v="2020-09-25T00:00:00"/>
    <n v="28.17"/>
    <n v="30.43"/>
    <n v="26.02"/>
    <n v="26.379999000000002"/>
    <n v="26.379999000000002"/>
    <n v="0"/>
    <x v="4"/>
    <x v="8"/>
  </r>
  <r>
    <d v="2020-09-28T00:00:00"/>
    <n v="27.15"/>
    <n v="27.190000999999999"/>
    <n v="24.9"/>
    <n v="26.190000999999999"/>
    <n v="26.190000999999999"/>
    <n v="0"/>
    <x v="4"/>
    <x v="8"/>
  </r>
  <r>
    <d v="2020-09-29T00:00:00"/>
    <n v="26.809999000000001"/>
    <n v="27.43"/>
    <n v="25.98"/>
    <n v="26.27"/>
    <n v="26.27"/>
    <n v="0"/>
    <x v="4"/>
    <x v="8"/>
  </r>
  <r>
    <d v="2020-09-30T00:00:00"/>
    <n v="26.690000999999999"/>
    <n v="27.120000999999998"/>
    <n v="25.059999000000001"/>
    <n v="26.370000999999998"/>
    <n v="26.370000999999998"/>
    <n v="0"/>
    <x v="4"/>
    <x v="8"/>
  </r>
  <r>
    <d v="2020-10-01T00:00:00"/>
    <n v="25.780000999999999"/>
    <n v="27.110001"/>
    <n v="25.33"/>
    <n v="26.700001"/>
    <n v="26.700001"/>
    <n v="0"/>
    <x v="4"/>
    <x v="9"/>
  </r>
  <r>
    <d v="2020-10-02T00:00:00"/>
    <n v="28.870000999999998"/>
    <n v="29.9"/>
    <n v="26.93"/>
    <n v="27.629999000000002"/>
    <n v="27.629999000000002"/>
    <n v="0"/>
    <x v="4"/>
    <x v="9"/>
  </r>
  <r>
    <d v="2020-10-05T00:00:00"/>
    <n v="29.52"/>
    <n v="29.690000999999999"/>
    <n v="27.27"/>
    <n v="27.959999"/>
    <n v="27.959999"/>
    <n v="0"/>
    <x v="4"/>
    <x v="9"/>
  </r>
  <r>
    <d v="2020-10-06T00:00:00"/>
    <n v="28.049999"/>
    <n v="30"/>
    <n v="26.01"/>
    <n v="29.48"/>
    <n v="29.48"/>
    <n v="0"/>
    <x v="4"/>
    <x v="9"/>
  </r>
  <r>
    <d v="2020-10-07T00:00:00"/>
    <n v="29.26"/>
    <n v="29.76"/>
    <n v="27.940000999999999"/>
    <n v="28.059999000000001"/>
    <n v="28.059999000000001"/>
    <n v="0"/>
    <x v="4"/>
    <x v="9"/>
  </r>
  <r>
    <d v="2020-10-08T00:00:00"/>
    <n v="27.65"/>
    <n v="27.99"/>
    <n v="24.879999000000002"/>
    <n v="26.360001"/>
    <n v="26.360001"/>
    <n v="0"/>
    <x v="4"/>
    <x v="9"/>
  </r>
  <r>
    <d v="2020-10-09T00:00:00"/>
    <n v="26.200001"/>
    <n v="26.219999000000001"/>
    <n v="24.030000999999999"/>
    <n v="25"/>
    <n v="25"/>
    <n v="0"/>
    <x v="4"/>
    <x v="9"/>
  </r>
  <r>
    <d v="2020-10-12T00:00:00"/>
    <n v="25.65"/>
    <n v="25.65"/>
    <n v="24.139999"/>
    <n v="25.07"/>
    <n v="25.07"/>
    <n v="0"/>
    <x v="4"/>
    <x v="9"/>
  </r>
  <r>
    <d v="2020-10-13T00:00:00"/>
    <n v="25.67"/>
    <n v="26.93"/>
    <n v="25.16"/>
    <n v="26.07"/>
    <n v="26.07"/>
    <n v="0"/>
    <x v="4"/>
    <x v="9"/>
  </r>
  <r>
    <d v="2020-10-14T00:00:00"/>
    <n v="25.719999000000001"/>
    <n v="27.23"/>
    <n v="25.530000999999999"/>
    <n v="26.4"/>
    <n v="26.4"/>
    <n v="0"/>
    <x v="4"/>
    <x v="9"/>
  </r>
  <r>
    <d v="2020-10-15T00:00:00"/>
    <n v="27.1"/>
    <n v="29.059999000000001"/>
    <n v="26.82"/>
    <n v="26.969999000000001"/>
    <n v="26.969999000000001"/>
    <n v="0"/>
    <x v="4"/>
    <x v="9"/>
  </r>
  <r>
    <d v="2020-10-16T00:00:00"/>
    <n v="27.16"/>
    <n v="27.459999"/>
    <n v="26.190000999999999"/>
    <n v="27.41"/>
    <n v="27.41"/>
    <n v="0"/>
    <x v="4"/>
    <x v="9"/>
  </r>
  <r>
    <d v="2020-10-19T00:00:00"/>
    <n v="27.360001"/>
    <n v="29.690000999999999"/>
    <n v="27.040001"/>
    <n v="29.18"/>
    <n v="29.18"/>
    <n v="0"/>
    <x v="4"/>
    <x v="9"/>
  </r>
  <r>
    <d v="2020-10-20T00:00:00"/>
    <n v="28.809999000000001"/>
    <n v="29.6"/>
    <n v="28.290001"/>
    <n v="29.35"/>
    <n v="29.35"/>
    <n v="0"/>
    <x v="4"/>
    <x v="9"/>
  </r>
  <r>
    <d v="2020-10-21T00:00:00"/>
    <n v="29.120000999999998"/>
    <n v="30.549999"/>
    <n v="28.370000999999998"/>
    <n v="28.65"/>
    <n v="28.65"/>
    <n v="0"/>
    <x v="4"/>
    <x v="9"/>
  </r>
  <r>
    <d v="2020-10-22T00:00:00"/>
    <n v="30.1"/>
    <n v="30.120000999999998"/>
    <n v="27.68"/>
    <n v="28.110001"/>
    <n v="28.110001"/>
    <n v="0"/>
    <x v="4"/>
    <x v="9"/>
  </r>
  <r>
    <d v="2020-10-23T00:00:00"/>
    <n v="28.469999000000001"/>
    <n v="28.67"/>
    <n v="27.26"/>
    <n v="27.549999"/>
    <n v="27.549999"/>
    <n v="0"/>
    <x v="4"/>
    <x v="9"/>
  </r>
  <r>
    <d v="2020-10-26T00:00:00"/>
    <n v="29.379999000000002"/>
    <n v="33.68"/>
    <n v="29.219999000000001"/>
    <n v="32.459999000000003"/>
    <n v="32.459999000000003"/>
    <n v="0"/>
    <x v="4"/>
    <x v="9"/>
  </r>
  <r>
    <d v="2020-10-27T00:00:00"/>
    <n v="32.040000999999997"/>
    <n v="33.770000000000003"/>
    <n v="31.85"/>
    <n v="33.349997999999999"/>
    <n v="33.349997999999999"/>
    <n v="0"/>
    <x v="4"/>
    <x v="9"/>
  </r>
  <r>
    <d v="2020-10-28T00:00:00"/>
    <n v="34.689999"/>
    <n v="40.770000000000003"/>
    <n v="34.68"/>
    <n v="40.279998999999997"/>
    <n v="40.279998999999997"/>
    <n v="0"/>
    <x v="4"/>
    <x v="9"/>
  </r>
  <r>
    <d v="2020-10-29T00:00:00"/>
    <n v="38.799999"/>
    <n v="41.16"/>
    <n v="35.630001"/>
    <n v="37.590000000000003"/>
    <n v="37.590000000000003"/>
    <n v="0"/>
    <x v="4"/>
    <x v="9"/>
  </r>
  <r>
    <d v="2020-10-30T00:00:00"/>
    <n v="40.810001"/>
    <n v="41.09"/>
    <n v="36.5"/>
    <n v="38.020000000000003"/>
    <n v="38.020000000000003"/>
    <n v="0"/>
    <x v="4"/>
    <x v="9"/>
  </r>
  <r>
    <d v="2020-11-02T00:00:00"/>
    <n v="38.57"/>
    <n v="38.779998999999997"/>
    <n v="36.130001"/>
    <n v="37.130001"/>
    <n v="37.130001"/>
    <n v="0"/>
    <x v="4"/>
    <x v="10"/>
  </r>
  <r>
    <d v="2020-11-03T00:00:00"/>
    <n v="36.439999"/>
    <n v="36.439999"/>
    <n v="34.189999"/>
    <n v="35.549999"/>
    <n v="35.549999"/>
    <n v="0"/>
    <x v="4"/>
    <x v="10"/>
  </r>
  <r>
    <d v="2020-11-04T00:00:00"/>
    <n v="36.790000999999997"/>
    <n v="36.849997999999999"/>
    <n v="28.030000999999999"/>
    <n v="29.57"/>
    <n v="29.57"/>
    <n v="0"/>
    <x v="4"/>
    <x v="10"/>
  </r>
  <r>
    <d v="2020-11-05T00:00:00"/>
    <n v="27.559999000000001"/>
    <n v="28.139999"/>
    <n v="26.040001"/>
    <n v="27.58"/>
    <n v="27.58"/>
    <n v="0"/>
    <x v="4"/>
    <x v="10"/>
  </r>
  <r>
    <d v="2020-11-06T00:00:00"/>
    <n v="27.870000999999998"/>
    <n v="29.440000999999999"/>
    <n v="24.559999000000001"/>
    <n v="24.860001"/>
    <n v="24.860001"/>
    <n v="0"/>
    <x v="4"/>
    <x v="10"/>
  </r>
  <r>
    <d v="2020-11-09T00:00:00"/>
    <n v="24.799999"/>
    <n v="25.82"/>
    <n v="22.41"/>
    <n v="25.75"/>
    <n v="25.75"/>
    <n v="0"/>
    <x v="4"/>
    <x v="10"/>
  </r>
  <r>
    <d v="2020-11-10T00:00:00"/>
    <n v="25.360001"/>
    <n v="26.77"/>
    <n v="24.35"/>
    <n v="24.799999"/>
    <n v="24.799999"/>
    <n v="0"/>
    <x v="4"/>
    <x v="10"/>
  </r>
  <r>
    <d v="2020-11-11T00:00:00"/>
    <n v="25.01"/>
    <n v="25.120000999999998"/>
    <n v="22.57"/>
    <n v="23.450001"/>
    <n v="23.450001"/>
    <n v="0"/>
    <x v="4"/>
    <x v="10"/>
  </r>
  <r>
    <d v="2020-11-12T00:00:00"/>
    <n v="24.389999"/>
    <n v="27.27"/>
    <n v="23.530000999999999"/>
    <n v="25.35"/>
    <n v="25.35"/>
    <n v="0"/>
    <x v="4"/>
    <x v="10"/>
  </r>
  <r>
    <d v="2020-11-13T00:00:00"/>
    <n v="24.940000999999999"/>
    <n v="25.030000999999999"/>
    <n v="22.74"/>
    <n v="23.1"/>
    <n v="23.1"/>
    <n v="0"/>
    <x v="4"/>
    <x v="10"/>
  </r>
  <r>
    <d v="2020-11-16T00:00:00"/>
    <n v="23.66"/>
    <n v="24.08"/>
    <n v="22.43"/>
    <n v="22.450001"/>
    <n v="22.450001"/>
    <n v="0"/>
    <x v="4"/>
    <x v="10"/>
  </r>
  <r>
    <d v="2020-11-17T00:00:00"/>
    <n v="22.84"/>
    <n v="24.09"/>
    <n v="22.34"/>
    <n v="22.709999"/>
    <n v="22.709999"/>
    <n v="0"/>
    <x v="4"/>
    <x v="10"/>
  </r>
  <r>
    <d v="2020-11-18T00:00:00"/>
    <n v="22.860001"/>
    <n v="23.92"/>
    <n v="21.66"/>
    <n v="23.84"/>
    <n v="23.84"/>
    <n v="0"/>
    <x v="4"/>
    <x v="10"/>
  </r>
  <r>
    <d v="2020-11-19T00:00:00"/>
    <n v="23.620000999999998"/>
    <n v="24.52"/>
    <n v="22.559999000000001"/>
    <n v="23.110001"/>
    <n v="23.110001"/>
    <n v="0"/>
    <x v="4"/>
    <x v="10"/>
  </r>
  <r>
    <d v="2020-11-20T00:00:00"/>
    <n v="23.43"/>
    <n v="23.73"/>
    <n v="22.129999000000002"/>
    <n v="23.700001"/>
    <n v="23.700001"/>
    <n v="0"/>
    <x v="4"/>
    <x v="10"/>
  </r>
  <r>
    <d v="2020-11-23T00:00:00"/>
    <n v="23.66"/>
    <n v="23.959999"/>
    <n v="22.450001"/>
    <n v="22.66"/>
    <n v="22.66"/>
    <n v="0"/>
    <x v="4"/>
    <x v="10"/>
  </r>
  <r>
    <d v="2020-11-24T00:00:00"/>
    <n v="22.040001"/>
    <n v="22.48"/>
    <n v="20.799999"/>
    <n v="21.639999"/>
    <n v="21.639999"/>
    <n v="0"/>
    <x v="4"/>
    <x v="10"/>
  </r>
  <r>
    <d v="2020-11-25T00:00:00"/>
    <n v="21.65"/>
    <n v="22.5"/>
    <n v="21.129999000000002"/>
    <n v="21.25"/>
    <n v="21.25"/>
    <n v="0"/>
    <x v="4"/>
    <x v="10"/>
  </r>
  <r>
    <d v="2020-11-27T00:00:00"/>
    <n v="21.52"/>
    <n v="21.6"/>
    <n v="19.510000000000002"/>
    <n v="20.84"/>
    <n v="20.84"/>
    <n v="0"/>
    <x v="4"/>
    <x v="10"/>
  </r>
  <r>
    <d v="2020-11-30T00:00:00"/>
    <n v="22.639999"/>
    <n v="22.889999"/>
    <n v="20.48"/>
    <n v="20.57"/>
    <n v="20.57"/>
    <n v="0"/>
    <x v="4"/>
    <x v="10"/>
  </r>
  <r>
    <d v="2020-12-01T00:00:00"/>
    <n v="20.209999"/>
    <n v="20.92"/>
    <n v="20"/>
    <n v="20.77"/>
    <n v="20.77"/>
    <n v="0"/>
    <x v="4"/>
    <x v="11"/>
  </r>
  <r>
    <d v="2020-12-02T00:00:00"/>
    <n v="21"/>
    <n v="21.25"/>
    <n v="20.040001"/>
    <n v="21.17"/>
    <n v="21.17"/>
    <n v="0"/>
    <x v="4"/>
    <x v="11"/>
  </r>
  <r>
    <d v="2020-12-03T00:00:00"/>
    <n v="21.24"/>
    <n v="21.879999000000002"/>
    <n v="20.719999000000001"/>
    <n v="21.280000999999999"/>
    <n v="21.280000999999999"/>
    <n v="0"/>
    <x v="4"/>
    <x v="11"/>
  </r>
  <r>
    <d v="2020-12-04T00:00:00"/>
    <n v="21.049999"/>
    <n v="21.15"/>
    <n v="19.969999000000001"/>
    <n v="20.790001"/>
    <n v="20.790001"/>
    <n v="0"/>
    <x v="4"/>
    <x v="11"/>
  </r>
  <r>
    <d v="2020-12-07T00:00:00"/>
    <n v="22.040001"/>
    <n v="22.620000999999998"/>
    <n v="21.17"/>
    <n v="21.299999"/>
    <n v="21.299999"/>
    <n v="0"/>
    <x v="4"/>
    <x v="11"/>
  </r>
  <r>
    <d v="2020-12-08T00:00:00"/>
    <n v="21.65"/>
    <n v="22.25"/>
    <n v="20.52"/>
    <n v="20.68"/>
    <n v="20.68"/>
    <n v="0"/>
    <x v="4"/>
    <x v="11"/>
  </r>
  <r>
    <d v="2020-12-09T00:00:00"/>
    <n v="20.66"/>
    <n v="22.93"/>
    <n v="20.100000000000001"/>
    <n v="22.27"/>
    <n v="22.27"/>
    <n v="0"/>
    <x v="4"/>
    <x v="11"/>
  </r>
  <r>
    <d v="2020-12-10T00:00:00"/>
    <n v="22.120000999999998"/>
    <n v="23.459999"/>
    <n v="21.530000999999999"/>
    <n v="22.52"/>
    <n v="22.52"/>
    <n v="0"/>
    <x v="4"/>
    <x v="11"/>
  </r>
  <r>
    <d v="2020-12-11T00:00:00"/>
    <n v="22.49"/>
    <n v="25.139999"/>
    <n v="22.48"/>
    <n v="23.309999000000001"/>
    <n v="23.309999000000001"/>
    <n v="0"/>
    <x v="4"/>
    <x v="11"/>
  </r>
  <r>
    <d v="2020-12-14T00:00:00"/>
    <n v="22.67"/>
    <n v="24.82"/>
    <n v="21.950001"/>
    <n v="24.719999000000001"/>
    <n v="24.719999000000001"/>
    <n v="0"/>
    <x v="4"/>
    <x v="11"/>
  </r>
  <r>
    <d v="2020-12-15T00:00:00"/>
    <n v="24"/>
    <n v="24.07"/>
    <n v="22.73"/>
    <n v="22.889999"/>
    <n v="22.889999"/>
    <n v="0"/>
    <x v="4"/>
    <x v="11"/>
  </r>
  <r>
    <d v="2020-12-16T00:00:00"/>
    <n v="22.51"/>
    <n v="23.67"/>
    <n v="22.290001"/>
    <n v="22.5"/>
    <n v="22.5"/>
    <n v="0"/>
    <x v="4"/>
    <x v="11"/>
  </r>
  <r>
    <d v="2020-12-17T00:00:00"/>
    <n v="21.98"/>
    <n v="22.27"/>
    <n v="21.52"/>
    <n v="21.93"/>
    <n v="21.93"/>
    <n v="0"/>
    <x v="4"/>
    <x v="11"/>
  </r>
  <r>
    <d v="2020-12-18T00:00:00"/>
    <n v="22.15"/>
    <n v="23.77"/>
    <n v="21.57"/>
    <n v="21.57"/>
    <n v="21.57"/>
    <n v="0"/>
    <x v="4"/>
    <x v="11"/>
  </r>
  <r>
    <d v="2020-12-21T00:00:00"/>
    <n v="24.25"/>
    <n v="31.459999"/>
    <n v="24.23"/>
    <n v="25.16"/>
    <n v="25.16"/>
    <n v="0"/>
    <x v="4"/>
    <x v="11"/>
  </r>
  <r>
    <d v="2020-12-22T00:00:00"/>
    <n v="25.24"/>
    <n v="25.559999000000001"/>
    <n v="23.530000999999999"/>
    <n v="24.23"/>
    <n v="24.23"/>
    <n v="0"/>
    <x v="4"/>
    <x v="11"/>
  </r>
  <r>
    <d v="2020-12-23T00:00:00"/>
    <n v="23.49"/>
    <n v="23.68"/>
    <n v="22.129999000000002"/>
    <n v="23.309999000000001"/>
    <n v="23.309999000000001"/>
    <n v="0"/>
    <x v="4"/>
    <x v="11"/>
  </r>
  <r>
    <d v="2020-12-24T00:00:00"/>
    <n v="22.469999000000001"/>
    <n v="22.83"/>
    <n v="21.389999"/>
    <n v="21.530000999999999"/>
    <n v="21.530000999999999"/>
    <n v="0"/>
    <x v="4"/>
    <x v="11"/>
  </r>
  <r>
    <d v="2020-12-28T00:00:00"/>
    <n v="22.110001"/>
    <n v="22.120000999999998"/>
    <n v="21.15"/>
    <n v="21.700001"/>
    <n v="21.700001"/>
    <n v="0"/>
    <x v="4"/>
    <x v="11"/>
  </r>
  <r>
    <d v="2020-12-29T00:00:00"/>
    <n v="21.610001"/>
    <n v="23.719999000000001"/>
    <n v="20.99"/>
    <n v="23.08"/>
    <n v="23.08"/>
    <n v="0"/>
    <x v="4"/>
    <x v="11"/>
  </r>
  <r>
    <d v="2020-12-30T00:00:00"/>
    <n v="22.58"/>
    <n v="23.15"/>
    <n v="22.41"/>
    <n v="22.77"/>
    <n v="22.77"/>
    <n v="0"/>
    <x v="4"/>
    <x v="11"/>
  </r>
  <r>
    <d v="2020-12-31T00:00:00"/>
    <n v="22.99"/>
    <n v="23.25"/>
    <n v="21.24"/>
    <n v="22.75"/>
    <n v="22.75"/>
    <n v="0"/>
    <x v="4"/>
    <x v="11"/>
  </r>
  <r>
    <d v="2021-01-04T00:00:00"/>
    <n v="23.040001"/>
    <n v="29.190000999999999"/>
    <n v="22.559999000000001"/>
    <n v="26.969999000000001"/>
    <n v="26.969999000000001"/>
    <n v="0"/>
    <x v="5"/>
    <x v="0"/>
  </r>
  <r>
    <d v="2021-01-05T00:00:00"/>
    <n v="26.940000999999999"/>
    <n v="28.6"/>
    <n v="24.799999"/>
    <n v="25.34"/>
    <n v="25.34"/>
    <n v="0"/>
    <x v="5"/>
    <x v="0"/>
  </r>
  <r>
    <d v="2021-01-06T00:00:00"/>
    <n v="25.48"/>
    <n v="26.77"/>
    <n v="22.139999"/>
    <n v="25.07"/>
    <n v="25.07"/>
    <n v="0"/>
    <x v="5"/>
    <x v="0"/>
  </r>
  <r>
    <d v="2021-01-07T00:00:00"/>
    <n v="23.67"/>
    <n v="23.91"/>
    <n v="22.25"/>
    <n v="22.370000999999998"/>
    <n v="22.370000999999998"/>
    <n v="0"/>
    <x v="5"/>
    <x v="0"/>
  </r>
  <r>
    <d v="2021-01-08T00:00:00"/>
    <n v="22.43"/>
    <n v="23.34"/>
    <n v="21.42"/>
    <n v="21.559999000000001"/>
    <n v="21.559999000000001"/>
    <n v="0"/>
    <x v="5"/>
    <x v="0"/>
  </r>
  <r>
    <d v="2021-01-11T00:00:00"/>
    <n v="23.309999000000001"/>
    <n v="24.809999000000001"/>
    <n v="23.23"/>
    <n v="24.08"/>
    <n v="24.08"/>
    <n v="0"/>
    <x v="5"/>
    <x v="0"/>
  </r>
  <r>
    <d v="2021-01-12T00:00:00"/>
    <n v="23.49"/>
    <n v="25.15"/>
    <n v="22.83"/>
    <n v="23.33"/>
    <n v="23.33"/>
    <n v="0"/>
    <x v="5"/>
    <x v="0"/>
  </r>
  <r>
    <d v="2021-01-13T00:00:00"/>
    <n v="23.07"/>
    <n v="24.18"/>
    <n v="21.92"/>
    <n v="22.209999"/>
    <n v="22.209999"/>
    <n v="0"/>
    <x v="5"/>
    <x v="0"/>
  </r>
  <r>
    <d v="2021-01-14T00:00:00"/>
    <n v="22.219999000000001"/>
    <n v="23.469999000000001"/>
    <n v="21.66"/>
    <n v="23.25"/>
    <n v="23.25"/>
    <n v="0"/>
    <x v="5"/>
    <x v="0"/>
  </r>
  <r>
    <d v="2021-01-15T00:00:00"/>
    <n v="23.52"/>
    <n v="25.799999"/>
    <n v="23.08"/>
    <n v="24.34"/>
    <n v="24.34"/>
    <n v="0"/>
    <x v="5"/>
    <x v="0"/>
  </r>
  <r>
    <d v="2021-01-19T00:00:00"/>
    <n v="23.030000999999999"/>
    <n v="23.559999000000001"/>
    <n v="22.530000999999999"/>
    <n v="23.24"/>
    <n v="23.24"/>
    <n v="0"/>
    <x v="5"/>
    <x v="0"/>
  </r>
  <r>
    <d v="2021-01-20T00:00:00"/>
    <n v="22.82"/>
    <n v="22.860001"/>
    <n v="21.370000999999998"/>
    <n v="21.58"/>
    <n v="21.58"/>
    <n v="0"/>
    <x v="5"/>
    <x v="0"/>
  </r>
  <r>
    <d v="2021-01-21T00:00:00"/>
    <n v="21.34"/>
    <n v="22.219999000000001"/>
    <n v="21.09"/>
    <n v="21.32"/>
    <n v="21.32"/>
    <n v="0"/>
    <x v="5"/>
    <x v="0"/>
  </r>
  <r>
    <d v="2021-01-22T00:00:00"/>
    <n v="22.24"/>
    <n v="23.73"/>
    <n v="21.27"/>
    <n v="21.91"/>
    <n v="21.91"/>
    <n v="0"/>
    <x v="5"/>
    <x v="0"/>
  </r>
  <r>
    <d v="2021-01-25T00:00:00"/>
    <n v="22.309999000000001"/>
    <n v="26.629999000000002"/>
    <n v="22.200001"/>
    <n v="23.190000999999999"/>
    <n v="23.190000999999999"/>
    <n v="0"/>
    <x v="5"/>
    <x v="0"/>
  </r>
  <r>
    <d v="2021-01-26T00:00:00"/>
    <n v="23.91"/>
    <n v="23.940000999999999"/>
    <n v="22.549999"/>
    <n v="23.02"/>
    <n v="23.02"/>
    <n v="0"/>
    <x v="5"/>
    <x v="0"/>
  </r>
  <r>
    <d v="2021-01-27T00:00:00"/>
    <n v="23.82"/>
    <n v="37.209999000000003"/>
    <n v="23.709999"/>
    <n v="37.209999000000003"/>
    <n v="37.209999000000003"/>
    <n v="0"/>
    <x v="5"/>
    <x v="0"/>
  </r>
  <r>
    <d v="2021-01-28T00:00:00"/>
    <n v="33.25"/>
    <n v="36.290000999999997"/>
    <n v="27.389999"/>
    <n v="30.209999"/>
    <n v="30.209999"/>
    <n v="0"/>
    <x v="5"/>
    <x v="0"/>
  </r>
  <r>
    <d v="2021-01-29T00:00:00"/>
    <n v="35.159999999999997"/>
    <n v="37.509998000000003"/>
    <n v="29.24"/>
    <n v="33.090000000000003"/>
    <n v="33.090000000000003"/>
    <n v="0"/>
    <x v="5"/>
    <x v="0"/>
  </r>
  <r>
    <d v="2021-02-01T00:00:00"/>
    <n v="31.450001"/>
    <n v="33.959999000000003"/>
    <n v="29.030000999999999"/>
    <n v="30.24"/>
    <n v="30.24"/>
    <n v="0"/>
    <x v="5"/>
    <x v="1"/>
  </r>
  <r>
    <d v="2021-02-02T00:00:00"/>
    <n v="28.01"/>
    <n v="28.08"/>
    <n v="25.309999000000001"/>
    <n v="25.559999000000001"/>
    <n v="25.559999000000001"/>
    <n v="0"/>
    <x v="5"/>
    <x v="1"/>
  </r>
  <r>
    <d v="2021-02-03T00:00:00"/>
    <n v="24.59"/>
    <n v="25.43"/>
    <n v="22.91"/>
    <n v="22.91"/>
    <n v="22.91"/>
    <n v="0"/>
    <x v="5"/>
    <x v="1"/>
  </r>
  <r>
    <d v="2021-02-04T00:00:00"/>
    <n v="23.440000999999999"/>
    <n v="23.440000999999999"/>
    <n v="21.68"/>
    <n v="21.77"/>
    <n v="21.77"/>
    <n v="0"/>
    <x v="5"/>
    <x v="1"/>
  </r>
  <r>
    <d v="2021-02-05T00:00:00"/>
    <n v="21.99"/>
    <n v="22.16"/>
    <n v="20.860001"/>
    <n v="20.870000999999998"/>
    <n v="20.870000999999998"/>
    <n v="0"/>
    <x v="5"/>
    <x v="1"/>
  </r>
  <r>
    <d v="2021-02-08T00:00:00"/>
    <n v="21.889999"/>
    <n v="22.07"/>
    <n v="21.23"/>
    <n v="21.24"/>
    <n v="21.24"/>
    <n v="0"/>
    <x v="5"/>
    <x v="1"/>
  </r>
  <r>
    <d v="2021-02-09T00:00:00"/>
    <n v="21.57"/>
    <n v="22.26"/>
    <n v="20.65"/>
    <n v="21.629999000000002"/>
    <n v="21.629999000000002"/>
    <n v="0"/>
    <x v="5"/>
    <x v="1"/>
  </r>
  <r>
    <d v="2021-02-10T00:00:00"/>
    <n v="21.639999"/>
    <n v="23.85"/>
    <n v="19.690000999999999"/>
    <n v="21.99"/>
    <n v="21.99"/>
    <n v="0"/>
    <x v="5"/>
    <x v="1"/>
  </r>
  <r>
    <d v="2021-02-11T00:00:00"/>
    <n v="22.09"/>
    <n v="23.25"/>
    <n v="21.110001"/>
    <n v="21.25"/>
    <n v="21.25"/>
    <n v="0"/>
    <x v="5"/>
    <x v="1"/>
  </r>
  <r>
    <d v="2021-02-12T00:00:00"/>
    <n v="21.6"/>
    <n v="22.450001"/>
    <n v="19.950001"/>
    <n v="19.969999000000001"/>
    <n v="19.969999000000001"/>
    <n v="0"/>
    <x v="5"/>
    <x v="1"/>
  </r>
  <r>
    <d v="2021-02-16T00:00:00"/>
    <n v="21.129999000000002"/>
    <n v="22.459999"/>
    <n v="20.879999000000002"/>
    <n v="21.459999"/>
    <n v="21.459999"/>
    <n v="0"/>
    <x v="5"/>
    <x v="1"/>
  </r>
  <r>
    <d v="2021-02-17T00:00:00"/>
    <n v="22.02"/>
    <n v="23.440000999999999"/>
    <n v="21.09"/>
    <n v="21.5"/>
    <n v="21.5"/>
    <n v="0"/>
    <x v="5"/>
    <x v="1"/>
  </r>
  <r>
    <d v="2021-02-18T00:00:00"/>
    <n v="21.98"/>
    <n v="24.23"/>
    <n v="21.799999"/>
    <n v="22.49"/>
    <n v="22.49"/>
    <n v="0"/>
    <x v="5"/>
    <x v="1"/>
  </r>
  <r>
    <d v="2021-02-19T00:00:00"/>
    <n v="23.1"/>
    <n v="23.190000999999999"/>
    <n v="20.84"/>
    <n v="22.049999"/>
    <n v="22.049999"/>
    <n v="0"/>
    <x v="5"/>
    <x v="1"/>
  </r>
  <r>
    <d v="2021-02-22T00:00:00"/>
    <n v="24.459999"/>
    <n v="25.09"/>
    <n v="21.959999"/>
    <n v="23.450001"/>
    <n v="23.450001"/>
    <n v="0"/>
    <x v="5"/>
    <x v="1"/>
  </r>
  <r>
    <d v="2021-02-23T00:00:00"/>
    <n v="22.82"/>
    <n v="27.01"/>
    <n v="22.5"/>
    <n v="23.110001"/>
    <n v="23.110001"/>
    <n v="0"/>
    <x v="5"/>
    <x v="1"/>
  </r>
  <r>
    <d v="2021-02-24T00:00:00"/>
    <n v="23.76"/>
    <n v="25.040001"/>
    <n v="21.309999000000001"/>
    <n v="21.34"/>
    <n v="21.34"/>
    <n v="0"/>
    <x v="5"/>
    <x v="1"/>
  </r>
  <r>
    <d v="2021-02-25T00:00:00"/>
    <n v="21.73"/>
    <n v="31.16"/>
    <n v="21.52"/>
    <n v="28.889999"/>
    <n v="28.889999"/>
    <n v="0"/>
    <x v="5"/>
    <x v="1"/>
  </r>
  <r>
    <d v="2021-02-26T00:00:00"/>
    <n v="28.73"/>
    <n v="30.82"/>
    <n v="25.23"/>
    <n v="27.950001"/>
    <n v="27.950001"/>
    <n v="0"/>
    <x v="5"/>
    <x v="1"/>
  </r>
  <r>
    <d v="2021-03-01T00:00:00"/>
    <n v="25.200001"/>
    <n v="25.389999"/>
    <n v="23.17"/>
    <n v="23.35"/>
    <n v="23.35"/>
    <n v="0"/>
    <x v="5"/>
    <x v="2"/>
  </r>
  <r>
    <d v="2021-03-02T00:00:00"/>
    <n v="23.58"/>
    <n v="24.6"/>
    <n v="22.799999"/>
    <n v="24.1"/>
    <n v="24.1"/>
    <n v="0"/>
    <x v="5"/>
    <x v="2"/>
  </r>
  <r>
    <d v="2021-03-03T00:00:00"/>
    <n v="22.799999"/>
    <n v="26.790001"/>
    <n v="22.450001"/>
    <n v="26.67"/>
    <n v="26.67"/>
    <n v="0"/>
    <x v="5"/>
    <x v="2"/>
  </r>
  <r>
    <d v="2021-03-04T00:00:00"/>
    <n v="26.52"/>
    <n v="31.9"/>
    <n v="24.93"/>
    <n v="28.57"/>
    <n v="28.57"/>
    <n v="0"/>
    <x v="5"/>
    <x v="2"/>
  </r>
  <r>
    <d v="2021-03-05T00:00:00"/>
    <n v="29.48"/>
    <n v="30.030000999999999"/>
    <n v="24.33"/>
    <n v="24.66"/>
    <n v="24.66"/>
    <n v="0"/>
    <x v="5"/>
    <x v="2"/>
  </r>
  <r>
    <d v="2021-03-08T00:00:00"/>
    <n v="27.610001"/>
    <n v="28.389999"/>
    <n v="24.07"/>
    <n v="25.469999000000001"/>
    <n v="25.469999000000001"/>
    <n v="0"/>
    <x v="5"/>
    <x v="2"/>
  </r>
  <r>
    <d v="2021-03-09T00:00:00"/>
    <n v="25.110001"/>
    <n v="25.25"/>
    <n v="22.9"/>
    <n v="24.030000999999999"/>
    <n v="24.030000999999999"/>
    <n v="0"/>
    <x v="5"/>
    <x v="2"/>
  </r>
  <r>
    <d v="2021-03-10T00:00:00"/>
    <n v="23.76"/>
    <n v="23.870000999999998"/>
    <n v="22.379999000000002"/>
    <n v="22.559999000000001"/>
    <n v="22.559999000000001"/>
    <n v="0"/>
    <x v="5"/>
    <x v="2"/>
  </r>
  <r>
    <d v="2021-03-11T00:00:00"/>
    <n v="22.5"/>
    <n v="22.5"/>
    <n v="21.450001"/>
    <n v="21.91"/>
    <n v="21.91"/>
    <n v="0"/>
    <x v="5"/>
    <x v="2"/>
  </r>
  <r>
    <d v="2021-03-12T00:00:00"/>
    <n v="22.57"/>
    <n v="22.99"/>
    <n v="20.629999000000002"/>
    <n v="20.690000999999999"/>
    <n v="20.690000999999999"/>
    <n v="0"/>
    <x v="5"/>
    <x v="2"/>
  </r>
  <r>
    <d v="2021-03-15T00:00:00"/>
    <n v="21.84"/>
    <n v="21.860001"/>
    <n v="19.870000999999998"/>
    <n v="20.030000999999999"/>
    <n v="20.030000999999999"/>
    <n v="0"/>
    <x v="5"/>
    <x v="2"/>
  </r>
  <r>
    <d v="2021-03-16T00:00:00"/>
    <n v="20.139999"/>
    <n v="20.309999000000001"/>
    <n v="19.329999999999998"/>
    <n v="19.790001"/>
    <n v="19.790001"/>
    <n v="0"/>
    <x v="5"/>
    <x v="2"/>
  </r>
  <r>
    <d v="2021-03-17T00:00:00"/>
    <n v="20.100000000000001"/>
    <n v="20.950001"/>
    <n v="19.18"/>
    <n v="19.23"/>
    <n v="19.23"/>
    <n v="0"/>
    <x v="5"/>
    <x v="2"/>
  </r>
  <r>
    <d v="2021-03-18T00:00:00"/>
    <n v="18.950001"/>
    <n v="22.6"/>
    <n v="18.950001"/>
    <n v="21.58"/>
    <n v="21.58"/>
    <n v="0"/>
    <x v="5"/>
    <x v="2"/>
  </r>
  <r>
    <d v="2021-03-19T00:00:00"/>
    <n v="21.43"/>
    <n v="23.17"/>
    <n v="19.899999999999999"/>
    <n v="20.950001"/>
    <n v="20.950001"/>
    <n v="0"/>
    <x v="5"/>
    <x v="2"/>
  </r>
  <r>
    <d v="2021-03-22T00:00:00"/>
    <n v="21.91"/>
    <n v="22.290001"/>
    <n v="18.870000999999998"/>
    <n v="18.879999000000002"/>
    <n v="18.879999000000002"/>
    <n v="0"/>
    <x v="5"/>
    <x v="2"/>
  </r>
  <r>
    <d v="2021-03-23T00:00:00"/>
    <n v="19.459999"/>
    <n v="21.58"/>
    <n v="18.799999"/>
    <n v="20.299999"/>
    <n v="20.299999"/>
    <n v="0"/>
    <x v="5"/>
    <x v="2"/>
  </r>
  <r>
    <d v="2021-03-24T00:00:00"/>
    <n v="20.639999"/>
    <n v="21.49"/>
    <n v="19.299999"/>
    <n v="21.200001"/>
    <n v="21.200001"/>
    <n v="0"/>
    <x v="5"/>
    <x v="2"/>
  </r>
  <r>
    <d v="2021-03-25T00:00:00"/>
    <n v="20.799999"/>
    <n v="23.549999"/>
    <n v="19.809999000000001"/>
    <n v="19.809999000000001"/>
    <n v="19.809999000000001"/>
    <n v="0"/>
    <x v="5"/>
    <x v="2"/>
  </r>
  <r>
    <d v="2021-03-26T00:00:00"/>
    <n v="19.32"/>
    <n v="21.49"/>
    <n v="18.68"/>
    <n v="18.860001"/>
    <n v="18.860001"/>
    <n v="0"/>
    <x v="5"/>
    <x v="2"/>
  </r>
  <r>
    <d v="2021-03-29T00:00:00"/>
    <n v="20.399999999999999"/>
    <n v="21.6"/>
    <n v="19.420000000000002"/>
    <n v="20.74"/>
    <n v="20.74"/>
    <n v="0"/>
    <x v="5"/>
    <x v="2"/>
  </r>
  <r>
    <d v="2021-03-30T00:00:00"/>
    <n v="20.76"/>
    <n v="21.75"/>
    <n v="19.469999000000001"/>
    <n v="19.610001"/>
    <n v="19.610001"/>
    <n v="0"/>
    <x v="5"/>
    <x v="2"/>
  </r>
  <r>
    <d v="2021-03-31T00:00:00"/>
    <n v="19.799999"/>
    <n v="20.110001"/>
    <n v="18.850000000000001"/>
    <n v="19.399999999999999"/>
    <n v="19.399999999999999"/>
    <n v="0"/>
    <x v="5"/>
    <x v="2"/>
  </r>
  <r>
    <d v="2021-04-01T00:00:00"/>
    <n v="18.600000000000001"/>
    <n v="18.639999"/>
    <n v="17.290001"/>
    <n v="17.329999999999998"/>
    <n v="17.329999999999998"/>
    <n v="0"/>
    <x v="5"/>
    <x v="3"/>
  </r>
  <r>
    <d v="2021-04-05T00:00:00"/>
    <n v="18.16"/>
    <n v="18.399999999999999"/>
    <n v="17.350000000000001"/>
    <n v="17.91"/>
    <n v="17.91"/>
    <n v="0"/>
    <x v="5"/>
    <x v="3"/>
  </r>
  <r>
    <d v="2021-04-06T00:00:00"/>
    <n v="18.07"/>
    <n v="18.299999"/>
    <n v="17.370000999999998"/>
    <n v="18.120000999999998"/>
    <n v="18.120000999999998"/>
    <n v="0"/>
    <x v="5"/>
    <x v="3"/>
  </r>
  <r>
    <d v="2021-04-07T00:00:00"/>
    <n v="17.989999999999998"/>
    <n v="18.170000000000002"/>
    <n v="16.870000999999998"/>
    <n v="17.16"/>
    <n v="17.16"/>
    <n v="0"/>
    <x v="5"/>
    <x v="3"/>
  </r>
  <r>
    <d v="2021-04-08T00:00:00"/>
    <n v="16.920000000000002"/>
    <n v="17.360001"/>
    <n v="16.549999"/>
    <n v="16.950001"/>
    <n v="16.950001"/>
    <n v="0"/>
    <x v="5"/>
    <x v="3"/>
  </r>
  <r>
    <d v="2021-04-09T00:00:00"/>
    <n v="17.049999"/>
    <n v="17.34"/>
    <n v="16.200001"/>
    <n v="16.690000999999999"/>
    <n v="16.690000999999999"/>
    <n v="0"/>
    <x v="5"/>
    <x v="3"/>
  </r>
  <r>
    <d v="2021-04-12T00:00:00"/>
    <n v="17.43"/>
    <n v="17.91"/>
    <n v="16.809999000000001"/>
    <n v="16.91"/>
    <n v="16.91"/>
    <n v="0"/>
    <x v="5"/>
    <x v="3"/>
  </r>
  <r>
    <d v="2021-04-13T00:00:00"/>
    <n v="16.989999999999998"/>
    <n v="17.860001"/>
    <n v="16.43"/>
    <n v="16.649999999999999"/>
    <n v="16.649999999999999"/>
    <n v="0"/>
    <x v="5"/>
    <x v="3"/>
  </r>
  <r>
    <d v="2021-04-14T00:00:00"/>
    <n v="16.709999"/>
    <n v="17.690000999999999"/>
    <n v="15.38"/>
    <n v="16.989999999999998"/>
    <n v="16.989999999999998"/>
    <n v="0"/>
    <x v="5"/>
    <x v="3"/>
  </r>
  <r>
    <d v="2021-04-15T00:00:00"/>
    <n v="16.780000999999999"/>
    <n v="16.920000000000002"/>
    <n v="15.94"/>
    <n v="16.57"/>
    <n v="16.57"/>
    <n v="0"/>
    <x v="5"/>
    <x v="3"/>
  </r>
  <r>
    <d v="2021-04-16T00:00:00"/>
    <n v="16.649999999999999"/>
    <n v="16.879999000000002"/>
    <n v="16.049999"/>
    <n v="16.25"/>
    <n v="16.25"/>
    <n v="0"/>
    <x v="5"/>
    <x v="3"/>
  </r>
  <r>
    <d v="2021-04-19T00:00:00"/>
    <n v="17.040001"/>
    <n v="18.610001"/>
    <n v="16.780000999999999"/>
    <n v="17.290001"/>
    <n v="17.290001"/>
    <n v="0"/>
    <x v="5"/>
    <x v="3"/>
  </r>
  <r>
    <d v="2021-04-20T00:00:00"/>
    <n v="17.360001"/>
    <n v="19.700001"/>
    <n v="17.239999999999998"/>
    <n v="18.68"/>
    <n v="18.68"/>
    <n v="0"/>
    <x v="5"/>
    <x v="3"/>
  </r>
  <r>
    <d v="2021-04-21T00:00:00"/>
    <n v="18.48"/>
    <n v="19.290001"/>
    <n v="16.91"/>
    <n v="17.5"/>
    <n v="17.5"/>
    <n v="0"/>
    <x v="5"/>
    <x v="3"/>
  </r>
  <r>
    <d v="2021-04-22T00:00:00"/>
    <n v="17.280000999999999"/>
    <n v="19.899999999999999"/>
    <n v="16.989999999999998"/>
    <n v="18.709999"/>
    <n v="18.709999"/>
    <n v="0"/>
    <x v="5"/>
    <x v="3"/>
  </r>
  <r>
    <d v="2021-04-23T00:00:00"/>
    <n v="18.559999000000001"/>
    <n v="18.780000999999999"/>
    <n v="16.799999"/>
    <n v="17.329999999999998"/>
    <n v="17.329999999999998"/>
    <n v="0"/>
    <x v="5"/>
    <x v="3"/>
  </r>
  <r>
    <d v="2021-04-26T00:00:00"/>
    <n v="17.940000999999999"/>
    <n v="18.170000000000002"/>
    <n v="16.870000999999998"/>
    <n v="17.639999"/>
    <n v="17.639999"/>
    <n v="0"/>
    <x v="5"/>
    <x v="3"/>
  </r>
  <r>
    <d v="2021-04-27T00:00:00"/>
    <n v="17.620000999999998"/>
    <n v="18.16"/>
    <n v="16.969999000000001"/>
    <n v="17.559999000000001"/>
    <n v="17.559999000000001"/>
    <n v="0"/>
    <x v="5"/>
    <x v="3"/>
  </r>
  <r>
    <d v="2021-04-28T00:00:00"/>
    <n v="17.469999000000001"/>
    <n v="17.84"/>
    <n v="16.670000000000002"/>
    <n v="17.280000999999999"/>
    <n v="17.280000999999999"/>
    <n v="0"/>
    <x v="5"/>
    <x v="3"/>
  </r>
  <r>
    <d v="2021-04-29T00:00:00"/>
    <n v="16.879999000000002"/>
    <n v="18.870000999999998"/>
    <n v="16.77"/>
    <n v="17.610001"/>
    <n v="17.610001"/>
    <n v="0"/>
    <x v="5"/>
    <x v="3"/>
  </r>
  <r>
    <d v="2021-04-30T00:00:00"/>
    <n v="17.670000000000002"/>
    <n v="19.25"/>
    <n v="17.639999"/>
    <n v="18.610001"/>
    <n v="18.610001"/>
    <n v="0"/>
    <x v="5"/>
    <x v="3"/>
  </r>
  <r>
    <d v="2021-05-03T00:00:00"/>
    <n v="18.649999999999999"/>
    <n v="19.120000999999998"/>
    <n v="17.799999"/>
    <n v="18.309999000000001"/>
    <n v="18.309999000000001"/>
    <n v="0"/>
    <x v="5"/>
    <x v="4"/>
  </r>
  <r>
    <d v="2021-05-04T00:00:00"/>
    <n v="18.16"/>
    <n v="21.85"/>
    <n v="18.110001"/>
    <n v="19.48"/>
    <n v="19.48"/>
    <n v="0"/>
    <x v="5"/>
    <x v="4"/>
  </r>
  <r>
    <d v="2021-05-05T00:00:00"/>
    <n v="18.84"/>
    <n v="19.579999999999998"/>
    <n v="17.889999"/>
    <n v="19.149999999999999"/>
    <n v="19.149999999999999"/>
    <n v="0"/>
    <x v="5"/>
    <x v="4"/>
  </r>
  <r>
    <d v="2021-05-06T00:00:00"/>
    <n v="18.41"/>
    <n v="20.6"/>
    <n v="18.209999"/>
    <n v="18.389999"/>
    <n v="18.389999"/>
    <n v="0"/>
    <x v="5"/>
    <x v="4"/>
  </r>
  <r>
    <d v="2021-05-07T00:00:00"/>
    <n v="18.450001"/>
    <n v="18.57"/>
    <n v="16.68"/>
    <n v="16.690000999999999"/>
    <n v="16.690000999999999"/>
    <n v="0"/>
    <x v="5"/>
    <x v="4"/>
  </r>
  <r>
    <d v="2021-05-10T00:00:00"/>
    <n v="17.34"/>
    <n v="19.75"/>
    <n v="17.07"/>
    <n v="19.66"/>
    <n v="19.66"/>
    <n v="0"/>
    <x v="5"/>
    <x v="4"/>
  </r>
  <r>
    <d v="2021-05-11T00:00:00"/>
    <n v="21.17"/>
    <n v="23.73"/>
    <n v="20.709999"/>
    <n v="21.84"/>
    <n v="21.84"/>
    <n v="0"/>
    <x v="5"/>
    <x v="4"/>
  </r>
  <r>
    <d v="2021-05-12T00:00:00"/>
    <n v="22.42"/>
    <n v="28.379999000000002"/>
    <n v="21.66"/>
    <n v="27.59"/>
    <n v="27.59"/>
    <n v="0"/>
    <x v="5"/>
    <x v="4"/>
  </r>
  <r>
    <d v="2021-05-13T00:00:00"/>
    <n v="26.030000999999999"/>
    <n v="28.93"/>
    <n v="22.23"/>
    <n v="23.129999000000002"/>
    <n v="23.129999000000002"/>
    <n v="0"/>
    <x v="5"/>
    <x v="4"/>
  </r>
  <r>
    <d v="2021-05-14T00:00:00"/>
    <n v="21.77"/>
    <n v="22.1"/>
    <n v="18.66"/>
    <n v="18.809999000000001"/>
    <n v="18.809999000000001"/>
    <n v="0"/>
    <x v="5"/>
    <x v="4"/>
  </r>
  <r>
    <d v="2021-05-17T00:00:00"/>
    <n v="19.889999"/>
    <n v="21.58"/>
    <n v="19.670000000000002"/>
    <n v="19.719999000000001"/>
    <n v="19.719999000000001"/>
    <n v="0"/>
    <x v="5"/>
    <x v="4"/>
  </r>
  <r>
    <d v="2021-05-18T00:00:00"/>
    <n v="18.889999"/>
    <n v="21.450001"/>
    <n v="18.809999000000001"/>
    <n v="21.34"/>
    <n v="21.34"/>
    <n v="0"/>
    <x v="5"/>
    <x v="4"/>
  </r>
  <r>
    <d v="2021-05-19T00:00:00"/>
    <n v="22.459999"/>
    <n v="25.959999"/>
    <n v="21.879999000000002"/>
    <n v="22.18"/>
    <n v="22.18"/>
    <n v="0"/>
    <x v="5"/>
    <x v="4"/>
  </r>
  <r>
    <d v="2021-05-20T00:00:00"/>
    <n v="22.33"/>
    <n v="23.5"/>
    <n v="20.190000999999999"/>
    <n v="20.67"/>
    <n v="20.67"/>
    <n v="0"/>
    <x v="5"/>
    <x v="4"/>
  </r>
  <r>
    <d v="2021-05-21T00:00:00"/>
    <n v="20.420000000000002"/>
    <n v="20.889999"/>
    <n v="19.530000999999999"/>
    <n v="20.149999999999999"/>
    <n v="20.149999999999999"/>
    <n v="0"/>
    <x v="5"/>
    <x v="4"/>
  </r>
  <r>
    <d v="2021-05-24T00:00:00"/>
    <n v="20.5"/>
    <n v="20.51"/>
    <n v="18.379999000000002"/>
    <n v="18.399999999999999"/>
    <n v="18.399999999999999"/>
    <n v="0"/>
    <x v="5"/>
    <x v="4"/>
  </r>
  <r>
    <d v="2021-05-25T00:00:00"/>
    <n v="18.350000000000001"/>
    <n v="19.290001"/>
    <n v="16.870000999999998"/>
    <n v="18.84"/>
    <n v="18.84"/>
    <n v="0"/>
    <x v="5"/>
    <x v="4"/>
  </r>
  <r>
    <d v="2021-05-26T00:00:00"/>
    <n v="18.370000999999998"/>
    <n v="18.920000000000002"/>
    <n v="17.350000000000001"/>
    <n v="17.360001"/>
    <n v="17.360001"/>
    <n v="0"/>
    <x v="5"/>
    <x v="4"/>
  </r>
  <r>
    <d v="2021-05-27T00:00:00"/>
    <n v="18.030000999999999"/>
    <n v="18.170000000000002"/>
    <n v="16.52"/>
    <n v="16.739999999999998"/>
    <n v="16.739999999999998"/>
    <n v="0"/>
    <x v="5"/>
    <x v="4"/>
  </r>
  <r>
    <d v="2021-05-28T00:00:00"/>
    <n v="16.799999"/>
    <n v="16.860001"/>
    <n v="15.9"/>
    <n v="16.760000000000002"/>
    <n v="16.760000000000002"/>
    <n v="0"/>
    <x v="5"/>
    <x v="4"/>
  </r>
  <r>
    <d v="2021-06-01T00:00:00"/>
    <n v="17.239999999999998"/>
    <n v="18.530000999999999"/>
    <n v="15.68"/>
    <n v="17.899999999999999"/>
    <n v="17.899999999999999"/>
    <n v="0"/>
    <x v="5"/>
    <x v="5"/>
  </r>
  <r>
    <d v="2021-06-02T00:00:00"/>
    <n v="17.860001"/>
    <n v="18.309999000000001"/>
    <n v="16.739999999999998"/>
    <n v="17.48"/>
    <n v="17.48"/>
    <n v="0"/>
    <x v="5"/>
    <x v="5"/>
  </r>
  <r>
    <d v="2021-06-03T00:00:00"/>
    <n v="17.73"/>
    <n v="19.27"/>
    <n v="17.450001"/>
    <n v="18.040001"/>
    <n v="18.040001"/>
    <n v="0"/>
    <x v="5"/>
    <x v="5"/>
  </r>
  <r>
    <d v="2021-06-04T00:00:00"/>
    <n v="18.09"/>
    <n v="18.420000000000002"/>
    <n v="16.18"/>
    <n v="16.420000000000002"/>
    <n v="16.420000000000002"/>
    <n v="0"/>
    <x v="5"/>
    <x v="5"/>
  </r>
  <r>
    <d v="2021-06-07T00:00:00"/>
    <n v="17.34"/>
    <n v="17.350000000000001"/>
    <n v="15.78"/>
    <n v="16.420000000000002"/>
    <n v="16.420000000000002"/>
    <n v="0"/>
    <x v="5"/>
    <x v="5"/>
  </r>
  <r>
    <d v="2021-06-08T00:00:00"/>
    <n v="16.579999999999998"/>
    <n v="17.75"/>
    <n v="15.15"/>
    <n v="17.07"/>
    <n v="17.07"/>
    <n v="0"/>
    <x v="5"/>
    <x v="5"/>
  </r>
  <r>
    <d v="2021-06-09T00:00:00"/>
    <n v="17.18"/>
    <n v="17.959999"/>
    <n v="15.55"/>
    <n v="17.889999"/>
    <n v="17.889999"/>
    <n v="0"/>
    <x v="5"/>
    <x v="5"/>
  </r>
  <r>
    <d v="2021-06-10T00:00:00"/>
    <n v="18.18"/>
    <n v="18.290001"/>
    <n v="16.010000000000002"/>
    <n v="16.100000000000001"/>
    <n v="16.100000000000001"/>
    <n v="0"/>
    <x v="5"/>
    <x v="5"/>
  </r>
  <r>
    <d v="2021-06-11T00:00:00"/>
    <n v="16.18"/>
    <n v="16.200001"/>
    <n v="15.15"/>
    <n v="15.65"/>
    <n v="15.65"/>
    <n v="0"/>
    <x v="5"/>
    <x v="5"/>
  </r>
  <r>
    <d v="2021-06-14T00:00:00"/>
    <n v="16.040001"/>
    <n v="17.040001"/>
    <n v="15.04"/>
    <n v="16.389999"/>
    <n v="16.389999"/>
    <n v="0"/>
    <x v="5"/>
    <x v="5"/>
  </r>
  <r>
    <d v="2021-06-15T00:00:00"/>
    <n v="16.27"/>
    <n v="17.350000000000001"/>
    <n v="16.139999"/>
    <n v="17.02"/>
    <n v="17.02"/>
    <n v="0"/>
    <x v="5"/>
    <x v="5"/>
  </r>
  <r>
    <d v="2021-06-16T00:00:00"/>
    <n v="16.989999999999998"/>
    <n v="19.110001"/>
    <n v="16.420000000000002"/>
    <n v="18.149999999999999"/>
    <n v="18.149999999999999"/>
    <n v="0"/>
    <x v="5"/>
    <x v="5"/>
  </r>
  <r>
    <d v="2021-06-17T00:00:00"/>
    <n v="18.489999999999998"/>
    <n v="19.219999000000001"/>
    <n v="16.709999"/>
    <n v="17.75"/>
    <n v="17.75"/>
    <n v="0"/>
    <x v="5"/>
    <x v="5"/>
  </r>
  <r>
    <d v="2021-06-18T00:00:00"/>
    <n v="16.959999"/>
    <n v="21.040001"/>
    <n v="16.920000000000002"/>
    <n v="20.700001"/>
    <n v="20.700001"/>
    <n v="0"/>
    <x v="5"/>
    <x v="5"/>
  </r>
  <r>
    <d v="2021-06-21T00:00:00"/>
    <n v="21.74"/>
    <n v="21.82"/>
    <n v="17.809999000000001"/>
    <n v="17.889999"/>
    <n v="17.889999"/>
    <n v="0"/>
    <x v="5"/>
    <x v="5"/>
  </r>
  <r>
    <d v="2021-06-22T00:00:00"/>
    <n v="17.91"/>
    <n v="18.32"/>
    <n v="15.76"/>
    <n v="16.66"/>
    <n v="16.66"/>
    <n v="0"/>
    <x v="5"/>
    <x v="5"/>
  </r>
  <r>
    <d v="2021-06-23T00:00:00"/>
    <n v="16.25"/>
    <n v="16.84"/>
    <n v="14.86"/>
    <n v="16.32"/>
    <n v="16.32"/>
    <n v="0"/>
    <x v="5"/>
    <x v="5"/>
  </r>
  <r>
    <d v="2021-06-24T00:00:00"/>
    <n v="15.99"/>
    <n v="16.049999"/>
    <n v="14.19"/>
    <n v="15.97"/>
    <n v="15.97"/>
    <n v="0"/>
    <x v="5"/>
    <x v="5"/>
  </r>
  <r>
    <d v="2021-06-25T00:00:00"/>
    <n v="16.040001"/>
    <n v="16.170000000000002"/>
    <n v="15.21"/>
    <n v="15.62"/>
    <n v="15.62"/>
    <n v="0"/>
    <x v="5"/>
    <x v="5"/>
  </r>
  <r>
    <d v="2021-06-28T00:00:00"/>
    <n v="16.07"/>
    <n v="16.459999"/>
    <n v="15.39"/>
    <n v="15.76"/>
    <n v="15.76"/>
    <n v="0"/>
    <x v="5"/>
    <x v="5"/>
  </r>
  <r>
    <d v="2021-06-29T00:00:00"/>
    <n v="15.69"/>
    <n v="16.309999000000001"/>
    <n v="14.1"/>
    <n v="16.02"/>
    <n v="16.02"/>
    <n v="0"/>
    <x v="5"/>
    <x v="5"/>
  </r>
  <r>
    <d v="2021-06-30T00:00:00"/>
    <n v="16.18"/>
    <n v="17.309999000000001"/>
    <n v="15.58"/>
    <n v="15.83"/>
    <n v="15.83"/>
    <n v="0"/>
    <x v="5"/>
    <x v="5"/>
  </r>
  <r>
    <d v="2021-07-01T00:00:00"/>
    <n v="15.62"/>
    <n v="16.010000000000002"/>
    <n v="15.31"/>
    <n v="15.48"/>
    <n v="15.48"/>
    <n v="0"/>
    <x v="5"/>
    <x v="6"/>
  </r>
  <r>
    <d v="2021-07-02T00:00:00"/>
    <n v="15.53"/>
    <n v="15.54"/>
    <n v="14.25"/>
    <n v="15.07"/>
    <n v="15.07"/>
    <n v="0"/>
    <x v="5"/>
    <x v="6"/>
  </r>
  <r>
    <d v="2021-07-06T00:00:00"/>
    <n v="15.77"/>
    <n v="17.940000999999999"/>
    <n v="15.73"/>
    <n v="16.440000999999999"/>
    <n v="16.440000999999999"/>
    <n v="0"/>
    <x v="5"/>
    <x v="6"/>
  </r>
  <r>
    <d v="2021-07-07T00:00:00"/>
    <n v="16.43"/>
    <n v="17.639999"/>
    <n v="16.079999999999998"/>
    <n v="16.200001"/>
    <n v="16.200001"/>
    <n v="0"/>
    <x v="5"/>
    <x v="6"/>
  </r>
  <r>
    <d v="2021-07-08T00:00:00"/>
    <n v="17.739999999999998"/>
    <n v="21.290001"/>
    <n v="17.739999999999998"/>
    <n v="19"/>
    <n v="19"/>
    <n v="0"/>
    <x v="5"/>
    <x v="6"/>
  </r>
  <r>
    <d v="2021-07-09T00:00:00"/>
    <n v="17.879999000000002"/>
    <n v="18.129999000000002"/>
    <n v="16.079999999999998"/>
    <n v="16.18"/>
    <n v="16.18"/>
    <n v="0"/>
    <x v="5"/>
    <x v="6"/>
  </r>
  <r>
    <d v="2021-07-12T00:00:00"/>
    <n v="16.850000000000001"/>
    <n v="17.52"/>
    <n v="16.139999"/>
    <n v="16.170000000000002"/>
    <n v="16.170000000000002"/>
    <n v="0"/>
    <x v="5"/>
    <x v="6"/>
  </r>
  <r>
    <d v="2021-07-13T00:00:00"/>
    <n v="16.389999"/>
    <n v="17.23"/>
    <n v="15.94"/>
    <n v="17.120000999999998"/>
    <n v="17.120000999999998"/>
    <n v="0"/>
    <x v="5"/>
    <x v="6"/>
  </r>
  <r>
    <d v="2021-07-14T00:00:00"/>
    <n v="17.34"/>
    <n v="17.510000000000002"/>
    <n v="15.95"/>
    <n v="16.329999999999998"/>
    <n v="16.329999999999998"/>
    <n v="0"/>
    <x v="5"/>
    <x v="6"/>
  </r>
  <r>
    <d v="2021-07-15T00:00:00"/>
    <n v="16.700001"/>
    <n v="18.09"/>
    <n v="16.559999000000001"/>
    <n v="17.010000000000002"/>
    <n v="17.010000000000002"/>
    <n v="0"/>
    <x v="5"/>
    <x v="6"/>
  </r>
  <r>
    <d v="2021-07-16T00:00:00"/>
    <n v="16.799999"/>
    <n v="18.700001"/>
    <n v="16.030000999999999"/>
    <n v="18.450001"/>
    <n v="18.450001"/>
    <n v="0"/>
    <x v="5"/>
    <x v="6"/>
  </r>
  <r>
    <d v="2021-07-19T00:00:00"/>
    <n v="19.610001"/>
    <n v="25.09"/>
    <n v="19.27"/>
    <n v="22.5"/>
    <n v="22.5"/>
    <n v="0"/>
    <x v="5"/>
    <x v="6"/>
  </r>
  <r>
    <d v="2021-07-20T00:00:00"/>
    <n v="20.889999"/>
    <n v="22.969999000000001"/>
    <n v="19.370000999999998"/>
    <n v="19.73"/>
    <n v="19.73"/>
    <n v="0"/>
    <x v="5"/>
    <x v="6"/>
  </r>
  <r>
    <d v="2021-07-21T00:00:00"/>
    <n v="19.73"/>
    <n v="19.82"/>
    <n v="17.809999000000001"/>
    <n v="17.91"/>
    <n v="17.91"/>
    <n v="0"/>
    <x v="5"/>
    <x v="6"/>
  </r>
  <r>
    <d v="2021-07-22T00:00:00"/>
    <n v="17.59"/>
    <n v="18.450001"/>
    <n v="17.399999999999999"/>
    <n v="17.690000999999999"/>
    <n v="17.690000999999999"/>
    <n v="0"/>
    <x v="5"/>
    <x v="6"/>
  </r>
  <r>
    <d v="2021-07-23T00:00:00"/>
    <n v="16.98"/>
    <n v="17.48"/>
    <n v="16.329999999999998"/>
    <n v="17.200001"/>
    <n v="17.200001"/>
    <n v="0"/>
    <x v="5"/>
    <x v="6"/>
  </r>
  <r>
    <d v="2021-07-26T00:00:00"/>
    <n v="18.670000000000002"/>
    <n v="19.389999"/>
    <n v="17.530000999999999"/>
    <n v="17.579999999999998"/>
    <n v="17.579999999999998"/>
    <n v="0"/>
    <x v="5"/>
    <x v="6"/>
  </r>
  <r>
    <d v="2021-07-27T00:00:00"/>
    <n v="18.620000999999998"/>
    <n v="20.440000999999999"/>
    <n v="18.25"/>
    <n v="19.360001"/>
    <n v="19.360001"/>
    <n v="0"/>
    <x v="5"/>
    <x v="6"/>
  </r>
  <r>
    <d v="2021-07-28T00:00:00"/>
    <n v="19.41"/>
    <n v="19.620000999999998"/>
    <n v="17.52"/>
    <n v="18.309999000000001"/>
    <n v="18.309999000000001"/>
    <n v="0"/>
    <x v="5"/>
    <x v="6"/>
  </r>
  <r>
    <d v="2021-07-29T00:00:00"/>
    <n v="17.91"/>
    <n v="18.010000000000002"/>
    <n v="17.190000999999999"/>
    <n v="17.700001"/>
    <n v="17.700001"/>
    <n v="0"/>
    <x v="5"/>
    <x v="6"/>
  </r>
  <r>
    <d v="2021-07-30T00:00:00"/>
    <n v="19.690000999999999"/>
    <n v="19.719999000000001"/>
    <n v="17.530000999999999"/>
    <n v="18.239999999999998"/>
    <n v="18.239999999999998"/>
    <n v="0"/>
    <x v="5"/>
    <x v="6"/>
  </r>
  <r>
    <d v="2021-08-02T00:00:00"/>
    <n v="18.16"/>
    <n v="19.870000999999998"/>
    <n v="17.989999999999998"/>
    <n v="19.459999"/>
    <n v="19.459999"/>
    <n v="0"/>
    <x v="5"/>
    <x v="7"/>
  </r>
  <r>
    <d v="2021-08-03T00:00:00"/>
    <n v="19.170000000000002"/>
    <n v="20.440000999999999"/>
    <n v="17.700001"/>
    <n v="18.040001"/>
    <n v="18.040001"/>
    <n v="0"/>
    <x v="5"/>
    <x v="7"/>
  </r>
  <r>
    <d v="2021-08-04T00:00:00"/>
    <n v="18.23"/>
    <n v="18.899999999999999"/>
    <n v="17.670000000000002"/>
    <n v="17.969999000000001"/>
    <n v="17.969999000000001"/>
    <n v="0"/>
    <x v="5"/>
    <x v="7"/>
  </r>
  <r>
    <d v="2021-08-05T00:00:00"/>
    <n v="17.73"/>
    <n v="17.84"/>
    <n v="17.23"/>
    <n v="17.280000999999999"/>
    <n v="17.280000999999999"/>
    <n v="0"/>
    <x v="5"/>
    <x v="7"/>
  </r>
  <r>
    <d v="2021-08-06T00:00:00"/>
    <n v="17.459999"/>
    <n v="17.5"/>
    <n v="16.139999"/>
    <n v="16.149999999999999"/>
    <n v="16.149999999999999"/>
    <n v="0"/>
    <x v="5"/>
    <x v="7"/>
  </r>
  <r>
    <d v="2021-08-09T00:00:00"/>
    <n v="17.120000999999998"/>
    <n v="17.389999"/>
    <n v="16.59"/>
    <n v="16.719999000000001"/>
    <n v="16.719999000000001"/>
    <n v="0"/>
    <x v="5"/>
    <x v="7"/>
  </r>
  <r>
    <d v="2021-08-10T00:00:00"/>
    <n v="16.82"/>
    <n v="17.049999"/>
    <n v="16.34"/>
    <n v="16.790001"/>
    <n v="16.790001"/>
    <n v="0"/>
    <x v="5"/>
    <x v="7"/>
  </r>
  <r>
    <d v="2021-08-11T00:00:00"/>
    <n v="16.809999000000001"/>
    <n v="17.09"/>
    <n v="16.07"/>
    <n v="16.170000000000002"/>
    <n v="16.170000000000002"/>
    <n v="0"/>
    <x v="5"/>
    <x v="7"/>
  </r>
  <r>
    <d v="2021-08-12T00:00:00"/>
    <n v="16.329999999999998"/>
    <n v="16.420000000000002"/>
    <n v="15.49"/>
    <n v="15.59"/>
    <n v="15.59"/>
    <n v="0"/>
    <x v="5"/>
    <x v="7"/>
  </r>
  <r>
    <d v="2021-08-13T00:00:00"/>
    <n v="15.68"/>
    <n v="15.72"/>
    <n v="15.19"/>
    <n v="15.45"/>
    <n v="15.45"/>
    <n v="0"/>
    <x v="5"/>
    <x v="7"/>
  </r>
  <r>
    <d v="2021-08-16T00:00:00"/>
    <n v="17.049999"/>
    <n v="17.709999"/>
    <n v="16.02"/>
    <n v="16.120000999999998"/>
    <n v="16.120000999999998"/>
    <n v="0"/>
    <x v="5"/>
    <x v="7"/>
  </r>
  <r>
    <d v="2021-08-17T00:00:00"/>
    <n v="17.309999000000001"/>
    <n v="19.559999000000001"/>
    <n v="16.709999"/>
    <n v="17.91"/>
    <n v="17.91"/>
    <n v="0"/>
    <x v="5"/>
    <x v="7"/>
  </r>
  <r>
    <d v="2021-08-18T00:00:00"/>
    <n v="17.559999000000001"/>
    <n v="21.639999"/>
    <n v="17.309999000000001"/>
    <n v="21.57"/>
    <n v="21.57"/>
    <n v="0"/>
    <x v="5"/>
    <x v="7"/>
  </r>
  <r>
    <d v="2021-08-19T00:00:00"/>
    <n v="23.120000999999998"/>
    <n v="24.74"/>
    <n v="20.370000999999998"/>
    <n v="21.67"/>
    <n v="21.67"/>
    <n v="0"/>
    <x v="5"/>
    <x v="7"/>
  </r>
  <r>
    <d v="2021-08-20T00:00:00"/>
    <n v="22.74"/>
    <n v="23.9"/>
    <n v="18.18"/>
    <n v="18.559999000000001"/>
    <n v="18.559999000000001"/>
    <n v="0"/>
    <x v="5"/>
    <x v="7"/>
  </r>
  <r>
    <d v="2021-08-23T00:00:00"/>
    <n v="18.829999999999998"/>
    <n v="18.950001"/>
    <n v="16.950001"/>
    <n v="17.149999999999999"/>
    <n v="17.149999999999999"/>
    <n v="0"/>
    <x v="5"/>
    <x v="7"/>
  </r>
  <r>
    <d v="2021-08-24T00:00:00"/>
    <n v="16.959999"/>
    <n v="17.510000000000002"/>
    <n v="16.940000999999999"/>
    <n v="17.219999000000001"/>
    <n v="17.219999000000001"/>
    <n v="0"/>
    <x v="5"/>
    <x v="7"/>
  </r>
  <r>
    <d v="2021-08-25T00:00:00"/>
    <n v="17.420000000000002"/>
    <n v="17.5"/>
    <n v="16.459999"/>
    <n v="16.790001"/>
    <n v="16.790001"/>
    <n v="0"/>
    <x v="5"/>
    <x v="7"/>
  </r>
  <r>
    <d v="2021-08-26T00:00:00"/>
    <n v="17.459999"/>
    <n v="19.27"/>
    <n v="17.16"/>
    <n v="18.84"/>
    <n v="18.84"/>
    <n v="0"/>
    <x v="5"/>
    <x v="7"/>
  </r>
  <r>
    <d v="2021-08-27T00:00:00"/>
    <n v="17.950001"/>
    <n v="18.219999000000001"/>
    <n v="16.110001"/>
    <n v="16.389999"/>
    <n v="16.389999"/>
    <n v="0"/>
    <x v="5"/>
    <x v="7"/>
  </r>
  <r>
    <d v="2021-08-30T00:00:00"/>
    <n v="16.77"/>
    <n v="16.799999"/>
    <n v="15.98"/>
    <n v="16.190000999999999"/>
    <n v="16.190000999999999"/>
    <n v="0"/>
    <x v="5"/>
    <x v="7"/>
  </r>
  <r>
    <d v="2021-08-31T00:00:00"/>
    <n v="15.98"/>
    <n v="17.07"/>
    <n v="15.91"/>
    <n v="16.48"/>
    <n v="16.48"/>
    <n v="0"/>
    <x v="5"/>
    <x v="7"/>
  </r>
  <r>
    <d v="2021-09-01T00:00:00"/>
    <n v="16.059999000000001"/>
    <n v="16.709999"/>
    <n v="15.68"/>
    <n v="16.110001"/>
    <n v="16.110001"/>
    <n v="0"/>
    <x v="5"/>
    <x v="8"/>
  </r>
  <r>
    <d v="2021-09-02T00:00:00"/>
    <n v="16.27"/>
    <n v="16.98"/>
    <n v="15.73"/>
    <n v="16.41"/>
    <n v="16.41"/>
    <n v="0"/>
    <x v="5"/>
    <x v="8"/>
  </r>
  <r>
    <d v="2021-09-03T00:00:00"/>
    <n v="16.27"/>
    <n v="17.059999000000001"/>
    <n v="16.079999999999998"/>
    <n v="16.41"/>
    <n v="16.41"/>
    <n v="0"/>
    <x v="5"/>
    <x v="8"/>
  </r>
  <r>
    <d v="2021-09-07T00:00:00"/>
    <n v="16.940000999999999"/>
    <n v="18.389999"/>
    <n v="16.889999"/>
    <n v="18.139999"/>
    <n v="18.139999"/>
    <n v="0"/>
    <x v="5"/>
    <x v="8"/>
  </r>
  <r>
    <d v="2021-09-08T00:00:00"/>
    <n v="18.969999000000001"/>
    <n v="19.639999"/>
    <n v="17.780000999999999"/>
    <n v="17.959999"/>
    <n v="17.959999"/>
    <n v="0"/>
    <x v="5"/>
    <x v="8"/>
  </r>
  <r>
    <d v="2021-09-09T00:00:00"/>
    <n v="19.440000999999999"/>
    <n v="19.540001"/>
    <n v="17.170000000000002"/>
    <n v="18.799999"/>
    <n v="18.799999"/>
    <n v="0"/>
    <x v="5"/>
    <x v="8"/>
  </r>
  <r>
    <d v="2021-09-10T00:00:00"/>
    <n v="17.940000999999999"/>
    <n v="21.129999000000002"/>
    <n v="16.989999999999998"/>
    <n v="20.950001"/>
    <n v="20.950001"/>
    <n v="0"/>
    <x v="5"/>
    <x v="8"/>
  </r>
  <r>
    <d v="2021-09-13T00:00:00"/>
    <n v="19.639999"/>
    <n v="21.18"/>
    <n v="18.760000000000002"/>
    <n v="19.370000999999998"/>
    <n v="19.370000999999998"/>
    <n v="0"/>
    <x v="5"/>
    <x v="8"/>
  </r>
  <r>
    <d v="2021-09-14T00:00:00"/>
    <n v="19.579999999999998"/>
    <n v="20.469999000000001"/>
    <n v="18.389999"/>
    <n v="19.459999"/>
    <n v="19.459999"/>
    <n v="0"/>
    <x v="5"/>
    <x v="8"/>
  </r>
  <r>
    <d v="2021-09-15T00:00:00"/>
    <n v="19.299999"/>
    <n v="20.27"/>
    <n v="18.010000000000002"/>
    <n v="18.18"/>
    <n v="18.18"/>
    <n v="0"/>
    <x v="5"/>
    <x v="8"/>
  </r>
  <r>
    <d v="2021-09-16T00:00:00"/>
    <n v="18.41"/>
    <n v="19.760000000000002"/>
    <n v="17.649999999999999"/>
    <n v="18.690000999999999"/>
    <n v="18.690000999999999"/>
    <n v="0"/>
    <x v="5"/>
    <x v="8"/>
  </r>
  <r>
    <d v="2021-09-17T00:00:00"/>
    <n v="18.370000999999998"/>
    <n v="21.51"/>
    <n v="18.350000000000001"/>
    <n v="20.809999000000001"/>
    <n v="20.809999000000001"/>
    <n v="0"/>
    <x v="5"/>
    <x v="8"/>
  </r>
  <r>
    <d v="2021-09-20T00:00:00"/>
    <n v="24.25"/>
    <n v="28.790001"/>
    <n v="23.9"/>
    <n v="25.709999"/>
    <n v="25.709999"/>
    <n v="0"/>
    <x v="5"/>
    <x v="8"/>
  </r>
  <r>
    <d v="2021-09-21T00:00:00"/>
    <n v="23.41"/>
    <n v="25.6"/>
    <n v="21.709999"/>
    <n v="24.360001"/>
    <n v="24.360001"/>
    <n v="0"/>
    <x v="5"/>
    <x v="8"/>
  </r>
  <r>
    <d v="2021-09-22T00:00:00"/>
    <n v="22.719999000000001"/>
    <n v="23.4"/>
    <n v="20.75"/>
    <n v="20.870000999999998"/>
    <n v="20.870000999999998"/>
    <n v="0"/>
    <x v="5"/>
    <x v="8"/>
  </r>
  <r>
    <d v="2021-09-23T00:00:00"/>
    <n v="19.91"/>
    <n v="20.209999"/>
    <n v="18.420000000000002"/>
    <n v="18.629999000000002"/>
    <n v="18.629999000000002"/>
    <n v="0"/>
    <x v="5"/>
    <x v="8"/>
  </r>
  <r>
    <d v="2021-09-24T00:00:00"/>
    <n v="19.329999999999998"/>
    <n v="20.41"/>
    <n v="17.629999000000002"/>
    <n v="17.75"/>
    <n v="17.75"/>
    <n v="0"/>
    <x v="5"/>
    <x v="8"/>
  </r>
  <r>
    <d v="2021-09-27T00:00:00"/>
    <n v="17.780000999999999"/>
    <n v="19.32"/>
    <n v="17.739999999999998"/>
    <n v="18.760000000000002"/>
    <n v="18.760000000000002"/>
    <n v="0"/>
    <x v="5"/>
    <x v="8"/>
  </r>
  <r>
    <d v="2021-09-28T00:00:00"/>
    <n v="19.739999999999998"/>
    <n v="24.82"/>
    <n v="19.709999"/>
    <n v="23.25"/>
    <n v="23.25"/>
    <n v="0"/>
    <x v="5"/>
    <x v="8"/>
  </r>
  <r>
    <d v="2021-09-29T00:00:00"/>
    <n v="22.07"/>
    <n v="23.790001"/>
    <n v="21.450001"/>
    <n v="22.559999000000001"/>
    <n v="22.559999000000001"/>
    <n v="0"/>
    <x v="5"/>
    <x v="8"/>
  </r>
  <r>
    <d v="2021-09-30T00:00:00"/>
    <n v="21.48"/>
    <n v="24.709999"/>
    <n v="20.6"/>
    <n v="23.139999"/>
    <n v="23.139999"/>
    <n v="0"/>
    <x v="5"/>
    <x v="8"/>
  </r>
  <r>
    <d v="2021-10-01T00:00:00"/>
    <n v="24.780000999999999"/>
    <n v="24.889999"/>
    <n v="20.85"/>
    <n v="21.1"/>
    <n v="21.1"/>
    <n v="0"/>
    <x v="5"/>
    <x v="9"/>
  </r>
  <r>
    <d v="2021-10-04T00:00:00"/>
    <n v="22.9"/>
    <n v="24.58"/>
    <n v="21.879999000000002"/>
    <n v="22.959999"/>
    <n v="22.959999"/>
    <n v="0"/>
    <x v="5"/>
    <x v="9"/>
  </r>
  <r>
    <d v="2021-10-05T00:00:00"/>
    <n v="22.92"/>
    <n v="23.17"/>
    <n v="20.620000999999998"/>
    <n v="21.299999"/>
    <n v="21.299999"/>
    <n v="0"/>
    <x v="5"/>
    <x v="9"/>
  </r>
  <r>
    <d v="2021-10-06T00:00:00"/>
    <n v="22.950001"/>
    <n v="24.4"/>
    <n v="20.99"/>
    <n v="21"/>
    <n v="21"/>
    <n v="0"/>
    <x v="5"/>
    <x v="9"/>
  </r>
  <r>
    <d v="2021-10-07T00:00:00"/>
    <n v="20.540001"/>
    <n v="20.76"/>
    <n v="19.07"/>
    <n v="19.540001"/>
    <n v="19.540001"/>
    <n v="0"/>
    <x v="5"/>
    <x v="9"/>
  </r>
  <r>
    <d v="2021-10-08T00:00:00"/>
    <n v="19.459999"/>
    <n v="19.940000999999999"/>
    <n v="18.200001"/>
    <n v="18.77"/>
    <n v="18.77"/>
    <n v="0"/>
    <x v="5"/>
    <x v="9"/>
  </r>
  <r>
    <d v="2021-10-11T00:00:00"/>
    <n v="19.93"/>
    <n v="20.450001"/>
    <n v="18.110001"/>
    <n v="20"/>
    <n v="20"/>
    <n v="0"/>
    <x v="5"/>
    <x v="9"/>
  </r>
  <r>
    <d v="2021-10-12T00:00:00"/>
    <n v="20.620000999999998"/>
    <n v="20.809999000000001"/>
    <n v="18.969999000000001"/>
    <n v="19.850000000000001"/>
    <n v="19.850000000000001"/>
    <n v="0"/>
    <x v="5"/>
    <x v="9"/>
  </r>
  <r>
    <d v="2021-10-13T00:00:00"/>
    <n v="20.139999"/>
    <n v="20.23"/>
    <n v="18.440000999999999"/>
    <n v="18.639999"/>
    <n v="18.639999"/>
    <n v="0"/>
    <x v="5"/>
    <x v="9"/>
  </r>
  <r>
    <d v="2021-10-14T00:00:00"/>
    <n v="18.010000000000002"/>
    <n v="18.079999999999998"/>
    <n v="16.799999"/>
    <n v="16.860001"/>
    <n v="16.860001"/>
    <n v="0"/>
    <x v="5"/>
    <x v="9"/>
  </r>
  <r>
    <d v="2021-10-15T00:00:00"/>
    <n v="16.639999"/>
    <n v="16.850000000000001"/>
    <n v="15.72"/>
    <n v="16.299999"/>
    <n v="16.299999"/>
    <n v="0"/>
    <x v="5"/>
    <x v="9"/>
  </r>
  <r>
    <d v="2021-10-18T00:00:00"/>
    <n v="17.290001"/>
    <n v="17.93"/>
    <n v="16.27"/>
    <n v="16.309999000000001"/>
    <n v="16.309999000000001"/>
    <n v="0"/>
    <x v="5"/>
    <x v="9"/>
  </r>
  <r>
    <d v="2021-10-19T00:00:00"/>
    <n v="16.09"/>
    <n v="16.309999000000001"/>
    <n v="15.57"/>
    <n v="15.7"/>
    <n v="15.7"/>
    <n v="0"/>
    <x v="5"/>
    <x v="9"/>
  </r>
  <r>
    <d v="2021-10-20T00:00:00"/>
    <n v="15.82"/>
    <n v="15.89"/>
    <n v="15.29"/>
    <n v="15.49"/>
    <n v="15.49"/>
    <n v="0"/>
    <x v="5"/>
    <x v="9"/>
  </r>
  <r>
    <d v="2021-10-21T00:00:00"/>
    <n v="16.059999000000001"/>
    <n v="16.110001"/>
    <n v="14.92"/>
    <n v="15.01"/>
    <n v="15.01"/>
    <n v="0"/>
    <x v="5"/>
    <x v="9"/>
  </r>
  <r>
    <d v="2021-10-22T00:00:00"/>
    <n v="15.35"/>
    <n v="16.389999"/>
    <n v="14.84"/>
    <n v="15.43"/>
    <n v="15.43"/>
    <n v="0"/>
    <x v="5"/>
    <x v="9"/>
  </r>
  <r>
    <d v="2021-10-25T00:00:00"/>
    <n v="16.139999"/>
    <n v="16.329999999999998"/>
    <n v="15.1"/>
    <n v="15.24"/>
    <n v="15.24"/>
    <n v="0"/>
    <x v="5"/>
    <x v="9"/>
  </r>
  <r>
    <d v="2021-10-26T00:00:00"/>
    <n v="15.02"/>
    <n v="16.709999"/>
    <n v="14.9"/>
    <n v="15.98"/>
    <n v="15.98"/>
    <n v="0"/>
    <x v="5"/>
    <x v="9"/>
  </r>
  <r>
    <d v="2021-10-27T00:00:00"/>
    <n v="15.79"/>
    <n v="17.290001"/>
    <n v="15.54"/>
    <n v="16.98"/>
    <n v="16.98"/>
    <n v="0"/>
    <x v="5"/>
    <x v="9"/>
  </r>
  <r>
    <d v="2021-10-28T00:00:00"/>
    <n v="17.059999000000001"/>
    <n v="17.16"/>
    <n v="16.23"/>
    <n v="16.530000999999999"/>
    <n v="16.530000999999999"/>
    <n v="0"/>
    <x v="5"/>
    <x v="9"/>
  </r>
  <r>
    <d v="2021-10-29T00:00:00"/>
    <n v="17.399999999999999"/>
    <n v="18.059999000000001"/>
    <n v="16.129999000000002"/>
    <n v="16.260000000000002"/>
    <n v="16.260000000000002"/>
    <n v="0"/>
    <x v="5"/>
    <x v="9"/>
  </r>
  <r>
    <d v="2021-11-01T00:00:00"/>
    <n v="16.850000000000001"/>
    <n v="17.700001"/>
    <n v="16.32"/>
    <n v="16.41"/>
    <n v="16.41"/>
    <n v="0"/>
    <x v="5"/>
    <x v="10"/>
  </r>
  <r>
    <d v="2021-11-02T00:00:00"/>
    <n v="16.540001"/>
    <n v="16.649999999999999"/>
    <n v="15.89"/>
    <n v="16.030000999999999"/>
    <n v="16.030000999999999"/>
    <n v="0"/>
    <x v="5"/>
    <x v="10"/>
  </r>
  <r>
    <d v="2021-11-03T00:00:00"/>
    <n v="16.110001"/>
    <n v="16.389999"/>
    <n v="14.9"/>
    <n v="15.1"/>
    <n v="15.1"/>
    <n v="0"/>
    <x v="5"/>
    <x v="10"/>
  </r>
  <r>
    <d v="2021-11-04T00:00:00"/>
    <n v="15.06"/>
    <n v="16.139999"/>
    <n v="14.73"/>
    <n v="15.44"/>
    <n v="15.44"/>
    <n v="0"/>
    <x v="5"/>
    <x v="10"/>
  </r>
  <r>
    <d v="2021-11-05T00:00:00"/>
    <n v="15.59"/>
    <n v="17.02"/>
    <n v="14.95"/>
    <n v="16.48"/>
    <n v="16.48"/>
    <n v="0"/>
    <x v="5"/>
    <x v="10"/>
  </r>
  <r>
    <d v="2021-11-08T00:00:00"/>
    <n v="17.23"/>
    <n v="17.690000999999999"/>
    <n v="16.440000999999999"/>
    <n v="17.219999000000001"/>
    <n v="17.219999000000001"/>
    <n v="0"/>
    <x v="5"/>
    <x v="10"/>
  </r>
  <r>
    <d v="2021-11-09T00:00:00"/>
    <n v="17.43"/>
    <n v="18.57"/>
    <n v="17.209999"/>
    <n v="17.780000999999999"/>
    <n v="17.780000999999999"/>
    <n v="0"/>
    <x v="5"/>
    <x v="10"/>
  </r>
  <r>
    <d v="2021-11-10T00:00:00"/>
    <n v="17.739999999999998"/>
    <n v="19.899999999999999"/>
    <n v="17.219999000000001"/>
    <n v="18.73"/>
    <n v="18.73"/>
    <n v="0"/>
    <x v="5"/>
    <x v="10"/>
  </r>
  <r>
    <d v="2021-11-11T00:00:00"/>
    <n v="18.34"/>
    <n v="18.389999"/>
    <n v="17.27"/>
    <n v="17.66"/>
    <n v="17.66"/>
    <n v="0"/>
    <x v="5"/>
    <x v="10"/>
  </r>
  <r>
    <d v="2021-11-12T00:00:00"/>
    <n v="17.489999999999998"/>
    <n v="17.690000999999999"/>
    <n v="16.149999999999999"/>
    <n v="16.290001"/>
    <n v="16.290001"/>
    <n v="0"/>
    <x v="5"/>
    <x v="10"/>
  </r>
  <r>
    <d v="2021-11-15T00:00:00"/>
    <n v="17.030000999999999"/>
    <n v="17.459999"/>
    <n v="16.489999999999998"/>
    <n v="16.489999999999998"/>
    <n v="16.489999999999998"/>
    <n v="0"/>
    <x v="5"/>
    <x v="10"/>
  </r>
  <r>
    <d v="2021-11-16T00:00:00"/>
    <n v="16.860001"/>
    <n v="17.079999999999998"/>
    <n v="16.030000999999999"/>
    <n v="16.370000999999998"/>
    <n v="16.370000999999998"/>
    <n v="0"/>
    <x v="5"/>
    <x v="10"/>
  </r>
  <r>
    <d v="2021-11-17T00:00:00"/>
    <n v="16.360001"/>
    <n v="17.190000999999999"/>
    <n v="16.280000999999999"/>
    <n v="17.110001"/>
    <n v="17.110001"/>
    <n v="0"/>
    <x v="5"/>
    <x v="10"/>
  </r>
  <r>
    <d v="2021-11-18T00:00:00"/>
    <n v="16.809999000000001"/>
    <n v="18.149999999999999"/>
    <n v="16.379999000000002"/>
    <n v="17.59"/>
    <n v="17.59"/>
    <n v="0"/>
    <x v="5"/>
    <x v="10"/>
  </r>
  <r>
    <d v="2021-11-19T00:00:00"/>
    <n v="17.360001"/>
    <n v="19.010000000000002"/>
    <n v="17.23"/>
    <n v="17.91"/>
    <n v="17.91"/>
    <n v="0"/>
    <x v="5"/>
    <x v="10"/>
  </r>
  <r>
    <d v="2021-11-22T00:00:00"/>
    <n v="18.200001"/>
    <n v="19.59"/>
    <n v="17.350000000000001"/>
    <n v="19.170000000000002"/>
    <n v="19.170000000000002"/>
    <n v="0"/>
    <x v="5"/>
    <x v="10"/>
  </r>
  <r>
    <d v="2021-11-23T00:00:00"/>
    <n v="20.239999999999998"/>
    <n v="20.91"/>
    <n v="19.030000999999999"/>
    <n v="19.379999000000002"/>
    <n v="19.379999000000002"/>
    <n v="0"/>
    <x v="5"/>
    <x v="10"/>
  </r>
  <r>
    <d v="2021-11-24T00:00:00"/>
    <n v="19.170000000000002"/>
    <n v="20.959999"/>
    <n v="18.52"/>
    <n v="18.579999999999998"/>
    <n v="18.579999999999998"/>
    <n v="0"/>
    <x v="5"/>
    <x v="10"/>
  </r>
  <r>
    <d v="2021-11-26T00:00:00"/>
    <n v="26.620000999999998"/>
    <n v="28.99"/>
    <n v="23.879999000000002"/>
    <n v="28.620000999999998"/>
    <n v="28.620000999999998"/>
    <n v="0"/>
    <x v="5"/>
    <x v="10"/>
  </r>
  <r>
    <d v="2021-11-29T00:00:00"/>
    <n v="25.309999000000001"/>
    <n v="25.690000999999999"/>
    <n v="21.709999"/>
    <n v="22.959999"/>
    <n v="22.959999"/>
    <n v="0"/>
    <x v="5"/>
    <x v="10"/>
  </r>
  <r>
    <d v="2021-11-30T00:00:00"/>
    <n v="26.23"/>
    <n v="28.559999000000001"/>
    <n v="23.709999"/>
    <n v="27.190000999999999"/>
    <n v="27.190000999999999"/>
    <n v="0"/>
    <x v="5"/>
    <x v="10"/>
  </r>
  <r>
    <d v="2021-12-01T00:00:00"/>
    <n v="24.92"/>
    <n v="32.610000999999997"/>
    <n v="22.379999000000002"/>
    <n v="31.120000999999998"/>
    <n v="31.120000999999998"/>
    <n v="0"/>
    <x v="5"/>
    <x v="11"/>
  </r>
  <r>
    <d v="2021-12-02T00:00:00"/>
    <n v="29.440000999999999"/>
    <n v="30.68"/>
    <n v="27.15"/>
    <n v="27.950001"/>
    <n v="27.950001"/>
    <n v="0"/>
    <x v="5"/>
    <x v="11"/>
  </r>
  <r>
    <d v="2021-12-03T00:00:00"/>
    <n v="26.950001"/>
    <n v="35.32"/>
    <n v="25.889999"/>
    <n v="30.67"/>
    <n v="30.67"/>
    <n v="0"/>
    <x v="5"/>
    <x v="11"/>
  </r>
  <r>
    <d v="2021-12-06T00:00:00"/>
    <n v="28.99"/>
    <n v="30.82"/>
    <n v="26.75"/>
    <n v="27.18"/>
    <n v="27.18"/>
    <n v="0"/>
    <x v="5"/>
    <x v="11"/>
  </r>
  <r>
    <d v="2021-12-07T00:00:00"/>
    <n v="24.58"/>
    <n v="24.690000999999999"/>
    <n v="21.58"/>
    <n v="21.889999"/>
    <n v="21.889999"/>
    <n v="0"/>
    <x v="5"/>
    <x v="11"/>
  </r>
  <r>
    <d v="2021-12-08T00:00:00"/>
    <n v="21.74"/>
    <n v="23.110001"/>
    <n v="19.850000000000001"/>
    <n v="19.899999999999999"/>
    <n v="19.899999999999999"/>
    <n v="0"/>
    <x v="5"/>
    <x v="11"/>
  </r>
  <r>
    <d v="2021-12-09T00:00:00"/>
    <n v="20.309999000000001"/>
    <n v="22.120000999999998"/>
    <n v="19.940000999999999"/>
    <n v="21.58"/>
    <n v="21.58"/>
    <n v="0"/>
    <x v="5"/>
    <x v="11"/>
  </r>
  <r>
    <d v="2021-12-10T00:00:00"/>
    <n v="21.27"/>
    <n v="21.299999"/>
    <n v="18.690000999999999"/>
    <n v="18.690000999999999"/>
    <n v="18.690000999999999"/>
    <n v="0"/>
    <x v="5"/>
    <x v="11"/>
  </r>
  <r>
    <d v="2021-12-13T00:00:00"/>
    <n v="19.290001"/>
    <n v="21.18"/>
    <n v="18.959999"/>
    <n v="20.309999000000001"/>
    <n v="20.309999000000001"/>
    <n v="0"/>
    <x v="5"/>
    <x v="11"/>
  </r>
  <r>
    <d v="2021-12-14T00:00:00"/>
    <n v="19.670000000000002"/>
    <n v="23"/>
    <n v="19.670000000000002"/>
    <n v="21.889999"/>
    <n v="21.889999"/>
    <n v="0"/>
    <x v="5"/>
    <x v="11"/>
  </r>
  <r>
    <d v="2021-12-15T00:00:00"/>
    <n v="21.6"/>
    <n v="23.469999000000001"/>
    <n v="19.02"/>
    <n v="19.290001"/>
    <n v="19.290001"/>
    <n v="0"/>
    <x v="5"/>
    <x v="11"/>
  </r>
  <r>
    <d v="2021-12-16T00:00:00"/>
    <n v="18.559999000000001"/>
    <n v="22.129999000000002"/>
    <n v="18.190000999999999"/>
    <n v="20.57"/>
    <n v="20.57"/>
    <n v="0"/>
    <x v="5"/>
    <x v="11"/>
  </r>
  <r>
    <d v="2021-12-17T00:00:00"/>
    <n v="20.700001"/>
    <n v="23.26"/>
    <n v="20.49"/>
    <n v="21.57"/>
    <n v="21.57"/>
    <n v="0"/>
    <x v="5"/>
    <x v="11"/>
  </r>
  <r>
    <d v="2021-12-20T00:00:00"/>
    <n v="25.889999"/>
    <n v="27.389999"/>
    <n v="22.85"/>
    <n v="22.870000999999998"/>
    <n v="22.870000999999998"/>
    <n v="0"/>
    <x v="5"/>
    <x v="11"/>
  </r>
  <r>
    <d v="2021-12-21T00:00:00"/>
    <n v="22.280000999999999"/>
    <n v="22.68"/>
    <n v="20.9"/>
    <n v="21.01"/>
    <n v="21.01"/>
    <n v="0"/>
    <x v="5"/>
    <x v="11"/>
  </r>
  <r>
    <d v="2021-12-22T00:00:00"/>
    <n v="21.040001"/>
    <n v="21.360001"/>
    <n v="18.59"/>
    <n v="18.629999000000002"/>
    <n v="18.629999000000002"/>
    <n v="0"/>
    <x v="5"/>
    <x v="11"/>
  </r>
  <r>
    <d v="2021-12-23T00:00:00"/>
    <n v="18.809999000000001"/>
    <n v="18.93"/>
    <n v="17.620000999999998"/>
    <n v="17.959999"/>
    <n v="17.959999"/>
    <n v="0"/>
    <x v="5"/>
    <x v="11"/>
  </r>
  <r>
    <d v="2021-12-27T00:00:00"/>
    <n v="19.370000999999998"/>
    <n v="19.41"/>
    <n v="17.549999"/>
    <n v="17.68"/>
    <n v="17.68"/>
    <n v="0"/>
    <x v="5"/>
    <x v="11"/>
  </r>
  <r>
    <d v="2021-12-28T00:00:00"/>
    <n v="17.780000999999999"/>
    <n v="18.469999000000001"/>
    <n v="17.510000000000002"/>
    <n v="17.540001"/>
    <n v="17.540001"/>
    <n v="0"/>
    <x v="5"/>
    <x v="11"/>
  </r>
  <r>
    <d v="2021-12-29T00:00:00"/>
    <n v="17.629999000000002"/>
    <n v="18"/>
    <n v="16.709999"/>
    <n v="16.950001"/>
    <n v="16.950001"/>
    <n v="0"/>
    <x v="5"/>
    <x v="11"/>
  </r>
  <r>
    <d v="2021-12-30T00:00:00"/>
    <n v="17.299999"/>
    <n v="17.790001"/>
    <n v="16.620000999999998"/>
    <n v="17.329999999999998"/>
    <n v="17.329999999999998"/>
    <n v="0"/>
    <x v="5"/>
    <x v="11"/>
  </r>
  <r>
    <d v="2021-12-31T00:00:00"/>
    <n v="17.629999000000002"/>
    <n v="18.27"/>
    <n v="16.989999999999998"/>
    <n v="17.219999000000001"/>
    <n v="17.219999000000001"/>
    <n v="0"/>
    <x v="5"/>
    <x v="11"/>
  </r>
  <r>
    <d v="2022-01-03T00:00:00"/>
    <n v="17.600000000000001"/>
    <n v="18.540001"/>
    <n v="16.559999000000001"/>
    <n v="16.600000000000001"/>
    <n v="16.600000000000001"/>
    <n v="0"/>
    <x v="6"/>
    <x v="0"/>
  </r>
  <r>
    <d v="2022-01-04T00:00:00"/>
    <n v="16.57"/>
    <n v="17.809999000000001"/>
    <n v="16.34"/>
    <n v="16.91"/>
    <n v="16.91"/>
    <n v="0"/>
    <x v="6"/>
    <x v="0"/>
  </r>
  <r>
    <d v="2022-01-05T00:00:00"/>
    <n v="17.07"/>
    <n v="20.170000000000002"/>
    <n v="16.579999999999998"/>
    <n v="19.73"/>
    <n v="19.73"/>
    <n v="0"/>
    <x v="6"/>
    <x v="0"/>
  </r>
  <r>
    <d v="2022-01-06T00:00:00"/>
    <n v="20.290001"/>
    <n v="21.059999000000001"/>
    <n v="19.079999999999998"/>
    <n v="19.610001"/>
    <n v="19.610001"/>
    <n v="0"/>
    <x v="6"/>
    <x v="0"/>
  </r>
  <r>
    <d v="2022-01-07T00:00:00"/>
    <n v="19.850000000000001"/>
    <n v="20.799999"/>
    <n v="18.57"/>
    <n v="18.760000000000002"/>
    <n v="18.760000000000002"/>
    <n v="0"/>
    <x v="6"/>
    <x v="0"/>
  </r>
  <r>
    <d v="2022-01-10T00:00:00"/>
    <n v="19.579999999999998"/>
    <n v="23.33"/>
    <n v="19.290001"/>
    <n v="19.399999999999999"/>
    <n v="19.399999999999999"/>
    <n v="0"/>
    <x v="6"/>
    <x v="0"/>
  </r>
  <r>
    <d v="2022-01-11T00:00:00"/>
    <n v="19.620000999999998"/>
    <n v="21"/>
    <n v="18.200001"/>
    <n v="18.41"/>
    <n v="18.41"/>
    <n v="0"/>
    <x v="6"/>
    <x v="0"/>
  </r>
  <r>
    <d v="2022-01-12T00:00:00"/>
    <n v="18.170000000000002"/>
    <n v="18.690000999999999"/>
    <n v="17.360001"/>
    <n v="17.620000999999998"/>
    <n v="17.620000999999998"/>
    <n v="0"/>
    <x v="6"/>
    <x v="0"/>
  </r>
  <r>
    <d v="2022-01-13T00:00:00"/>
    <n v="18.059999000000001"/>
    <n v="20.610001"/>
    <n v="17.450001"/>
    <n v="20.309999000000001"/>
    <n v="20.309999000000001"/>
    <n v="0"/>
    <x v="6"/>
    <x v="0"/>
  </r>
  <r>
    <d v="2022-01-14T00:00:00"/>
    <n v="20.110001"/>
    <n v="22.07"/>
    <n v="19.049999"/>
    <n v="19.190000999999999"/>
    <n v="19.190000999999999"/>
    <n v="0"/>
    <x v="6"/>
    <x v="0"/>
  </r>
  <r>
    <d v="2022-01-18T00:00:00"/>
    <n v="21.18"/>
    <n v="23.200001"/>
    <n v="21.18"/>
    <n v="22.790001"/>
    <n v="22.790001"/>
    <n v="0"/>
    <x v="6"/>
    <x v="0"/>
  </r>
  <r>
    <d v="2022-01-19T00:00:00"/>
    <n v="23.120000999999998"/>
    <n v="23.99"/>
    <n v="21.85"/>
    <n v="23.85"/>
    <n v="23.85"/>
    <n v="0"/>
    <x v="6"/>
    <x v="0"/>
  </r>
  <r>
    <d v="2022-01-20T00:00:00"/>
    <n v="23.459999"/>
    <n v="25.889999"/>
    <n v="21.68"/>
    <n v="25.59"/>
    <n v="25.59"/>
    <n v="0"/>
    <x v="6"/>
    <x v="0"/>
  </r>
  <r>
    <d v="2022-01-21T00:00:00"/>
    <n v="25.379999000000002"/>
    <n v="29.790001"/>
    <n v="25.309999000000001"/>
    <n v="28.85"/>
    <n v="28.85"/>
    <n v="0"/>
    <x v="6"/>
    <x v="0"/>
  </r>
  <r>
    <d v="2022-01-24T00:00:00"/>
    <n v="28.200001"/>
    <n v="38.939999"/>
    <n v="28.02"/>
    <n v="29.9"/>
    <n v="29.9"/>
    <n v="0"/>
    <x v="6"/>
    <x v="0"/>
  </r>
  <r>
    <d v="2022-01-25T00:00:00"/>
    <n v="32.290000999999997"/>
    <n v="35.849997999999999"/>
    <n v="29.129999000000002"/>
    <n v="31.16"/>
    <n v="31.16"/>
    <n v="0"/>
    <x v="6"/>
    <x v="0"/>
  </r>
  <r>
    <d v="2022-01-26T00:00:00"/>
    <n v="29.35"/>
    <n v="33.040000999999997"/>
    <n v="26.9"/>
    <n v="31.959999"/>
    <n v="31.959999"/>
    <n v="0"/>
    <x v="6"/>
    <x v="0"/>
  </r>
  <r>
    <d v="2022-01-27T00:00:00"/>
    <n v="32.189999"/>
    <n v="33"/>
    <n v="28.42"/>
    <n v="30.49"/>
    <n v="30.49"/>
    <n v="0"/>
    <x v="6"/>
    <x v="0"/>
  </r>
  <r>
    <d v="2022-01-28T00:00:00"/>
    <n v="30.27"/>
    <n v="32.82"/>
    <n v="27.280000999999999"/>
    <n v="27.66"/>
    <n v="27.66"/>
    <n v="0"/>
    <x v="6"/>
    <x v="0"/>
  </r>
  <r>
    <d v="2022-01-31T00:00:00"/>
    <n v="28.360001"/>
    <n v="29.41"/>
    <n v="24.709999"/>
    <n v="24.83"/>
    <n v="24.83"/>
    <n v="0"/>
    <x v="6"/>
    <x v="0"/>
  </r>
  <r>
    <d v="2022-02-01T00:00:00"/>
    <n v="24.57"/>
    <n v="25.33"/>
    <n v="21.959999"/>
    <n v="21.959999"/>
    <n v="21.959999"/>
    <n v="0"/>
    <x v="6"/>
    <x v="1"/>
  </r>
  <r>
    <d v="2022-02-02T00:00:00"/>
    <n v="21.559999000000001"/>
    <n v="22.73"/>
    <n v="20.459999"/>
    <n v="22.09"/>
    <n v="22.09"/>
    <n v="0"/>
    <x v="6"/>
    <x v="1"/>
  </r>
  <r>
    <d v="2022-02-03T00:00:00"/>
    <n v="22.629999000000002"/>
    <n v="25.809999000000001"/>
    <n v="22.299999"/>
    <n v="24.35"/>
    <n v="24.35"/>
    <n v="0"/>
    <x v="6"/>
    <x v="1"/>
  </r>
  <r>
    <d v="2022-02-04T00:00:00"/>
    <n v="23.77"/>
    <n v="26.26"/>
    <n v="22.07"/>
    <n v="23.219999000000001"/>
    <n v="23.219999000000001"/>
    <n v="0"/>
    <x v="6"/>
    <x v="1"/>
  </r>
  <r>
    <d v="2022-02-07T00:00:00"/>
    <n v="24.09"/>
    <n v="24.82"/>
    <n v="22.02"/>
    <n v="22.860001"/>
    <n v="22.860001"/>
    <n v="0"/>
    <x v="6"/>
    <x v="1"/>
  </r>
  <r>
    <d v="2022-02-08T00:00:00"/>
    <n v="23.09"/>
    <n v="23.48"/>
    <n v="21.32"/>
    <n v="21.440000999999999"/>
    <n v="21.440000999999999"/>
    <n v="0"/>
    <x v="6"/>
    <x v="1"/>
  </r>
  <r>
    <d v="2022-02-09T00:00:00"/>
    <n v="21.27"/>
    <n v="21.299999"/>
    <n v="19.93"/>
    <n v="19.959999"/>
    <n v="19.959999"/>
    <n v="0"/>
    <x v="6"/>
    <x v="1"/>
  </r>
  <r>
    <d v="2022-02-10T00:00:00"/>
    <n v="20.370000999999998"/>
    <n v="24.77"/>
    <n v="20.18"/>
    <n v="23.91"/>
    <n v="23.91"/>
    <n v="0"/>
    <x v="6"/>
    <x v="1"/>
  </r>
  <r>
    <d v="2022-02-11T00:00:00"/>
    <n v="24.389999"/>
    <n v="30.99"/>
    <n v="23.33"/>
    <n v="27.360001"/>
    <n v="27.360001"/>
    <n v="0"/>
    <x v="6"/>
    <x v="1"/>
  </r>
  <r>
    <d v="2022-02-14T00:00:00"/>
    <n v="29.17"/>
    <n v="32.040000999999997"/>
    <n v="28.33"/>
    <n v="28.33"/>
    <n v="28.33"/>
    <n v="0"/>
    <x v="6"/>
    <x v="1"/>
  </r>
  <r>
    <d v="2022-02-15T00:00:00"/>
    <n v="28.09"/>
    <n v="28.09"/>
    <n v="25.33"/>
    <n v="25.700001"/>
    <n v="25.700001"/>
    <n v="0"/>
    <x v="6"/>
    <x v="1"/>
  </r>
  <r>
    <d v="2022-02-16T00:00:00"/>
    <n v="25.190000999999999"/>
    <n v="27.09"/>
    <n v="23.879999000000002"/>
    <n v="24.290001"/>
    <n v="24.290001"/>
    <n v="0"/>
    <x v="6"/>
    <x v="1"/>
  </r>
  <r>
    <d v="2022-02-17T00:00:00"/>
    <n v="24.83"/>
    <n v="28.370000999999998"/>
    <n v="24.76"/>
    <n v="28.110001"/>
    <n v="28.110001"/>
    <n v="0"/>
    <x v="6"/>
    <x v="1"/>
  </r>
  <r>
    <d v="2022-02-18T00:00:00"/>
    <n v="26.66"/>
    <n v="29.709999"/>
    <n v="26.379999000000002"/>
    <n v="27.75"/>
    <n v="27.75"/>
    <n v="0"/>
    <x v="6"/>
    <x v="1"/>
  </r>
  <r>
    <d v="2022-02-22T00:00:00"/>
    <n v="31.799999"/>
    <n v="32.040000999999997"/>
    <n v="28.4"/>
    <n v="28.809999000000001"/>
    <n v="28.809999000000001"/>
    <n v="0"/>
    <x v="6"/>
    <x v="1"/>
  </r>
  <r>
    <d v="2022-02-23T00:00:00"/>
    <n v="28.040001"/>
    <n v="31.07"/>
    <n v="27.200001"/>
    <n v="31.02"/>
    <n v="31.02"/>
    <n v="0"/>
    <x v="6"/>
    <x v="1"/>
  </r>
  <r>
    <d v="2022-02-24T00:00:00"/>
    <n v="37.5"/>
    <n v="37.790000999999997"/>
    <n v="29.450001"/>
    <n v="30.32"/>
    <n v="30.32"/>
    <n v="0"/>
    <x v="6"/>
    <x v="1"/>
  </r>
  <r>
    <d v="2022-02-25T00:00:00"/>
    <n v="31.68"/>
    <n v="32"/>
    <n v="26.93"/>
    <n v="27.59"/>
    <n v="27.59"/>
    <n v="0"/>
    <x v="6"/>
    <x v="1"/>
  </r>
  <r>
    <d v="2022-02-28T00:00:00"/>
    <n v="32.439999"/>
    <n v="33.509998000000003"/>
    <n v="28.43"/>
    <n v="30.15"/>
    <n v="30.15"/>
    <n v="0"/>
    <x v="6"/>
    <x v="1"/>
  </r>
  <r>
    <d v="2022-03-01T00:00:00"/>
    <n v="29.450001"/>
    <n v="35.189999"/>
    <n v="29.440000999999999"/>
    <n v="33.32"/>
    <n v="33.32"/>
    <n v="0"/>
    <x v="6"/>
    <x v="2"/>
  </r>
  <r>
    <d v="2022-03-02T00:00:00"/>
    <n v="34.200001"/>
    <n v="34.409999999999997"/>
    <n v="30.120000999999998"/>
    <n v="30.74"/>
    <n v="30.74"/>
    <n v="0"/>
    <x v="6"/>
    <x v="2"/>
  </r>
  <r>
    <d v="2022-03-03T00:00:00"/>
    <n v="30.52"/>
    <n v="32.009998000000003"/>
    <n v="29.309999000000001"/>
    <n v="30.48"/>
    <n v="30.48"/>
    <n v="0"/>
    <x v="6"/>
    <x v="2"/>
  </r>
  <r>
    <d v="2022-03-04T00:00:00"/>
    <n v="31.9"/>
    <n v="34.650002000000001"/>
    <n v="31.469999000000001"/>
    <n v="31.98"/>
    <n v="31.98"/>
    <n v="0"/>
    <x v="6"/>
    <x v="2"/>
  </r>
  <r>
    <d v="2022-03-07T00:00:00"/>
    <n v="35.880001"/>
    <n v="36.549999"/>
    <n v="32.590000000000003"/>
    <n v="36.450001"/>
    <n v="36.450001"/>
    <n v="0"/>
    <x v="6"/>
    <x v="2"/>
  </r>
  <r>
    <d v="2022-03-08T00:00:00"/>
    <n v="36.189999"/>
    <n v="37.520000000000003"/>
    <n v="32.779998999999997"/>
    <n v="35.130001"/>
    <n v="35.130001"/>
    <n v="0"/>
    <x v="6"/>
    <x v="2"/>
  </r>
  <r>
    <d v="2022-03-09T00:00:00"/>
    <n v="33.740001999999997"/>
    <n v="34.119999"/>
    <n v="31.389999"/>
    <n v="32.450001"/>
    <n v="32.450001"/>
    <n v="0"/>
    <x v="6"/>
    <x v="2"/>
  </r>
  <r>
    <d v="2022-03-10T00:00:00"/>
    <n v="33.029998999999997"/>
    <n v="34.029998999999997"/>
    <n v="30.23"/>
    <n v="30.23"/>
    <n v="30.23"/>
    <n v="0"/>
    <x v="6"/>
    <x v="2"/>
  </r>
  <r>
    <d v="2022-03-11T00:00:00"/>
    <n v="30.43"/>
    <n v="31.040001"/>
    <n v="28.84"/>
    <n v="30.75"/>
    <n v="30.75"/>
    <n v="0"/>
    <x v="6"/>
    <x v="2"/>
  </r>
  <r>
    <d v="2022-03-14T00:00:00"/>
    <n v="31.030000999999999"/>
    <n v="33.18"/>
    <n v="30.059999000000001"/>
    <n v="31.77"/>
    <n v="31.77"/>
    <n v="0"/>
    <x v="6"/>
    <x v="2"/>
  </r>
  <r>
    <d v="2022-03-15T00:00:00"/>
    <n v="33.130001"/>
    <n v="33.830002"/>
    <n v="29.57"/>
    <n v="29.83"/>
    <n v="29.83"/>
    <n v="0"/>
    <x v="6"/>
    <x v="2"/>
  </r>
  <r>
    <d v="2022-03-16T00:00:00"/>
    <n v="29.02"/>
    <n v="29.799999"/>
    <n v="26.290001"/>
    <n v="26.67"/>
    <n v="26.67"/>
    <n v="0"/>
    <x v="6"/>
    <x v="2"/>
  </r>
  <r>
    <d v="2022-03-17T00:00:00"/>
    <n v="26.51"/>
    <n v="27.469999000000001"/>
    <n v="25.25"/>
    <n v="25.67"/>
    <n v="25.67"/>
    <n v="0"/>
    <x v="6"/>
    <x v="2"/>
  </r>
  <r>
    <d v="2022-03-18T00:00:00"/>
    <n v="26.360001"/>
    <n v="26.82"/>
    <n v="23.85"/>
    <n v="23.870000999999998"/>
    <n v="23.870000999999998"/>
    <n v="0"/>
    <x v="6"/>
    <x v="2"/>
  </r>
  <r>
    <d v="2022-03-21T00:00:00"/>
    <n v="25.139999"/>
    <n v="25.360001"/>
    <n v="22.99"/>
    <n v="23.530000999999999"/>
    <n v="23.530000999999999"/>
    <n v="0"/>
    <x v="6"/>
    <x v="2"/>
  </r>
  <r>
    <d v="2022-03-22T00:00:00"/>
    <n v="24.02"/>
    <n v="24.02"/>
    <n v="22.700001"/>
    <n v="22.940000999999999"/>
    <n v="22.940000999999999"/>
    <n v="0"/>
    <x v="6"/>
    <x v="2"/>
  </r>
  <r>
    <d v="2022-03-23T00:00:00"/>
    <n v="23.040001"/>
    <n v="24.030000999999999"/>
    <n v="22.639999"/>
    <n v="23.57"/>
    <n v="23.57"/>
    <n v="0"/>
    <x v="6"/>
    <x v="2"/>
  </r>
  <r>
    <d v="2022-03-24T00:00:00"/>
    <n v="23.610001"/>
    <n v="23.790001"/>
    <n v="21.49"/>
    <n v="21.67"/>
    <n v="21.67"/>
    <n v="0"/>
    <x v="6"/>
    <x v="2"/>
  </r>
  <r>
    <d v="2022-03-25T00:00:00"/>
    <n v="21.870000999999998"/>
    <n v="22.860001"/>
    <n v="20.799999"/>
    <n v="20.809999000000001"/>
    <n v="20.809999000000001"/>
    <n v="0"/>
    <x v="6"/>
    <x v="2"/>
  </r>
  <r>
    <d v="2022-03-28T00:00:00"/>
    <n v="22.139999"/>
    <n v="23.33"/>
    <n v="19.540001"/>
    <n v="19.629999000000002"/>
    <n v="19.629999000000002"/>
    <n v="0"/>
    <x v="6"/>
    <x v="2"/>
  </r>
  <r>
    <d v="2022-03-29T00:00:00"/>
    <n v="19.700001"/>
    <n v="19.73"/>
    <n v="18.670000000000002"/>
    <n v="18.899999999999999"/>
    <n v="18.899999999999999"/>
    <n v="0"/>
    <x v="6"/>
    <x v="2"/>
  </r>
  <r>
    <d v="2022-03-30T00:00:00"/>
    <n v="19.379999000000002"/>
    <n v="20.51"/>
    <n v="18.719999000000001"/>
    <n v="19.329999999999998"/>
    <n v="19.329999999999998"/>
    <n v="0"/>
    <x v="6"/>
    <x v="2"/>
  </r>
  <r>
    <d v="2022-03-31T00:00:00"/>
    <n v="19.68"/>
    <n v="21.48"/>
    <n v="19.540001"/>
    <n v="20.559999000000001"/>
    <n v="20.559999000000001"/>
    <n v="0"/>
    <x v="6"/>
    <x v="2"/>
  </r>
  <r>
    <d v="2022-04-01T00:00:00"/>
    <n v="20.620000999999998"/>
    <n v="20.860001"/>
    <n v="19.41"/>
    <n v="19.629999000000002"/>
    <n v="19.629999000000002"/>
    <n v="0"/>
    <x v="6"/>
    <x v="3"/>
  </r>
  <r>
    <d v="2022-04-04T00:00:00"/>
    <n v="20.75"/>
    <n v="20.780000999999999"/>
    <n v="18.450001"/>
    <n v="18.57"/>
    <n v="18.57"/>
    <n v="0"/>
    <x v="6"/>
    <x v="3"/>
  </r>
  <r>
    <d v="2022-04-05T00:00:00"/>
    <n v="18.790001"/>
    <n v="21.57"/>
    <n v="18.549999"/>
    <n v="21.030000999999999"/>
    <n v="21.030000999999999"/>
    <n v="0"/>
    <x v="6"/>
    <x v="3"/>
  </r>
  <r>
    <d v="2022-04-06T00:00:00"/>
    <n v="21.27"/>
    <n v="24.780000999999999"/>
    <n v="21.24"/>
    <n v="22.1"/>
    <n v="22.1"/>
    <n v="0"/>
    <x v="6"/>
    <x v="3"/>
  </r>
  <r>
    <d v="2022-04-07T00:00:00"/>
    <n v="21.969999000000001"/>
    <n v="23.82"/>
    <n v="21.120000999999998"/>
    <n v="21.549999"/>
    <n v="21.549999"/>
    <n v="0"/>
    <x v="6"/>
    <x v="3"/>
  </r>
  <r>
    <d v="2022-04-08T00:00:00"/>
    <n v="21.25"/>
    <n v="22.34"/>
    <n v="20.280000999999999"/>
    <n v="21.16"/>
    <n v="21.16"/>
    <n v="0"/>
    <x v="6"/>
    <x v="3"/>
  </r>
  <r>
    <d v="2022-04-11T00:00:00"/>
    <n v="23.09"/>
    <n v="24.42"/>
    <n v="22.09"/>
    <n v="24.370000999999998"/>
    <n v="24.370000999999998"/>
    <n v="0"/>
    <x v="6"/>
    <x v="3"/>
  </r>
  <r>
    <d v="2022-04-12T00:00:00"/>
    <n v="24.940000999999999"/>
    <n v="25.379999000000002"/>
    <n v="22.27"/>
    <n v="24.26"/>
    <n v="24.26"/>
    <n v="0"/>
    <x v="6"/>
    <x v="3"/>
  </r>
  <r>
    <d v="2022-04-13T00:00:00"/>
    <n v="23.52"/>
    <n v="24.450001"/>
    <n v="21.370000999999998"/>
    <n v="21.82"/>
    <n v="21.82"/>
    <n v="0"/>
    <x v="6"/>
    <x v="3"/>
  </r>
  <r>
    <d v="2022-04-14T00:00:00"/>
    <n v="21.719999000000001"/>
    <n v="22.700001"/>
    <n v="20.85"/>
    <n v="22.700001"/>
    <n v="22.700001"/>
    <n v="0"/>
    <x v="6"/>
    <x v="3"/>
  </r>
  <r>
    <d v="2022-04-18T00:00:00"/>
    <n v="24.52"/>
    <n v="24.6"/>
    <n v="21.98"/>
    <n v="22.17"/>
    <n v="22.17"/>
    <n v="0"/>
    <x v="6"/>
    <x v="3"/>
  </r>
  <r>
    <d v="2022-04-19T00:00:00"/>
    <n v="22.549999"/>
    <n v="22.92"/>
    <n v="20.360001"/>
    <n v="21.370000999999998"/>
    <n v="21.370000999999998"/>
    <n v="0"/>
    <x v="6"/>
    <x v="3"/>
  </r>
  <r>
    <d v="2022-04-20T00:00:00"/>
    <n v="21.129999000000002"/>
    <n v="21.32"/>
    <n v="19.75"/>
    <n v="20.32"/>
    <n v="20.32"/>
    <n v="0"/>
    <x v="6"/>
    <x v="3"/>
  </r>
  <r>
    <d v="2022-04-21T00:00:00"/>
    <n v="20.239999999999998"/>
    <n v="23.280000999999999"/>
    <n v="19.809999000000001"/>
    <n v="22.68"/>
    <n v="22.68"/>
    <n v="0"/>
    <x v="6"/>
    <x v="3"/>
  </r>
  <r>
    <d v="2022-04-22T00:00:00"/>
    <n v="22.709999"/>
    <n v="28.27"/>
    <n v="22.620000999999998"/>
    <n v="28.209999"/>
    <n v="28.209999"/>
    <n v="0"/>
    <x v="6"/>
    <x v="3"/>
  </r>
  <r>
    <d v="2022-04-25T00:00:00"/>
    <n v="30.040001"/>
    <n v="31.6"/>
    <n v="26.799999"/>
    <n v="27.02"/>
    <n v="27.02"/>
    <n v="0"/>
    <x v="6"/>
    <x v="3"/>
  </r>
  <r>
    <d v="2022-04-26T00:00:00"/>
    <n v="27.379999000000002"/>
    <n v="33.810001"/>
    <n v="27.059999000000001"/>
    <n v="33.520000000000003"/>
    <n v="33.520000000000003"/>
    <n v="0"/>
    <x v="6"/>
    <x v="3"/>
  </r>
  <r>
    <d v="2022-04-27T00:00:00"/>
    <n v="31.110001"/>
    <n v="32.770000000000003"/>
    <n v="29.82"/>
    <n v="31.6"/>
    <n v="31.6"/>
    <n v="0"/>
    <x v="6"/>
    <x v="3"/>
  </r>
  <r>
    <d v="2022-04-28T00:00:00"/>
    <n v="29.91"/>
    <n v="32"/>
    <n v="28"/>
    <n v="29.99"/>
    <n v="29.99"/>
    <n v="0"/>
    <x v="6"/>
    <x v="3"/>
  </r>
  <r>
    <d v="2022-04-29T00:00:00"/>
    <n v="28.969999000000001"/>
    <n v="34.340000000000003"/>
    <n v="28.540001"/>
    <n v="33.400002000000001"/>
    <n v="33.400002000000001"/>
    <n v="0"/>
    <x v="6"/>
    <x v="3"/>
  </r>
  <r>
    <d v="2022-05-02T00:00:00"/>
    <n v="33.349997999999999"/>
    <n v="36.639999000000003"/>
    <n v="31.74"/>
    <n v="32.340000000000003"/>
    <n v="32.340000000000003"/>
    <n v="0"/>
    <x v="6"/>
    <x v="4"/>
  </r>
  <r>
    <d v="2022-05-03T00:00:00"/>
    <n v="31.76"/>
    <n v="32.82"/>
    <n v="29.059999000000001"/>
    <n v="29.25"/>
    <n v="29.25"/>
    <n v="0"/>
    <x v="6"/>
    <x v="4"/>
  </r>
  <r>
    <d v="2022-05-04T00:00:00"/>
    <n v="29.120000999999998"/>
    <n v="29.42"/>
    <n v="24.940000999999999"/>
    <n v="25.42"/>
    <n v="25.42"/>
    <n v="0"/>
    <x v="6"/>
    <x v="4"/>
  </r>
  <r>
    <d v="2022-05-05T00:00:00"/>
    <n v="25.969999000000001"/>
    <n v="33.200001"/>
    <n v="25.780000999999999"/>
    <n v="31.200001"/>
    <n v="31.200001"/>
    <n v="0"/>
    <x v="6"/>
    <x v="4"/>
  </r>
  <r>
    <d v="2022-05-06T00:00:00"/>
    <n v="32.229999999999997"/>
    <n v="35.340000000000003"/>
    <n v="29.83"/>
    <n v="30.190000999999999"/>
    <n v="30.190000999999999"/>
    <n v="0"/>
    <x v="6"/>
    <x v="4"/>
  </r>
  <r>
    <d v="2022-05-09T00:00:00"/>
    <n v="31.9"/>
    <n v="35.479999999999997"/>
    <n v="31.9"/>
    <n v="34.75"/>
    <n v="34.75"/>
    <n v="0"/>
    <x v="6"/>
    <x v="4"/>
  </r>
  <r>
    <d v="2022-05-10T00:00:00"/>
    <n v="33.659999999999997"/>
    <n v="34.840000000000003"/>
    <n v="32.240001999999997"/>
    <n v="32.990001999999997"/>
    <n v="32.990001999999997"/>
    <n v="0"/>
    <x v="6"/>
    <x v="4"/>
  </r>
  <r>
    <d v="2022-05-11T00:00:00"/>
    <n v="32.869999"/>
    <n v="34.389999000000003"/>
    <n v="30.690000999999999"/>
    <n v="32.560001"/>
    <n v="32.560001"/>
    <n v="0"/>
    <x v="6"/>
    <x v="4"/>
  </r>
  <r>
    <d v="2022-05-12T00:00:00"/>
    <n v="33.740001999999997"/>
    <n v="34.759998000000003"/>
    <n v="31.700001"/>
    <n v="31.77"/>
    <n v="31.77"/>
    <n v="0"/>
    <x v="6"/>
    <x v="4"/>
  </r>
  <r>
    <d v="2022-05-13T00:00:00"/>
    <n v="31.09"/>
    <n v="31.200001"/>
    <n v="28.780000999999999"/>
    <n v="28.870000999999998"/>
    <n v="28.870000999999998"/>
    <n v="0"/>
    <x v="6"/>
    <x v="4"/>
  </r>
  <r>
    <d v="2022-05-16T00:00:00"/>
    <n v="30.01"/>
    <n v="30.23"/>
    <n v="27.360001"/>
    <n v="27.469999000000001"/>
    <n v="27.469999000000001"/>
    <n v="0"/>
    <x v="6"/>
    <x v="4"/>
  </r>
  <r>
    <d v="2022-05-17T00:00:00"/>
    <n v="27.07"/>
    <n v="27.17"/>
    <n v="25.51"/>
    <n v="26.1"/>
    <n v="26.1"/>
    <n v="0"/>
    <x v="6"/>
    <x v="4"/>
  </r>
  <r>
    <d v="2022-05-18T00:00:00"/>
    <n v="26.74"/>
    <n v="31.49"/>
    <n v="26.209999"/>
    <n v="30.959999"/>
    <n v="30.959999"/>
    <n v="0"/>
    <x v="6"/>
    <x v="4"/>
  </r>
  <r>
    <d v="2022-05-19T00:00:00"/>
    <n v="31.24"/>
    <n v="33.110000999999997"/>
    <n v="29.059999000000001"/>
    <n v="29.35"/>
    <n v="29.35"/>
    <n v="0"/>
    <x v="6"/>
    <x v="4"/>
  </r>
  <r>
    <d v="2022-05-20T00:00:00"/>
    <n v="28.780000999999999"/>
    <n v="32.909999999999997"/>
    <n v="28.059999000000001"/>
    <n v="29.43"/>
    <n v="29.43"/>
    <n v="0"/>
    <x v="6"/>
    <x v="4"/>
  </r>
  <r>
    <d v="2022-05-23T00:00:00"/>
    <n v="28.98"/>
    <n v="30.389999"/>
    <n v="28.290001"/>
    <n v="28.48"/>
    <n v="28.48"/>
    <n v="0"/>
    <x v="6"/>
    <x v="4"/>
  </r>
  <r>
    <d v="2022-05-24T00:00:00"/>
    <n v="29.43"/>
    <n v="31.07"/>
    <n v="29.040001"/>
    <n v="29.450001"/>
    <n v="29.450001"/>
    <n v="0"/>
    <x v="6"/>
    <x v="4"/>
  </r>
  <r>
    <d v="2022-05-25T00:00:00"/>
    <n v="29.33"/>
    <n v="30.23"/>
    <n v="28.16"/>
    <n v="28.370000999999998"/>
    <n v="28.370000999999998"/>
    <n v="0"/>
    <x v="6"/>
    <x v="4"/>
  </r>
  <r>
    <d v="2022-05-26T00:00:00"/>
    <n v="28.42"/>
    <n v="28.459999"/>
    <n v="27.110001"/>
    <n v="27.5"/>
    <n v="27.5"/>
    <n v="0"/>
    <x v="6"/>
    <x v="4"/>
  </r>
  <r>
    <d v="2022-05-27T00:00:00"/>
    <n v="27.5"/>
    <n v="27.540001"/>
    <n v="25.57"/>
    <n v="25.719999000000001"/>
    <n v="25.719999000000001"/>
    <n v="0"/>
    <x v="6"/>
    <x v="4"/>
  </r>
  <r>
    <d v="2022-05-31T00:00:00"/>
    <n v="27.469999000000001"/>
    <n v="28.35"/>
    <n v="25.940000999999999"/>
    <n v="26.190000999999999"/>
    <n v="26.190000999999999"/>
    <n v="0"/>
    <x v="6"/>
    <x v="4"/>
  </r>
  <r>
    <d v="2022-06-01T00:00:00"/>
    <n v="26.049999"/>
    <n v="27.73"/>
    <n v="25.379999000000002"/>
    <n v="25.690000999999999"/>
    <n v="25.690000999999999"/>
    <n v="0"/>
    <x v="6"/>
    <x v="5"/>
  </r>
  <r>
    <d v="2022-06-02T00:00:00"/>
    <n v="25.73"/>
    <n v="26.5"/>
    <n v="24.33"/>
    <n v="24.719999000000001"/>
    <n v="24.719999000000001"/>
    <n v="0"/>
    <x v="6"/>
    <x v="5"/>
  </r>
  <r>
    <d v="2022-06-03T00:00:00"/>
    <n v="24.91"/>
    <n v="25.959999"/>
    <n v="24.76"/>
    <n v="24.790001"/>
    <n v="24.790001"/>
    <n v="0"/>
    <x v="6"/>
    <x v="5"/>
  </r>
  <r>
    <d v="2022-06-06T00:00:00"/>
    <n v="25.370000999999998"/>
    <n v="25.809999000000001"/>
    <n v="24.82"/>
    <n v="25.07"/>
    <n v="25.07"/>
    <n v="0"/>
    <x v="6"/>
    <x v="5"/>
  </r>
  <r>
    <d v="2022-06-07T00:00:00"/>
    <n v="25.540001"/>
    <n v="26.24"/>
    <n v="23.879999000000002"/>
    <n v="24.02"/>
    <n v="24.02"/>
    <n v="0"/>
    <x v="6"/>
    <x v="5"/>
  </r>
  <r>
    <d v="2022-06-08T00:00:00"/>
    <n v="24.370000999999998"/>
    <n v="24.780000999999999"/>
    <n v="23.74"/>
    <n v="23.959999"/>
    <n v="23.959999"/>
    <n v="0"/>
    <x v="6"/>
    <x v="5"/>
  </r>
  <r>
    <d v="2022-06-09T00:00:00"/>
    <n v="24.290001"/>
    <n v="26.24"/>
    <n v="23.82"/>
    <n v="26.09"/>
    <n v="26.09"/>
    <n v="0"/>
    <x v="6"/>
    <x v="5"/>
  </r>
  <r>
    <d v="2022-06-10T00:00:00"/>
    <n v="26.26"/>
    <n v="29.629999000000002"/>
    <n v="26.049999"/>
    <n v="27.75"/>
    <n v="27.75"/>
    <n v="0"/>
    <x v="6"/>
    <x v="5"/>
  </r>
  <r>
    <d v="2022-06-13T00:00:00"/>
    <n v="31.370000999999998"/>
    <n v="35.049999"/>
    <n v="31.290001"/>
    <n v="34.020000000000003"/>
    <n v="34.020000000000003"/>
    <n v="0"/>
    <x v="6"/>
    <x v="5"/>
  </r>
  <r>
    <d v="2022-06-14T00:00:00"/>
    <n v="33.009998000000003"/>
    <n v="34"/>
    <n v="32.060001"/>
    <n v="32.689999"/>
    <n v="32.689999"/>
    <n v="0"/>
    <x v="6"/>
    <x v="5"/>
  </r>
  <r>
    <d v="2022-06-15T00:00:00"/>
    <n v="32.389999000000003"/>
    <n v="32.770000000000003"/>
    <n v="27.76"/>
    <n v="29.620000999999998"/>
    <n v="29.620000999999998"/>
    <n v="0"/>
    <x v="6"/>
    <x v="5"/>
  </r>
  <r>
    <d v="2022-06-16T00:00:00"/>
    <n v="30.35"/>
    <n v="34.82"/>
    <n v="30.35"/>
    <n v="32.950001"/>
    <n v="32.950001"/>
    <n v="0"/>
    <x v="6"/>
    <x v="5"/>
  </r>
  <r>
    <d v="2022-06-17T00:00:00"/>
    <n v="32.840000000000003"/>
    <n v="33.310001"/>
    <n v="30.469999000000001"/>
    <n v="31.129999000000002"/>
    <n v="31.129999000000002"/>
    <n v="0"/>
    <x v="6"/>
    <x v="5"/>
  </r>
  <r>
    <d v="2022-06-21T00:00:00"/>
    <n v="30.629999000000002"/>
    <n v="30.65"/>
    <n v="29.33"/>
    <n v="30.190000999999999"/>
    <n v="30.190000999999999"/>
    <n v="0"/>
    <x v="6"/>
    <x v="5"/>
  </r>
  <r>
    <d v="2022-06-22T00:00:00"/>
    <n v="31.450001"/>
    <n v="31.57"/>
    <n v="28.780000999999999"/>
    <n v="28.950001"/>
    <n v="28.950001"/>
    <n v="0"/>
    <x v="6"/>
    <x v="5"/>
  </r>
  <r>
    <d v="2022-06-23T00:00:00"/>
    <n v="29.290001"/>
    <n v="29.77"/>
    <n v="28.74"/>
    <n v="29.049999"/>
    <n v="29.049999"/>
    <n v="0"/>
    <x v="6"/>
    <x v="5"/>
  </r>
  <r>
    <d v="2022-06-24T00:00:00"/>
    <n v="29.07"/>
    <n v="29.719999000000001"/>
    <n v="26.83"/>
    <n v="27.23"/>
    <n v="27.23"/>
    <n v="0"/>
    <x v="6"/>
    <x v="5"/>
  </r>
  <r>
    <d v="2022-06-27T00:00:00"/>
    <n v="28.299999"/>
    <n v="28.66"/>
    <n v="26.93"/>
    <n v="26.950001"/>
    <n v="26.950001"/>
    <n v="0"/>
    <x v="6"/>
    <x v="5"/>
  </r>
  <r>
    <d v="2022-06-28T00:00:00"/>
    <n v="26.9"/>
    <n v="28.68"/>
    <n v="26.469999000000001"/>
    <n v="28.360001"/>
    <n v="28.360001"/>
    <n v="0"/>
    <x v="6"/>
    <x v="5"/>
  </r>
  <r>
    <d v="2022-06-29T00:00:00"/>
    <n v="28.799999"/>
    <n v="29.360001"/>
    <n v="27.85"/>
    <n v="28.16"/>
    <n v="28.16"/>
    <n v="0"/>
    <x v="6"/>
    <x v="5"/>
  </r>
  <r>
    <d v="2022-06-30T00:00:00"/>
    <n v="29.42"/>
    <n v="30.219999000000001"/>
    <n v="28.280000999999999"/>
    <n v="28.709999"/>
    <n v="28.709999"/>
    <n v="0"/>
    <x v="6"/>
    <x v="5"/>
  </r>
  <r>
    <d v="2022-07-01T00:00:00"/>
    <n v="29.530000999999999"/>
    <n v="29.59"/>
    <n v="26.690000999999999"/>
    <n v="26.700001"/>
    <n v="26.700001"/>
    <n v="0"/>
    <x v="6"/>
    <x v="6"/>
  </r>
  <r>
    <d v="2022-07-05T00:00:00"/>
    <n v="27.370000999999998"/>
    <n v="29.82"/>
    <n v="27.299999"/>
    <n v="27.540001"/>
    <n v="27.540001"/>
    <n v="0"/>
    <x v="6"/>
    <x v="6"/>
  </r>
  <r>
    <d v="2022-07-06T00:00:00"/>
    <n v="27.84"/>
    <n v="28.07"/>
    <n v="26.43"/>
    <n v="26.73"/>
    <n v="26.73"/>
    <n v="0"/>
    <x v="6"/>
    <x v="6"/>
  </r>
  <r>
    <d v="2022-07-07T00:00:00"/>
    <n v="26.73"/>
    <n v="26.790001"/>
    <n v="25.66"/>
    <n v="26.08"/>
    <n v="26.08"/>
    <n v="0"/>
    <x v="6"/>
    <x v="6"/>
  </r>
  <r>
    <d v="2022-07-08T00:00:00"/>
    <n v="26.41"/>
    <n v="26.610001"/>
    <n v="24.43"/>
    <n v="24.639999"/>
    <n v="24.639999"/>
    <n v="0"/>
    <x v="6"/>
    <x v="6"/>
  </r>
  <r>
    <d v="2022-07-11T00:00:00"/>
    <n v="26.42"/>
    <n v="26.74"/>
    <n v="25.790001"/>
    <n v="26.17"/>
    <n v="26.17"/>
    <n v="0"/>
    <x v="6"/>
    <x v="6"/>
  </r>
  <r>
    <d v="2022-07-12T00:00:00"/>
    <n v="27.139999"/>
    <n v="27.75"/>
    <n v="25.82"/>
    <n v="27.290001"/>
    <n v="27.290001"/>
    <n v="0"/>
    <x v="6"/>
    <x v="6"/>
  </r>
  <r>
    <d v="2022-07-13T00:00:00"/>
    <n v="27.35"/>
    <n v="29.059999000000001"/>
    <n v="26.23"/>
    <n v="26.82"/>
    <n v="26.82"/>
    <n v="0"/>
    <x v="6"/>
    <x v="6"/>
  </r>
  <r>
    <d v="2022-07-14T00:00:00"/>
    <n v="27.469999000000001"/>
    <n v="28.450001"/>
    <n v="26.200001"/>
    <n v="26.4"/>
    <n v="26.4"/>
    <n v="0"/>
    <x v="6"/>
    <x v="6"/>
  </r>
  <r>
    <d v="2022-07-15T00:00:00"/>
    <n v="26.719999000000001"/>
    <n v="26.719999000000001"/>
    <n v="24.129999000000002"/>
    <n v="24.23"/>
    <n v="24.23"/>
    <n v="0"/>
    <x v="6"/>
    <x v="6"/>
  </r>
  <r>
    <d v="2022-07-18T00:00:00"/>
    <n v="24.83"/>
    <n v="25.91"/>
    <n v="24.379999000000002"/>
    <n v="25.299999"/>
    <n v="25.299999"/>
    <n v="0"/>
    <x v="6"/>
    <x v="6"/>
  </r>
  <r>
    <d v="2022-07-19T00:00:00"/>
    <n v="25.120000999999998"/>
    <n v="25.41"/>
    <n v="24.23"/>
    <n v="24.5"/>
    <n v="24.5"/>
    <n v="0"/>
    <x v="6"/>
    <x v="6"/>
  </r>
  <r>
    <d v="2022-07-20T00:00:00"/>
    <n v="24.23"/>
    <n v="24.73"/>
    <n v="23.4"/>
    <n v="23.879999000000002"/>
    <n v="23.879999000000002"/>
    <n v="0"/>
    <x v="6"/>
    <x v="6"/>
  </r>
  <r>
    <d v="2022-07-21T00:00:00"/>
    <n v="24.07"/>
    <n v="24.67"/>
    <n v="22.92"/>
    <n v="23.110001"/>
    <n v="23.110001"/>
    <n v="0"/>
    <x v="6"/>
    <x v="6"/>
  </r>
  <r>
    <d v="2022-07-22T00:00:00"/>
    <n v="23.299999"/>
    <n v="23.809999000000001"/>
    <n v="22.41"/>
    <n v="23.030000999999999"/>
    <n v="23.030000999999999"/>
    <n v="0"/>
    <x v="6"/>
    <x v="6"/>
  </r>
  <r>
    <d v="2022-07-25T00:00:00"/>
    <n v="24.33"/>
    <n v="24.57"/>
    <n v="23.190000999999999"/>
    <n v="23.360001"/>
    <n v="23.360001"/>
    <n v="0"/>
    <x v="6"/>
    <x v="6"/>
  </r>
  <r>
    <d v="2022-07-26T00:00:00"/>
    <n v="23.950001"/>
    <n v="25.309999000000001"/>
    <n v="23.82"/>
    <n v="24.690000999999999"/>
    <n v="24.690000999999999"/>
    <n v="0"/>
    <x v="6"/>
    <x v="6"/>
  </r>
  <r>
    <d v="2022-07-27T00:00:00"/>
    <n v="24.27"/>
    <n v="24.41"/>
    <n v="23.02"/>
    <n v="23.24"/>
    <n v="23.24"/>
    <n v="0"/>
    <x v="6"/>
    <x v="6"/>
  </r>
  <r>
    <d v="2022-07-28T00:00:00"/>
    <n v="23.33"/>
    <n v="23.540001"/>
    <n v="22.219999000000001"/>
    <n v="22.33"/>
    <n v="22.33"/>
    <n v="0"/>
    <x v="6"/>
    <x v="6"/>
  </r>
  <r>
    <d v="2022-07-29T00:00:00"/>
    <n v="22.129999000000002"/>
    <n v="22.16"/>
    <n v="21.209999"/>
    <n v="21.33"/>
    <n v="21.33"/>
    <n v="0"/>
    <x v="6"/>
    <x v="6"/>
  </r>
  <r>
    <d v="2022-08-01T00:00:00"/>
    <n v="22.41"/>
    <n v="23.27"/>
    <n v="22.26"/>
    <n v="22.84"/>
    <n v="22.84"/>
    <n v="0"/>
    <x v="6"/>
    <x v="7"/>
  </r>
  <r>
    <d v="2022-08-02T00:00:00"/>
    <n v="24.08"/>
    <n v="24.68"/>
    <n v="22.67"/>
    <n v="23.93"/>
    <n v="23.93"/>
    <n v="0"/>
    <x v="6"/>
    <x v="7"/>
  </r>
  <r>
    <d v="2022-08-03T00:00:00"/>
    <n v="23.860001"/>
    <n v="23.92"/>
    <n v="21.68"/>
    <n v="21.950001"/>
    <n v="21.950001"/>
    <n v="0"/>
    <x v="6"/>
    <x v="7"/>
  </r>
  <r>
    <d v="2022-08-04T00:00:00"/>
    <n v="22.059999000000001"/>
    <n v="22.66"/>
    <n v="21.440000999999999"/>
    <n v="21.440000999999999"/>
    <n v="21.440000999999999"/>
    <n v="0"/>
    <x v="6"/>
    <x v="7"/>
  </r>
  <r>
    <d v="2022-08-05T00:00:00"/>
    <n v="21.5"/>
    <n v="22.58"/>
    <n v="20.76"/>
    <n v="21.15"/>
    <n v="21.15"/>
    <n v="0"/>
    <x v="6"/>
    <x v="7"/>
  </r>
  <r>
    <d v="2022-08-08T00:00:00"/>
    <n v="21.74"/>
    <n v="22.01"/>
    <n v="20.83"/>
    <n v="21.290001"/>
    <n v="21.290001"/>
    <n v="0"/>
    <x v="6"/>
    <x v="7"/>
  </r>
  <r>
    <d v="2022-08-09T00:00:00"/>
    <n v="21.41"/>
    <n v="22.23"/>
    <n v="21.41"/>
    <n v="21.77"/>
    <n v="21.77"/>
    <n v="0"/>
    <x v="6"/>
    <x v="7"/>
  </r>
  <r>
    <d v="2022-08-10T00:00:00"/>
    <n v="22.280000999999999"/>
    <n v="22.34"/>
    <n v="19.540001"/>
    <n v="19.739999999999998"/>
    <n v="19.739999999999998"/>
    <n v="0"/>
    <x v="6"/>
    <x v="7"/>
  </r>
  <r>
    <d v="2022-08-11T00:00:00"/>
    <n v="19.84"/>
    <n v="20.85"/>
    <n v="19.709999"/>
    <n v="20.200001"/>
    <n v="20.200001"/>
    <n v="0"/>
    <x v="6"/>
    <x v="7"/>
  </r>
  <r>
    <d v="2022-08-12T00:00:00"/>
    <n v="20.34"/>
    <n v="20.350000000000001"/>
    <n v="19.120000999999998"/>
    <n v="19.530000999999999"/>
    <n v="19.530000999999999"/>
    <n v="0"/>
    <x v="6"/>
    <x v="7"/>
  </r>
  <r>
    <d v="2022-08-15T00:00:00"/>
    <n v="20.74"/>
    <n v="21.16"/>
    <n v="19.809999000000001"/>
    <n v="19.950001"/>
    <n v="19.950001"/>
    <n v="0"/>
    <x v="6"/>
    <x v="7"/>
  </r>
  <r>
    <d v="2022-08-16T00:00:00"/>
    <n v="20.23"/>
    <n v="20.389999"/>
    <n v="19.5"/>
    <n v="19.690000999999999"/>
    <n v="19.690000999999999"/>
    <n v="0"/>
    <x v="6"/>
    <x v="7"/>
  </r>
  <r>
    <d v="2022-08-17T00:00:00"/>
    <n v="19.739999999999998"/>
    <n v="20.629999000000002"/>
    <n v="19.41"/>
    <n v="19.899999999999999"/>
    <n v="19.899999999999999"/>
    <n v="0"/>
    <x v="6"/>
    <x v="7"/>
  </r>
  <r>
    <d v="2022-08-18T00:00:00"/>
    <n v="20.51"/>
    <n v="20.610001"/>
    <n v="19.43"/>
    <n v="19.559999000000001"/>
    <n v="19.559999000000001"/>
    <n v="0"/>
    <x v="6"/>
    <x v="7"/>
  </r>
  <r>
    <d v="2022-08-19T00:00:00"/>
    <n v="20.16"/>
    <n v="21.27"/>
    <n v="20.079999999999998"/>
    <n v="20.6"/>
    <n v="20.6"/>
    <n v="0"/>
    <x v="6"/>
    <x v="7"/>
  </r>
  <r>
    <d v="2022-08-22T00:00:00"/>
    <n v="22.41"/>
    <n v="24.620000999999998"/>
    <n v="22.389999"/>
    <n v="23.799999"/>
    <n v="23.799999"/>
    <n v="0"/>
    <x v="6"/>
    <x v="7"/>
  </r>
  <r>
    <d v="2022-08-23T00:00:00"/>
    <n v="24.129999000000002"/>
    <n v="24.209999"/>
    <n v="23.07"/>
    <n v="24.110001"/>
    <n v="24.110001"/>
    <n v="0"/>
    <x v="6"/>
    <x v="7"/>
  </r>
  <r>
    <d v="2022-08-24T00:00:00"/>
    <n v="24.370000999999998"/>
    <n v="24.860001"/>
    <n v="22.73"/>
    <n v="22.82"/>
    <n v="22.82"/>
    <n v="0"/>
    <x v="6"/>
    <x v="7"/>
  </r>
  <r>
    <d v="2022-08-25T00:00:00"/>
    <n v="22.41"/>
    <n v="23.129999000000002"/>
    <n v="21.77"/>
    <n v="21.780000999999999"/>
    <n v="21.780000999999999"/>
    <n v="0"/>
    <x v="6"/>
    <x v="7"/>
  </r>
  <r>
    <d v="2022-08-26T00:00:00"/>
    <n v="22.07"/>
    <n v="25.9"/>
    <n v="21.67"/>
    <n v="25.559999000000001"/>
    <n v="25.559999000000001"/>
    <n v="0"/>
    <x v="6"/>
    <x v="7"/>
  </r>
  <r>
    <d v="2022-08-29T00:00:00"/>
    <n v="26.860001"/>
    <n v="27.67"/>
    <n v="25.469999000000001"/>
    <n v="26.209999"/>
    <n v="26.209999"/>
    <n v="0"/>
    <x v="6"/>
    <x v="7"/>
  </r>
  <r>
    <d v="2022-08-30T00:00:00"/>
    <n v="25.75"/>
    <n v="27.690000999999999"/>
    <n v="25.129999000000002"/>
    <n v="26.209999"/>
    <n v="26.209999"/>
    <n v="0"/>
    <x v="6"/>
    <x v="7"/>
  </r>
  <r>
    <d v="2022-08-31T00:00:00"/>
    <n v="25.860001"/>
    <n v="26.620000999999998"/>
    <n v="25.309999000000001"/>
    <n v="25.870000999999998"/>
    <n v="25.870000999999998"/>
    <n v="0"/>
    <x v="6"/>
    <x v="7"/>
  </r>
  <r>
    <d v="2022-09-01T00:00:00"/>
    <n v="26.879999000000002"/>
    <n v="27.450001"/>
    <n v="25.25"/>
    <n v="25.559999000000001"/>
    <n v="25.559999000000001"/>
    <n v="0"/>
    <x v="6"/>
    <x v="8"/>
  </r>
  <r>
    <d v="2022-09-02T00:00:00"/>
    <n v="25.51"/>
    <n v="26.280000999999999"/>
    <n v="23.190000999999999"/>
    <n v="25.469999000000001"/>
    <n v="25.469999000000001"/>
    <n v="0"/>
    <x v="6"/>
    <x v="8"/>
  </r>
  <r>
    <d v="2022-09-06T00:00:00"/>
    <n v="25.459999"/>
    <n v="27.799999"/>
    <n v="25.33"/>
    <n v="26.91"/>
    <n v="26.91"/>
    <n v="0"/>
    <x v="6"/>
    <x v="8"/>
  </r>
  <r>
    <d v="2022-09-07T00:00:00"/>
    <n v="26.93"/>
    <n v="27.15"/>
    <n v="24.540001"/>
    <n v="24.639999"/>
    <n v="24.639999"/>
    <n v="0"/>
    <x v="6"/>
    <x v="8"/>
  </r>
  <r>
    <d v="2022-09-08T00:00:00"/>
    <n v="24.700001"/>
    <n v="25.9"/>
    <n v="23.559999000000001"/>
    <n v="23.610001"/>
    <n v="23.610001"/>
    <n v="0"/>
    <x v="6"/>
    <x v="8"/>
  </r>
  <r>
    <d v="2022-09-09T00:00:00"/>
    <n v="23.49"/>
    <n v="23.57"/>
    <n v="22.639999"/>
    <n v="22.790001"/>
    <n v="22.790001"/>
    <n v="0"/>
    <x v="6"/>
    <x v="8"/>
  </r>
  <r>
    <d v="2022-09-12T00:00:00"/>
    <n v="23.58"/>
    <n v="24.23"/>
    <n v="23.16"/>
    <n v="23.870000999999998"/>
    <n v="23.870000999999998"/>
    <n v="0"/>
    <x v="6"/>
    <x v="8"/>
  </r>
  <r>
    <d v="2022-09-13T00:00:00"/>
    <n v="23.67"/>
    <n v="28.15"/>
    <n v="23.530000999999999"/>
    <n v="27.27"/>
    <n v="27.27"/>
    <n v="0"/>
    <x v="6"/>
    <x v="8"/>
  </r>
  <r>
    <d v="2022-09-14T00:00:00"/>
    <n v="26.73"/>
    <n v="27.559999000000001"/>
    <n v="26.16"/>
    <n v="26.16"/>
    <n v="26.16"/>
    <n v="0"/>
    <x v="6"/>
    <x v="8"/>
  </r>
  <r>
    <d v="2022-09-15T00:00:00"/>
    <n v="26.1"/>
    <n v="26.93"/>
    <n v="25.42"/>
    <n v="26.27"/>
    <n v="26.27"/>
    <n v="0"/>
    <x v="6"/>
    <x v="8"/>
  </r>
  <r>
    <d v="2022-09-16T00:00:00"/>
    <n v="27.469999000000001"/>
    <n v="28.450001"/>
    <n v="26.139999"/>
    <n v="26.299999"/>
    <n v="26.299999"/>
    <n v="0"/>
    <x v="6"/>
    <x v="8"/>
  </r>
  <r>
    <d v="2022-09-19T00:00:00"/>
    <n v="27.690000999999999"/>
    <n v="27.950001"/>
    <n v="25.559999000000001"/>
    <n v="25.76"/>
    <n v="25.76"/>
    <n v="0"/>
    <x v="6"/>
    <x v="8"/>
  </r>
  <r>
    <d v="2022-09-20T00:00:00"/>
    <n v="25.65"/>
    <n v="27.809999000000001"/>
    <n v="25.610001"/>
    <n v="27.16"/>
    <n v="27.16"/>
    <n v="0"/>
    <x v="6"/>
    <x v="8"/>
  </r>
  <r>
    <d v="2022-09-21T00:00:00"/>
    <n v="28.030000999999999"/>
    <n v="30.18"/>
    <n v="25.549999"/>
    <n v="27.99"/>
    <n v="27.99"/>
    <n v="0"/>
    <x v="6"/>
    <x v="8"/>
  </r>
  <r>
    <d v="2022-09-22T00:00:00"/>
    <n v="28.16"/>
    <n v="28.379999000000002"/>
    <n v="26.709999"/>
    <n v="27.35"/>
    <n v="27.35"/>
    <n v="0"/>
    <x v="6"/>
    <x v="8"/>
  </r>
  <r>
    <d v="2022-09-23T00:00:00"/>
    <n v="27.68"/>
    <n v="32.310001"/>
    <n v="27.58"/>
    <n v="29.92"/>
    <n v="29.92"/>
    <n v="0"/>
    <x v="6"/>
    <x v="8"/>
  </r>
  <r>
    <d v="2022-09-26T00:00:00"/>
    <n v="31.74"/>
    <n v="32.880001"/>
    <n v="29.83"/>
    <n v="32.259998000000003"/>
    <n v="32.259998000000003"/>
    <n v="0"/>
    <x v="6"/>
    <x v="8"/>
  </r>
  <r>
    <d v="2022-09-27T00:00:00"/>
    <n v="31.200001"/>
    <n v="34.139999000000003"/>
    <n v="30.299999"/>
    <n v="32.599997999999999"/>
    <n v="32.599997999999999"/>
    <n v="0"/>
    <x v="6"/>
    <x v="8"/>
  </r>
  <r>
    <d v="2022-09-28T00:00:00"/>
    <n v="34.5"/>
    <n v="34.880001"/>
    <n v="30.030000999999999"/>
    <n v="30.18"/>
    <n v="30.18"/>
    <n v="0"/>
    <x v="6"/>
    <x v="8"/>
  </r>
  <r>
    <d v="2022-09-29T00:00:00"/>
    <n v="31.67"/>
    <n v="33.459999000000003"/>
    <n v="31.16"/>
    <n v="31.84"/>
    <n v="31.84"/>
    <n v="0"/>
    <x v="6"/>
    <x v="8"/>
  </r>
  <r>
    <d v="2022-09-30T00:00:00"/>
    <n v="31.610001"/>
    <n v="33.25"/>
    <n v="29.389999"/>
    <n v="31.620000999999998"/>
    <n v="31.620000999999998"/>
    <n v="0"/>
    <x v="6"/>
    <x v="8"/>
  </r>
  <r>
    <d v="2022-10-03T00:00:00"/>
    <n v="33"/>
    <n v="33.060001"/>
    <n v="29.629999000000002"/>
    <n v="30.1"/>
    <n v="30.1"/>
    <n v="0"/>
    <x v="6"/>
    <x v="9"/>
  </r>
  <r>
    <d v="2022-10-04T00:00:00"/>
    <n v="29.52"/>
    <n v="29.620000999999998"/>
    <n v="28.559999000000001"/>
    <n v="29.07"/>
    <n v="29.07"/>
    <n v="0"/>
    <x v="6"/>
    <x v="9"/>
  </r>
  <r>
    <d v="2022-10-05T00:00:00"/>
    <n v="29.360001"/>
    <n v="30.110001"/>
    <n v="28.5"/>
    <n v="28.549999"/>
    <n v="28.549999"/>
    <n v="0"/>
    <x v="6"/>
    <x v="9"/>
  </r>
  <r>
    <d v="2022-10-06T00:00:00"/>
    <n v="28.6"/>
    <n v="30.74"/>
    <n v="28.559999000000001"/>
    <n v="30.52"/>
    <n v="30.52"/>
    <n v="0"/>
    <x v="6"/>
    <x v="9"/>
  </r>
  <r>
    <d v="2022-10-07T00:00:00"/>
    <n v="30.370000999999998"/>
    <n v="32.020000000000003"/>
    <n v="29.879999000000002"/>
    <n v="31.360001"/>
    <n v="31.360001"/>
    <n v="0"/>
    <x v="6"/>
    <x v="9"/>
  </r>
  <r>
    <d v="2022-10-10T00:00:00"/>
    <n v="32.93"/>
    <n v="33.990001999999997"/>
    <n v="32.049999"/>
    <n v="32.450001"/>
    <n v="32.450001"/>
    <n v="0"/>
    <x v="6"/>
    <x v="9"/>
  </r>
  <r>
    <d v="2022-10-11T00:00:00"/>
    <n v="33.560001"/>
    <n v="34.43"/>
    <n v="32.450001"/>
    <n v="33.630001"/>
    <n v="33.630001"/>
    <n v="0"/>
    <x v="6"/>
    <x v="9"/>
  </r>
  <r>
    <d v="2022-10-12T00:00:00"/>
    <n v="33.540000999999997"/>
    <n v="34.529998999999997"/>
    <n v="33.110000999999997"/>
    <n v="33.57"/>
    <n v="33.57"/>
    <n v="0"/>
    <x v="6"/>
    <x v="9"/>
  </r>
  <r>
    <d v="2022-10-13T00:00:00"/>
    <n v="33.599997999999999"/>
    <n v="33.869999"/>
    <n v="31.629999000000002"/>
    <n v="31.940000999999999"/>
    <n v="31.940000999999999"/>
    <n v="0"/>
    <x v="6"/>
    <x v="9"/>
  </r>
  <r>
    <d v="2022-10-14T00:00:00"/>
    <n v="31.889999"/>
    <n v="32.979999999999997"/>
    <n v="31.139999"/>
    <n v="32.020000000000003"/>
    <n v="32.020000000000003"/>
    <n v="0"/>
    <x v="6"/>
    <x v="9"/>
  </r>
  <r>
    <d v="2022-10-17T00:00:00"/>
    <n v="32.270000000000003"/>
    <n v="32.590000000000003"/>
    <n v="30.700001"/>
    <n v="31.370000999999998"/>
    <n v="31.370000999999998"/>
    <n v="0"/>
    <x v="6"/>
    <x v="9"/>
  </r>
  <r>
    <d v="2022-10-18T00:00:00"/>
    <n v="31.1"/>
    <n v="31.93"/>
    <n v="30.42"/>
    <n v="30.5"/>
    <n v="30.5"/>
    <n v="0"/>
    <x v="6"/>
    <x v="9"/>
  </r>
  <r>
    <d v="2022-10-19T00:00:00"/>
    <n v="30.940000999999999"/>
    <n v="31.9"/>
    <n v="30.76"/>
    <n v="30.76"/>
    <n v="30.76"/>
    <n v="0"/>
    <x v="6"/>
    <x v="9"/>
  </r>
  <r>
    <d v="2022-10-20T00:00:00"/>
    <n v="31.299999"/>
    <n v="31.32"/>
    <n v="29.76"/>
    <n v="29.98"/>
    <n v="29.98"/>
    <n v="0"/>
    <x v="6"/>
    <x v="9"/>
  </r>
  <r>
    <d v="2022-10-21T00:00:00"/>
    <n v="30.209999"/>
    <n v="30.440000999999999"/>
    <n v="29.24"/>
    <n v="29.690000999999999"/>
    <n v="29.690000999999999"/>
    <n v="0"/>
    <x v="6"/>
    <x v="9"/>
  </r>
  <r>
    <d v="2022-10-24T00:00:00"/>
    <n v="30.65"/>
    <n v="30.950001"/>
    <n v="29.780000999999999"/>
    <n v="29.85"/>
    <n v="29.85"/>
    <n v="0"/>
    <x v="6"/>
    <x v="9"/>
  </r>
  <r>
    <d v="2022-10-25T00:00:00"/>
    <n v="29.799999"/>
    <n v="30"/>
    <n v="28.219999000000001"/>
    <n v="28.459999"/>
    <n v="28.459999"/>
    <n v="0"/>
    <x v="6"/>
    <x v="9"/>
  </r>
  <r>
    <d v="2022-10-26T00:00:00"/>
    <n v="28.440000999999999"/>
    <n v="28.52"/>
    <n v="27.27"/>
    <n v="27.280000999999999"/>
    <n v="27.280000999999999"/>
    <n v="0"/>
    <x v="6"/>
    <x v="9"/>
  </r>
  <r>
    <d v="2022-10-27T00:00:00"/>
    <n v="27.51"/>
    <n v="27.67"/>
    <n v="26.940000999999999"/>
    <n v="27.389999"/>
    <n v="27.389999"/>
    <n v="0"/>
    <x v="6"/>
    <x v="9"/>
  </r>
  <r>
    <d v="2022-10-28T00:00:00"/>
    <n v="27.43"/>
    <n v="27.59"/>
    <n v="25.75"/>
    <n v="25.75"/>
    <n v="25.75"/>
    <n v="0"/>
    <x v="6"/>
    <x v="9"/>
  </r>
  <r>
    <d v="2022-10-31T00:00:00"/>
    <n v="26.91"/>
    <n v="27.07"/>
    <n v="25.84"/>
    <n v="25.879999000000002"/>
    <n v="25.879999000000002"/>
    <n v="0"/>
    <x v="6"/>
    <x v="9"/>
  </r>
  <r>
    <d v="2022-11-01T00:00:00"/>
    <n v="25.959999"/>
    <n v="26.35"/>
    <n v="25.66"/>
    <n v="25.809999000000001"/>
    <n v="25.809999000000001"/>
    <n v="0"/>
    <x v="6"/>
    <x v="10"/>
  </r>
  <r>
    <d v="2022-11-02T00:00:00"/>
    <n v="26.040001"/>
    <n v="26.620000999999998"/>
    <n v="25.389999"/>
    <n v="25.860001"/>
    <n v="25.860001"/>
    <n v="0"/>
    <x v="6"/>
    <x v="10"/>
  </r>
  <r>
    <d v="2022-11-03T00:00:00"/>
    <n v="25.98"/>
    <n v="26.870000999999998"/>
    <n v="25.1"/>
    <n v="25.299999"/>
    <n v="25.299999"/>
    <n v="0"/>
    <x v="6"/>
    <x v="10"/>
  </r>
  <r>
    <d v="2022-11-04T00:00:00"/>
    <n v="25.629999000000002"/>
    <n v="25.709999"/>
    <n v="24"/>
    <n v="24.549999"/>
    <n v="24.549999"/>
    <n v="0"/>
    <x v="6"/>
    <x v="10"/>
  </r>
  <r>
    <d v="2022-11-07T00:00:00"/>
    <n v="25.67"/>
    <n v="25.67"/>
    <n v="24.34"/>
    <n v="24.35"/>
    <n v="24.35"/>
    <n v="0"/>
    <x v="6"/>
    <x v="10"/>
  </r>
  <r>
    <d v="2022-11-08T00:00:00"/>
    <n v="24.709999"/>
    <n v="26.16"/>
    <n v="24.24"/>
    <n v="25.540001"/>
    <n v="25.540001"/>
    <n v="0"/>
    <x v="6"/>
    <x v="10"/>
  </r>
  <r>
    <d v="2022-11-09T00:00:00"/>
    <n v="25.34"/>
    <n v="25.370000999999998"/>
    <n v="25.26"/>
    <n v="25.34"/>
    <n v="25.34"/>
    <n v="0"/>
    <x v="6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C517D-BB01-7B4E-B308-42C8F15D8183}" name="PivotTable1" cacheId="4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5:C82" firstHeaderRow="1" firstDataRow="1" firstDataCol="2" rowPageCount="3" colPageCount="1"/>
  <pivotFields count="16"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6">
        <item x="0"/>
        <item h="1" x="1"/>
        <item h="1" x="2"/>
        <item x="3"/>
        <item h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9">
        <item x="6"/>
        <item x="7"/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8">
        <item x="7"/>
        <item x="6"/>
        <item x="5"/>
        <item x="4"/>
        <item x="3"/>
        <item x="1"/>
        <item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3">
        <item x="7"/>
        <item x="6"/>
        <item x="5"/>
        <item x="4"/>
        <item x="3"/>
        <item x="2"/>
        <item x="1"/>
        <item x="0"/>
        <item x="10"/>
        <item x="9"/>
        <item x="8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x="2"/>
        <item x="1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3"/>
    <field x="14"/>
  </rowFields>
  <rowItems count="7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Items count="1">
    <i/>
  </colItems>
  <pageFields count="3">
    <pageField fld="12" hier="-1"/>
    <pageField fld="10" hier="-1"/>
    <pageField fld="9" hier="-1"/>
  </pageFields>
  <dataFields count="1">
    <dataField name="Sum of Bid" fld="4" baseField="0" baseItem="0" numFmtId="43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EF72D-B75A-1F44-91BD-21653482C0FD}" name="PivotTable2" cacheId="5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>
  <location ref="A3:C86" firstHeaderRow="1" firstDataRow="1" firstDataCol="2"/>
  <pivotFields count="9"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8"/>
  </rowFields>
  <rowItems count="8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Items count="1">
    <i/>
  </colItems>
  <dataFields count="1">
    <dataField name="Average of Close" fld="4" subtotal="average" baseField="0" baseItem="0" numFmtId="43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A8029-F8DC-7D45-9E27-71CE88333715}" name="PivotTable3" cacheId="4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M17" firstHeaderRow="1" firstDataRow="3" firstDataCol="1"/>
  <pivotFields count="4">
    <pivotField axis="axisCol" showAll="0">
      <items count="7">
        <item x="5"/>
        <item x="4"/>
        <item x="3"/>
        <item x="2"/>
        <item x="1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68">
        <item x="65"/>
        <item x="64"/>
        <item x="59"/>
        <item x="66"/>
        <item x="38"/>
        <item x="63"/>
        <item x="37"/>
        <item x="54"/>
        <item x="61"/>
        <item x="55"/>
        <item x="36"/>
        <item x="27"/>
        <item x="29"/>
        <item x="49"/>
        <item x="58"/>
        <item x="26"/>
        <item x="56"/>
        <item x="60"/>
        <item x="46"/>
        <item x="57"/>
        <item x="45"/>
        <item x="48"/>
        <item x="50"/>
        <item x="25"/>
        <item x="4"/>
        <item x="30"/>
        <item x="35"/>
        <item x="13"/>
        <item x="34"/>
        <item x="41"/>
        <item x="42"/>
        <item x="47"/>
        <item x="40"/>
        <item x="21"/>
        <item x="18"/>
        <item x="14"/>
        <item x="43"/>
        <item x="3"/>
        <item x="51"/>
        <item x="62"/>
        <item x="39"/>
        <item x="52"/>
        <item x="32"/>
        <item x="53"/>
        <item x="24"/>
        <item x="44"/>
        <item x="9"/>
        <item x="31"/>
        <item x="16"/>
        <item x="19"/>
        <item x="8"/>
        <item x="1"/>
        <item x="5"/>
        <item x="28"/>
        <item x="22"/>
        <item x="23"/>
        <item x="12"/>
        <item x="0"/>
        <item x="2"/>
        <item x="20"/>
        <item x="10"/>
        <item x="6"/>
        <item x="17"/>
        <item x="33"/>
        <item x="11"/>
        <item x="15"/>
        <item x="7"/>
        <item t="default"/>
      </items>
    </pivotField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</colItems>
  <dataFields count="2">
    <dataField name="Sum of BID" fld="2" baseField="0" baseItem="0"/>
    <dataField name="Sum of VIX" fld="3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610C-D7FB-D04B-849C-980D549BA544}">
  <dimension ref="A1:P1277"/>
  <sheetViews>
    <sheetView workbookViewId="0">
      <pane ySplit="1" topLeftCell="A1242" activePane="bottomLeft" state="frozen"/>
      <selection pane="bottomLeft" activeCell="P1" sqref="P1"/>
    </sheetView>
  </sheetViews>
  <sheetFormatPr baseColWidth="10" defaultRowHeight="16" x14ac:dyDescent="0.2"/>
  <cols>
    <col min="1" max="2" width="12.1640625" style="5" bestFit="1" customWidth="1"/>
    <col min="3" max="3" width="13.5" bestFit="1" customWidth="1"/>
    <col min="4" max="4" width="10.6640625" style="5" bestFit="1" customWidth="1"/>
    <col min="5" max="6" width="14" style="3" bestFit="1" customWidth="1"/>
    <col min="7" max="7" width="11.83203125" style="8" bestFit="1" customWidth="1"/>
    <col min="8" max="8" width="10" style="8" bestFit="1" customWidth="1"/>
    <col min="9" max="9" width="7.6640625" style="8" bestFit="1" customWidth="1"/>
    <col min="10" max="11" width="7.1640625" bestFit="1" customWidth="1"/>
    <col min="12" max="12" width="7" bestFit="1" customWidth="1"/>
  </cols>
  <sheetData>
    <row r="1" spans="1:16" x14ac:dyDescent="0.2">
      <c r="A1" s="4" t="s">
        <v>0</v>
      </c>
      <c r="B1" s="4" t="s">
        <v>1</v>
      </c>
      <c r="C1" s="1" t="s">
        <v>2</v>
      </c>
      <c r="D1" s="4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303</v>
      </c>
      <c r="K1" s="7" t="s">
        <v>304</v>
      </c>
      <c r="L1" s="7" t="s">
        <v>311</v>
      </c>
      <c r="M1" s="7" t="s">
        <v>312</v>
      </c>
      <c r="N1" s="7" t="s">
        <v>333</v>
      </c>
      <c r="O1" s="7" t="s">
        <v>334</v>
      </c>
      <c r="P1" s="7" t="s">
        <v>356</v>
      </c>
    </row>
    <row r="2" spans="1:16" x14ac:dyDescent="0.2">
      <c r="A2" s="5">
        <v>42598</v>
      </c>
      <c r="B2" s="5">
        <v>42601</v>
      </c>
      <c r="C2" t="s">
        <v>199</v>
      </c>
      <c r="D2" s="5">
        <v>44392</v>
      </c>
      <c r="E2" s="3">
        <v>12223800</v>
      </c>
      <c r="F2" s="3">
        <v>3550000</v>
      </c>
      <c r="G2" s="8">
        <v>6.6137299999999996E-2</v>
      </c>
      <c r="H2" s="8">
        <v>6.6299999999999998E-2</v>
      </c>
      <c r="I2" s="8">
        <v>4.1408715167548498E-3</v>
      </c>
      <c r="J2" t="str">
        <f t="shared" ref="J2:J65" si="0">INDEX(sbn,MATCH(C2,seri,0))</f>
        <v>SUN</v>
      </c>
      <c r="K2" t="str">
        <f t="shared" ref="K2:K65" si="1">INDEX(tipe,MATCH(C2,seri,0))</f>
        <v>FR</v>
      </c>
      <c r="L2" s="3">
        <f t="shared" ref="L2:L65" si="2">YEARFRAC(A2,D2)</f>
        <v>4.9138888888888888</v>
      </c>
      <c r="M2" t="s">
        <v>315</v>
      </c>
      <c r="N2">
        <f>YEAR(A2)</f>
        <v>2016</v>
      </c>
      <c r="O2">
        <f>MONTH(A2)</f>
        <v>8</v>
      </c>
      <c r="P2">
        <f>ROUNDUP(MONTH(A2)/3,0)</f>
        <v>3</v>
      </c>
    </row>
    <row r="3" spans="1:16" x14ac:dyDescent="0.2">
      <c r="A3" s="5">
        <v>42584</v>
      </c>
      <c r="B3" s="5">
        <v>42586</v>
      </c>
      <c r="C3" t="s">
        <v>199</v>
      </c>
      <c r="D3" s="5">
        <v>44392</v>
      </c>
      <c r="E3" s="3">
        <v>14879600</v>
      </c>
      <c r="F3" s="3">
        <v>4850000</v>
      </c>
      <c r="G3" s="8">
        <v>6.6408999999999996E-2</v>
      </c>
      <c r="H3" s="8">
        <v>6.7000000000000004E-2</v>
      </c>
      <c r="I3" s="8">
        <v>5.6804876543209868E-3</v>
      </c>
      <c r="J3" t="str">
        <f t="shared" si="0"/>
        <v>SUN</v>
      </c>
      <c r="K3" t="str">
        <f t="shared" si="1"/>
        <v>FR</v>
      </c>
      <c r="L3" s="3">
        <f t="shared" si="2"/>
        <v>4.9527777777777775</v>
      </c>
      <c r="M3" t="s">
        <v>315</v>
      </c>
      <c r="N3">
        <f t="shared" ref="N3:N66" si="3">YEAR(A3)</f>
        <v>2016</v>
      </c>
      <c r="O3">
        <f t="shared" ref="O3:O66" si="4">MONTH(A3)</f>
        <v>8</v>
      </c>
      <c r="P3">
        <f t="shared" ref="P3:P66" si="5">ROUNDUP(MONTH(A3)/3,0)</f>
        <v>3</v>
      </c>
    </row>
    <row r="4" spans="1:16" x14ac:dyDescent="0.2">
      <c r="A4" s="5">
        <v>42570</v>
      </c>
      <c r="B4" s="5">
        <v>42572</v>
      </c>
      <c r="C4" t="s">
        <v>199</v>
      </c>
      <c r="D4" s="5">
        <v>44392</v>
      </c>
      <c r="E4" s="3">
        <v>20474000</v>
      </c>
      <c r="F4" s="3">
        <v>4050000</v>
      </c>
      <c r="G4" s="8">
        <v>6.8535399999999996E-2</v>
      </c>
      <c r="H4" s="8">
        <v>6.88E-2</v>
      </c>
      <c r="I4" s="8">
        <v>4.8953857142857143E-3</v>
      </c>
      <c r="J4" t="str">
        <f t="shared" si="0"/>
        <v>SUN</v>
      </c>
      <c r="K4" t="str">
        <f t="shared" si="1"/>
        <v>FR</v>
      </c>
      <c r="L4" s="3">
        <f t="shared" si="2"/>
        <v>4.9888888888888889</v>
      </c>
      <c r="M4" t="s">
        <v>315</v>
      </c>
      <c r="N4">
        <f t="shared" si="3"/>
        <v>2016</v>
      </c>
      <c r="O4">
        <f t="shared" si="4"/>
        <v>7</v>
      </c>
      <c r="P4">
        <f t="shared" si="5"/>
        <v>3</v>
      </c>
    </row>
    <row r="5" spans="1:16" x14ac:dyDescent="0.2">
      <c r="A5" s="5">
        <v>42542</v>
      </c>
      <c r="B5" s="5">
        <v>42544</v>
      </c>
      <c r="C5" t="s">
        <v>199</v>
      </c>
      <c r="D5" s="5">
        <v>44392</v>
      </c>
      <c r="E5" s="3">
        <v>5435000</v>
      </c>
      <c r="F5" s="3">
        <v>4600000</v>
      </c>
      <c r="G5" s="8">
        <v>7.4698100000000003E-2</v>
      </c>
      <c r="H5" s="8">
        <v>7.51E-2</v>
      </c>
      <c r="I5" s="8">
        <v>6.0601633156966489E-3</v>
      </c>
      <c r="J5" t="str">
        <f t="shared" si="0"/>
        <v>SUN</v>
      </c>
      <c r="K5" t="str">
        <f t="shared" si="1"/>
        <v>FR</v>
      </c>
      <c r="L5" s="3">
        <f t="shared" si="2"/>
        <v>5.0666666666666664</v>
      </c>
      <c r="M5" t="s">
        <v>315</v>
      </c>
      <c r="N5">
        <f t="shared" si="3"/>
        <v>2016</v>
      </c>
      <c r="O5">
        <f t="shared" si="4"/>
        <v>6</v>
      </c>
      <c r="P5">
        <f t="shared" si="5"/>
        <v>2</v>
      </c>
    </row>
    <row r="6" spans="1:16" x14ac:dyDescent="0.2">
      <c r="A6" s="5">
        <v>42528</v>
      </c>
      <c r="B6" s="5">
        <v>42530</v>
      </c>
      <c r="C6" t="s">
        <v>199</v>
      </c>
      <c r="D6" s="5">
        <v>44392</v>
      </c>
      <c r="E6" s="3">
        <v>9775000</v>
      </c>
      <c r="F6" s="3">
        <v>5150000</v>
      </c>
      <c r="G6" s="8">
        <v>7.4583399999999994E-2</v>
      </c>
      <c r="H6" s="8">
        <v>7.4800000000000005E-2</v>
      </c>
      <c r="I6" s="8">
        <v>6.7743299823633148E-3</v>
      </c>
      <c r="J6" t="str">
        <f t="shared" si="0"/>
        <v>SUN</v>
      </c>
      <c r="K6" t="str">
        <f t="shared" si="1"/>
        <v>FR</v>
      </c>
      <c r="L6" s="3">
        <f t="shared" si="2"/>
        <v>5.1055555555555552</v>
      </c>
      <c r="M6" t="s">
        <v>315</v>
      </c>
      <c r="N6">
        <f t="shared" si="3"/>
        <v>2016</v>
      </c>
      <c r="O6">
        <f t="shared" si="4"/>
        <v>6</v>
      </c>
      <c r="P6">
        <f t="shared" si="5"/>
        <v>2</v>
      </c>
    </row>
    <row r="7" spans="1:16" x14ac:dyDescent="0.2">
      <c r="A7" s="5">
        <v>42500</v>
      </c>
      <c r="B7" s="5">
        <v>42502</v>
      </c>
      <c r="C7" t="s">
        <v>199</v>
      </c>
      <c r="D7" s="5">
        <v>44392</v>
      </c>
      <c r="E7" s="3">
        <v>2931500</v>
      </c>
      <c r="F7" s="3">
        <v>1350000</v>
      </c>
      <c r="G7" s="8">
        <v>7.4982300000000002E-2</v>
      </c>
      <c r="H7" s="8">
        <v>7.5200000000000003E-2</v>
      </c>
      <c r="I7" s="8">
        <v>1.7852928571428571E-3</v>
      </c>
      <c r="J7" t="str">
        <f t="shared" si="0"/>
        <v>SUN</v>
      </c>
      <c r="K7" t="str">
        <f t="shared" si="1"/>
        <v>FR</v>
      </c>
      <c r="L7" s="3">
        <f t="shared" si="2"/>
        <v>5.1805555555555554</v>
      </c>
      <c r="M7" t="s">
        <v>315</v>
      </c>
      <c r="N7">
        <f t="shared" si="3"/>
        <v>2016</v>
      </c>
      <c r="O7">
        <f t="shared" si="4"/>
        <v>5</v>
      </c>
      <c r="P7">
        <f t="shared" si="5"/>
        <v>2</v>
      </c>
    </row>
    <row r="8" spans="1:16" x14ac:dyDescent="0.2">
      <c r="A8" s="5">
        <v>42486</v>
      </c>
      <c r="B8" s="5">
        <v>42488</v>
      </c>
      <c r="C8" t="s">
        <v>199</v>
      </c>
      <c r="D8" s="5">
        <v>44392</v>
      </c>
      <c r="E8" s="3">
        <v>4041000</v>
      </c>
      <c r="F8" s="3">
        <v>2850000</v>
      </c>
      <c r="G8" s="8">
        <v>7.3888700000000002E-2</v>
      </c>
      <c r="H8" s="8">
        <v>7.4200000000000002E-2</v>
      </c>
      <c r="I8" s="8">
        <v>3.7139822751322753E-3</v>
      </c>
      <c r="J8" t="str">
        <f t="shared" si="0"/>
        <v>SUN</v>
      </c>
      <c r="K8" t="str">
        <f t="shared" si="1"/>
        <v>FR</v>
      </c>
      <c r="L8" s="3">
        <f t="shared" si="2"/>
        <v>5.2194444444444441</v>
      </c>
      <c r="M8" t="s">
        <v>315</v>
      </c>
      <c r="N8">
        <f t="shared" si="3"/>
        <v>2016</v>
      </c>
      <c r="O8">
        <f t="shared" si="4"/>
        <v>4</v>
      </c>
      <c r="P8">
        <f t="shared" si="5"/>
        <v>2</v>
      </c>
    </row>
    <row r="9" spans="1:16" x14ac:dyDescent="0.2">
      <c r="A9" s="5">
        <v>42472</v>
      </c>
      <c r="B9" s="5">
        <v>42474</v>
      </c>
      <c r="C9" t="s">
        <v>199</v>
      </c>
      <c r="D9" s="5">
        <v>44392</v>
      </c>
      <c r="E9" s="3">
        <v>3055700</v>
      </c>
      <c r="F9" s="3">
        <v>1300000</v>
      </c>
      <c r="G9" s="8">
        <v>7.3298699999999994E-2</v>
      </c>
      <c r="H9" s="8">
        <v>7.3499999999999996E-2</v>
      </c>
      <c r="I9" s="8">
        <v>1.6805698412698411E-3</v>
      </c>
      <c r="J9" t="str">
        <f t="shared" si="0"/>
        <v>SUN</v>
      </c>
      <c r="K9" t="str">
        <f t="shared" si="1"/>
        <v>FR</v>
      </c>
      <c r="L9" s="3">
        <f t="shared" si="2"/>
        <v>5.2583333333333337</v>
      </c>
      <c r="M9" t="s">
        <v>315</v>
      </c>
      <c r="N9">
        <f t="shared" si="3"/>
        <v>2016</v>
      </c>
      <c r="O9">
        <f t="shared" si="4"/>
        <v>4</v>
      </c>
      <c r="P9">
        <f t="shared" si="5"/>
        <v>2</v>
      </c>
    </row>
    <row r="10" spans="1:16" x14ac:dyDescent="0.2">
      <c r="A10" s="5">
        <v>42444</v>
      </c>
      <c r="B10" s="5">
        <v>42446</v>
      </c>
      <c r="C10" t="s">
        <v>199</v>
      </c>
      <c r="D10" s="5">
        <v>44392</v>
      </c>
      <c r="E10" s="3">
        <v>7135000</v>
      </c>
      <c r="F10" s="3">
        <v>4900000</v>
      </c>
      <c r="G10" s="8">
        <v>7.3398599999999994E-2</v>
      </c>
      <c r="H10" s="8">
        <v>7.3999999999999996E-2</v>
      </c>
      <c r="I10" s="8">
        <v>6.343088888888888E-3</v>
      </c>
      <c r="J10" t="str">
        <f t="shared" si="0"/>
        <v>SUN</v>
      </c>
      <c r="K10" t="str">
        <f t="shared" si="1"/>
        <v>FR</v>
      </c>
      <c r="L10" s="3">
        <f t="shared" si="2"/>
        <v>5.333333333333333</v>
      </c>
      <c r="M10" t="s">
        <v>315</v>
      </c>
      <c r="N10">
        <f t="shared" si="3"/>
        <v>2016</v>
      </c>
      <c r="O10">
        <f t="shared" si="4"/>
        <v>3</v>
      </c>
      <c r="P10">
        <f t="shared" si="5"/>
        <v>1</v>
      </c>
    </row>
    <row r="11" spans="1:16" x14ac:dyDescent="0.2">
      <c r="A11" s="5">
        <v>42430</v>
      </c>
      <c r="B11" s="5">
        <v>42432</v>
      </c>
      <c r="C11" t="s">
        <v>199</v>
      </c>
      <c r="D11" s="5">
        <v>44392</v>
      </c>
      <c r="E11" s="3">
        <v>5430000</v>
      </c>
      <c r="F11" s="3">
        <v>1650000</v>
      </c>
      <c r="G11" s="8">
        <v>7.9493499999999995E-2</v>
      </c>
      <c r="H11" s="8">
        <v>7.9699999999999993E-2</v>
      </c>
      <c r="I11" s="8">
        <v>2.3133029100529099E-3</v>
      </c>
      <c r="J11" t="str">
        <f t="shared" si="0"/>
        <v>SUN</v>
      </c>
      <c r="K11" t="str">
        <f t="shared" si="1"/>
        <v>FR</v>
      </c>
      <c r="L11" s="3">
        <f t="shared" si="2"/>
        <v>5.3722222222222218</v>
      </c>
      <c r="M11" t="s">
        <v>315</v>
      </c>
      <c r="N11">
        <f t="shared" si="3"/>
        <v>2016</v>
      </c>
      <c r="O11">
        <f t="shared" si="4"/>
        <v>3</v>
      </c>
      <c r="P11">
        <f t="shared" si="5"/>
        <v>1</v>
      </c>
    </row>
    <row r="12" spans="1:16" x14ac:dyDescent="0.2">
      <c r="A12" s="5">
        <v>42402</v>
      </c>
      <c r="B12" s="5">
        <v>42404</v>
      </c>
      <c r="C12" t="s">
        <v>199</v>
      </c>
      <c r="D12" s="5">
        <v>44392</v>
      </c>
      <c r="E12" s="3">
        <v>8927000</v>
      </c>
      <c r="F12" s="3">
        <v>2950000</v>
      </c>
      <c r="G12" s="8">
        <v>7.9728599999999997E-2</v>
      </c>
      <c r="H12" s="8">
        <v>8.0100000000000005E-2</v>
      </c>
      <c r="I12" s="8">
        <v>4.1481370370370372E-3</v>
      </c>
      <c r="J12" t="str">
        <f t="shared" si="0"/>
        <v>SUN</v>
      </c>
      <c r="K12" t="str">
        <f t="shared" si="1"/>
        <v>FR</v>
      </c>
      <c r="L12" s="3">
        <f t="shared" si="2"/>
        <v>5.4527777777777775</v>
      </c>
      <c r="M12" t="s">
        <v>315</v>
      </c>
      <c r="N12">
        <f t="shared" si="3"/>
        <v>2016</v>
      </c>
      <c r="O12">
        <f t="shared" si="4"/>
        <v>2</v>
      </c>
      <c r="P12">
        <f t="shared" si="5"/>
        <v>1</v>
      </c>
    </row>
    <row r="13" spans="1:16" x14ac:dyDescent="0.2">
      <c r="A13" s="5">
        <v>42374</v>
      </c>
      <c r="B13" s="5">
        <v>42376</v>
      </c>
      <c r="C13" t="s">
        <v>199</v>
      </c>
      <c r="D13" s="5">
        <v>44392</v>
      </c>
      <c r="E13" s="3">
        <v>8418000</v>
      </c>
      <c r="F13" s="3">
        <v>3300000</v>
      </c>
      <c r="G13" s="8">
        <v>8.8196099999999999E-2</v>
      </c>
      <c r="H13" s="8">
        <v>8.8800000000000004E-2</v>
      </c>
      <c r="I13" s="8">
        <v>5.1331063492063489E-3</v>
      </c>
      <c r="J13" t="str">
        <f t="shared" si="0"/>
        <v>SUN</v>
      </c>
      <c r="K13" t="str">
        <f t="shared" si="1"/>
        <v>FR</v>
      </c>
      <c r="L13" s="3">
        <f t="shared" si="2"/>
        <v>5.5277777777777777</v>
      </c>
      <c r="M13" t="s">
        <v>315</v>
      </c>
      <c r="N13">
        <f t="shared" si="3"/>
        <v>2016</v>
      </c>
      <c r="O13">
        <f t="shared" si="4"/>
        <v>1</v>
      </c>
      <c r="P13">
        <f t="shared" si="5"/>
        <v>1</v>
      </c>
    </row>
    <row r="14" spans="1:16" x14ac:dyDescent="0.2">
      <c r="A14" s="5">
        <v>42612</v>
      </c>
      <c r="B14" s="5">
        <v>42614</v>
      </c>
      <c r="C14" t="s">
        <v>201</v>
      </c>
      <c r="D14" s="5">
        <v>46280</v>
      </c>
      <c r="E14" s="3">
        <v>10754400</v>
      </c>
      <c r="F14" s="3">
        <v>6800000</v>
      </c>
      <c r="G14" s="8">
        <v>7.1398500000000004E-2</v>
      </c>
      <c r="H14" s="8">
        <v>7.1599999999999997E-2</v>
      </c>
      <c r="I14" s="8">
        <v>6.1848382165605098E-3</v>
      </c>
      <c r="J14" t="str">
        <f t="shared" si="0"/>
        <v>SUN</v>
      </c>
      <c r="K14" t="str">
        <f t="shared" si="1"/>
        <v>FR</v>
      </c>
      <c r="L14" s="3">
        <f t="shared" si="2"/>
        <v>10.041666666666666</v>
      </c>
      <c r="M14" t="s">
        <v>316</v>
      </c>
      <c r="N14">
        <f t="shared" si="3"/>
        <v>2016</v>
      </c>
      <c r="O14">
        <f t="shared" si="4"/>
        <v>8</v>
      </c>
      <c r="P14">
        <f t="shared" si="5"/>
        <v>3</v>
      </c>
    </row>
    <row r="15" spans="1:16" x14ac:dyDescent="0.2">
      <c r="A15" s="5">
        <v>42584</v>
      </c>
      <c r="B15" s="5">
        <v>42586</v>
      </c>
      <c r="C15" t="s">
        <v>201</v>
      </c>
      <c r="D15" s="5">
        <v>46280</v>
      </c>
      <c r="E15" s="3">
        <v>16721800</v>
      </c>
      <c r="F15" s="3">
        <v>4300000</v>
      </c>
      <c r="G15" s="8">
        <v>6.8582699999999996E-2</v>
      </c>
      <c r="H15" s="8">
        <v>6.8699999999999997E-2</v>
      </c>
      <c r="I15" s="8">
        <v>3.7567593630573248E-3</v>
      </c>
      <c r="J15" t="str">
        <f t="shared" si="0"/>
        <v>SUN</v>
      </c>
      <c r="K15" t="str">
        <f t="shared" si="1"/>
        <v>FR</v>
      </c>
      <c r="L15" s="3">
        <f t="shared" si="2"/>
        <v>10.119444444444444</v>
      </c>
      <c r="M15" t="s">
        <v>316</v>
      </c>
      <c r="N15">
        <f t="shared" si="3"/>
        <v>2016</v>
      </c>
      <c r="O15">
        <f t="shared" si="4"/>
        <v>8</v>
      </c>
      <c r="P15">
        <f t="shared" si="5"/>
        <v>3</v>
      </c>
    </row>
    <row r="16" spans="1:16" x14ac:dyDescent="0.2">
      <c r="A16" s="5">
        <v>42570</v>
      </c>
      <c r="B16" s="5">
        <v>42572</v>
      </c>
      <c r="C16" t="s">
        <v>201</v>
      </c>
      <c r="D16" s="5">
        <v>46280</v>
      </c>
      <c r="E16" s="3">
        <v>11975000</v>
      </c>
      <c r="F16" s="3">
        <v>4250000</v>
      </c>
      <c r="G16" s="8">
        <v>7.08588E-2</v>
      </c>
      <c r="H16" s="8">
        <v>7.0999999999999994E-2</v>
      </c>
      <c r="I16" s="8">
        <v>3.8363044585987263E-3</v>
      </c>
      <c r="J16" t="str">
        <f t="shared" si="0"/>
        <v>SUN</v>
      </c>
      <c r="K16" t="str">
        <f t="shared" si="1"/>
        <v>FR</v>
      </c>
      <c r="L16" s="3">
        <f t="shared" si="2"/>
        <v>10.155555555555555</v>
      </c>
      <c r="M16" t="s">
        <v>316</v>
      </c>
      <c r="N16">
        <f t="shared" si="3"/>
        <v>2016</v>
      </c>
      <c r="O16">
        <f t="shared" si="4"/>
        <v>7</v>
      </c>
      <c r="P16">
        <f t="shared" si="5"/>
        <v>3</v>
      </c>
    </row>
    <row r="17" spans="1:16" x14ac:dyDescent="0.2">
      <c r="A17" s="5">
        <v>42528</v>
      </c>
      <c r="B17" s="5">
        <v>42530</v>
      </c>
      <c r="C17" t="s">
        <v>201</v>
      </c>
      <c r="D17" s="5">
        <v>46280</v>
      </c>
      <c r="E17" s="3">
        <v>16277000</v>
      </c>
      <c r="F17" s="3">
        <v>1900000</v>
      </c>
      <c r="G17" s="8">
        <v>7.7240199999999995E-2</v>
      </c>
      <c r="H17" s="8">
        <v>7.7299999999999994E-2</v>
      </c>
      <c r="I17" s="8">
        <v>1.8695080254777072E-3</v>
      </c>
      <c r="J17" t="str">
        <f t="shared" si="0"/>
        <v>SUN</v>
      </c>
      <c r="K17" t="str">
        <f t="shared" si="1"/>
        <v>FR</v>
      </c>
      <c r="L17" s="3">
        <f t="shared" si="2"/>
        <v>10.272222222222222</v>
      </c>
      <c r="M17" t="s">
        <v>316</v>
      </c>
      <c r="N17">
        <f t="shared" si="3"/>
        <v>2016</v>
      </c>
      <c r="O17">
        <f t="shared" si="4"/>
        <v>6</v>
      </c>
      <c r="P17">
        <f t="shared" si="5"/>
        <v>2</v>
      </c>
    </row>
    <row r="18" spans="1:16" x14ac:dyDescent="0.2">
      <c r="A18" s="5">
        <v>42514</v>
      </c>
      <c r="B18" s="5">
        <v>42516</v>
      </c>
      <c r="C18" t="s">
        <v>201</v>
      </c>
      <c r="D18" s="5">
        <v>46280</v>
      </c>
      <c r="E18" s="3">
        <v>6332500</v>
      </c>
      <c r="F18" s="3">
        <v>4700000</v>
      </c>
      <c r="G18" s="8">
        <v>7.9769999999999994E-2</v>
      </c>
      <c r="H18" s="8">
        <v>0.08</v>
      </c>
      <c r="I18" s="8">
        <v>4.7760382165605089E-3</v>
      </c>
      <c r="J18" t="str">
        <f t="shared" si="0"/>
        <v>SUN</v>
      </c>
      <c r="K18" t="str">
        <f t="shared" si="1"/>
        <v>FR</v>
      </c>
      <c r="L18" s="3">
        <f t="shared" si="2"/>
        <v>10.308333333333334</v>
      </c>
      <c r="M18" t="s">
        <v>316</v>
      </c>
      <c r="N18">
        <f t="shared" si="3"/>
        <v>2016</v>
      </c>
      <c r="O18">
        <f t="shared" si="4"/>
        <v>5</v>
      </c>
      <c r="P18">
        <f t="shared" si="5"/>
        <v>2</v>
      </c>
    </row>
    <row r="19" spans="1:16" x14ac:dyDescent="0.2">
      <c r="A19" s="5">
        <v>42486</v>
      </c>
      <c r="B19" s="5">
        <v>42488</v>
      </c>
      <c r="C19" t="s">
        <v>201</v>
      </c>
      <c r="D19" s="5">
        <v>46280</v>
      </c>
      <c r="E19" s="3">
        <v>8950500</v>
      </c>
      <c r="F19" s="3">
        <v>4700000</v>
      </c>
      <c r="G19" s="8">
        <v>7.6699600000000007E-2</v>
      </c>
      <c r="H19" s="8">
        <v>7.6899999999999996E-2</v>
      </c>
      <c r="I19" s="8">
        <v>4.5922053503184724E-3</v>
      </c>
      <c r="J19" t="str">
        <f t="shared" si="0"/>
        <v>SUN</v>
      </c>
      <c r="K19" t="str">
        <f t="shared" si="1"/>
        <v>FR</v>
      </c>
      <c r="L19" s="3">
        <f t="shared" si="2"/>
        <v>10.386111111111111</v>
      </c>
      <c r="M19" t="s">
        <v>316</v>
      </c>
      <c r="N19">
        <f t="shared" si="3"/>
        <v>2016</v>
      </c>
      <c r="O19">
        <f t="shared" si="4"/>
        <v>4</v>
      </c>
      <c r="P19">
        <f t="shared" si="5"/>
        <v>2</v>
      </c>
    </row>
    <row r="20" spans="1:16" x14ac:dyDescent="0.2">
      <c r="A20" s="5">
        <v>42472</v>
      </c>
      <c r="B20" s="5">
        <v>42474</v>
      </c>
      <c r="C20" t="s">
        <v>201</v>
      </c>
      <c r="D20" s="5">
        <v>46280</v>
      </c>
      <c r="E20" s="3">
        <v>11096000</v>
      </c>
      <c r="F20" s="3">
        <v>6650000</v>
      </c>
      <c r="G20" s="8">
        <v>7.5231800000000001E-2</v>
      </c>
      <c r="H20" s="8">
        <v>7.5399999999999995E-2</v>
      </c>
      <c r="I20" s="8">
        <v>6.3731397452229301E-3</v>
      </c>
      <c r="J20" t="str">
        <f t="shared" si="0"/>
        <v>SUN</v>
      </c>
      <c r="K20" t="str">
        <f t="shared" si="1"/>
        <v>FR</v>
      </c>
      <c r="L20" s="3">
        <f t="shared" si="2"/>
        <v>10.425000000000001</v>
      </c>
      <c r="M20" t="s">
        <v>316</v>
      </c>
      <c r="N20">
        <f t="shared" si="3"/>
        <v>2016</v>
      </c>
      <c r="O20">
        <f t="shared" si="4"/>
        <v>4</v>
      </c>
      <c r="P20">
        <f t="shared" si="5"/>
        <v>2</v>
      </c>
    </row>
    <row r="21" spans="1:16" x14ac:dyDescent="0.2">
      <c r="A21" s="5">
        <v>42458</v>
      </c>
      <c r="B21" s="5">
        <v>42460</v>
      </c>
      <c r="C21" t="s">
        <v>201</v>
      </c>
      <c r="D21" s="5">
        <v>46280</v>
      </c>
      <c r="E21" s="3">
        <v>3637000</v>
      </c>
      <c r="F21" s="3">
        <v>2700000</v>
      </c>
      <c r="G21" s="8">
        <v>7.8697299999999998E-2</v>
      </c>
      <c r="H21" s="8">
        <v>7.9000000000000001E-2</v>
      </c>
      <c r="I21" s="8">
        <v>2.7067861146496813E-3</v>
      </c>
      <c r="J21" t="str">
        <f t="shared" si="0"/>
        <v>SUN</v>
      </c>
      <c r="K21" t="str">
        <f t="shared" si="1"/>
        <v>FR</v>
      </c>
      <c r="L21" s="3">
        <f t="shared" si="2"/>
        <v>10.46111111111111</v>
      </c>
      <c r="M21" t="s">
        <v>316</v>
      </c>
      <c r="N21">
        <f t="shared" si="3"/>
        <v>2016</v>
      </c>
      <c r="O21">
        <f t="shared" si="4"/>
        <v>3</v>
      </c>
      <c r="P21">
        <f t="shared" si="5"/>
        <v>1</v>
      </c>
    </row>
    <row r="22" spans="1:16" x14ac:dyDescent="0.2">
      <c r="A22" s="5">
        <v>42416</v>
      </c>
      <c r="B22" s="5">
        <v>42418</v>
      </c>
      <c r="C22" t="s">
        <v>201</v>
      </c>
      <c r="D22" s="5">
        <v>46280</v>
      </c>
      <c r="E22" s="3">
        <v>7587000</v>
      </c>
      <c r="F22" s="3">
        <v>5250000</v>
      </c>
      <c r="G22" s="8">
        <v>7.9599500000000004E-2</v>
      </c>
      <c r="H22" s="8">
        <v>7.9899999999999999E-2</v>
      </c>
      <c r="I22" s="8">
        <v>5.3235334394904459E-3</v>
      </c>
      <c r="J22" t="str">
        <f t="shared" si="0"/>
        <v>SUN</v>
      </c>
      <c r="K22" t="str">
        <f t="shared" si="1"/>
        <v>FR</v>
      </c>
      <c r="L22" s="3">
        <f t="shared" si="2"/>
        <v>10.580555555555556</v>
      </c>
      <c r="M22" t="s">
        <v>316</v>
      </c>
      <c r="N22">
        <f t="shared" si="3"/>
        <v>2016</v>
      </c>
      <c r="O22">
        <f t="shared" si="4"/>
        <v>2</v>
      </c>
      <c r="P22">
        <f t="shared" si="5"/>
        <v>1</v>
      </c>
    </row>
    <row r="23" spans="1:16" x14ac:dyDescent="0.2">
      <c r="A23" s="5">
        <v>42402</v>
      </c>
      <c r="B23" s="5">
        <v>42404</v>
      </c>
      <c r="C23" t="s">
        <v>201</v>
      </c>
      <c r="D23" s="5">
        <v>46280</v>
      </c>
      <c r="E23" s="3">
        <v>8899000</v>
      </c>
      <c r="F23" s="3">
        <v>3300000</v>
      </c>
      <c r="G23" s="8">
        <v>8.0775899999999998E-2</v>
      </c>
      <c r="H23" s="8">
        <v>8.1100000000000005E-2</v>
      </c>
      <c r="I23" s="8">
        <v>3.3956747770700632E-3</v>
      </c>
      <c r="J23" t="str">
        <f t="shared" si="0"/>
        <v>SUN</v>
      </c>
      <c r="K23" t="str">
        <f t="shared" si="1"/>
        <v>FR</v>
      </c>
      <c r="L23" s="3">
        <f t="shared" si="2"/>
        <v>10.619444444444444</v>
      </c>
      <c r="M23" t="s">
        <v>316</v>
      </c>
      <c r="N23">
        <f t="shared" si="3"/>
        <v>2016</v>
      </c>
      <c r="O23">
        <f t="shared" si="4"/>
        <v>2</v>
      </c>
      <c r="P23">
        <f t="shared" si="5"/>
        <v>1</v>
      </c>
    </row>
    <row r="24" spans="1:16" x14ac:dyDescent="0.2">
      <c r="A24" s="5">
        <v>42388</v>
      </c>
      <c r="B24" s="5">
        <v>42390</v>
      </c>
      <c r="C24" t="s">
        <v>201</v>
      </c>
      <c r="D24" s="5">
        <v>46280</v>
      </c>
      <c r="E24" s="3">
        <v>13240300</v>
      </c>
      <c r="F24" s="3">
        <v>9000000</v>
      </c>
      <c r="G24" s="8">
        <v>8.6133100000000004E-2</v>
      </c>
      <c r="H24" s="8">
        <v>8.6800000000000002E-2</v>
      </c>
      <c r="I24" s="8">
        <v>9.8751324840764335E-3</v>
      </c>
      <c r="J24" t="str">
        <f t="shared" si="0"/>
        <v>SUN</v>
      </c>
      <c r="K24" t="str">
        <f t="shared" si="1"/>
        <v>FR</v>
      </c>
      <c r="L24" s="3">
        <f t="shared" si="2"/>
        <v>10.655555555555555</v>
      </c>
      <c r="M24" t="s">
        <v>316</v>
      </c>
      <c r="N24">
        <f t="shared" si="3"/>
        <v>2016</v>
      </c>
      <c r="O24">
        <f t="shared" si="4"/>
        <v>1</v>
      </c>
      <c r="P24">
        <f t="shared" si="5"/>
        <v>1</v>
      </c>
    </row>
    <row r="25" spans="1:16" x14ac:dyDescent="0.2">
      <c r="A25" s="5">
        <v>42374</v>
      </c>
      <c r="B25" s="5">
        <v>42376</v>
      </c>
      <c r="C25" t="s">
        <v>201</v>
      </c>
      <c r="D25" s="5">
        <v>46280</v>
      </c>
      <c r="E25" s="3">
        <v>11247000</v>
      </c>
      <c r="F25" s="3">
        <v>4650000</v>
      </c>
      <c r="G25" s="8">
        <v>8.8299699999999995E-2</v>
      </c>
      <c r="H25" s="8">
        <v>8.8599999999999998E-2</v>
      </c>
      <c r="I25" s="8">
        <v>5.2304917834394898E-3</v>
      </c>
      <c r="J25" t="str">
        <f t="shared" si="0"/>
        <v>SUN</v>
      </c>
      <c r="K25" t="str">
        <f t="shared" si="1"/>
        <v>FR</v>
      </c>
      <c r="L25" s="3">
        <f t="shared" si="2"/>
        <v>10.694444444444445</v>
      </c>
      <c r="M25" t="s">
        <v>316</v>
      </c>
      <c r="N25">
        <f t="shared" si="3"/>
        <v>2016</v>
      </c>
      <c r="O25">
        <f t="shared" si="4"/>
        <v>1</v>
      </c>
      <c r="P25">
        <f t="shared" si="5"/>
        <v>1</v>
      </c>
    </row>
    <row r="26" spans="1:16" x14ac:dyDescent="0.2">
      <c r="A26" s="5">
        <v>43053</v>
      </c>
      <c r="B26" s="5">
        <v>43055</v>
      </c>
      <c r="C26" t="s">
        <v>202</v>
      </c>
      <c r="D26" s="5">
        <v>46522</v>
      </c>
      <c r="E26" s="3">
        <v>9487500</v>
      </c>
      <c r="F26" s="3">
        <v>4550000</v>
      </c>
      <c r="G26" s="8">
        <v>6.6193399999999999E-2</v>
      </c>
      <c r="H26" s="8">
        <v>6.6500000000000004E-2</v>
      </c>
      <c r="I26" s="8">
        <v>4.5598784254352763E-3</v>
      </c>
      <c r="J26" t="str">
        <f t="shared" si="0"/>
        <v>SUN</v>
      </c>
      <c r="K26" t="str">
        <f t="shared" si="1"/>
        <v>FR</v>
      </c>
      <c r="L26" s="3">
        <f t="shared" si="2"/>
        <v>9.5027777777777782</v>
      </c>
      <c r="M26" t="s">
        <v>316</v>
      </c>
      <c r="N26">
        <f t="shared" si="3"/>
        <v>2017</v>
      </c>
      <c r="O26">
        <f t="shared" si="4"/>
        <v>11</v>
      </c>
      <c r="P26">
        <f t="shared" si="5"/>
        <v>4</v>
      </c>
    </row>
    <row r="27" spans="1:16" x14ac:dyDescent="0.2">
      <c r="A27" s="5">
        <v>43039</v>
      </c>
      <c r="B27" s="5">
        <v>43041</v>
      </c>
      <c r="C27" t="s">
        <v>202</v>
      </c>
      <c r="D27" s="5">
        <v>46522</v>
      </c>
      <c r="E27" s="3">
        <v>12287500</v>
      </c>
      <c r="F27" s="3">
        <v>7350000</v>
      </c>
      <c r="G27" s="8">
        <v>6.77151E-2</v>
      </c>
      <c r="H27" s="8">
        <v>6.8199999999999997E-2</v>
      </c>
      <c r="I27" s="8">
        <v>7.5352912187736558E-3</v>
      </c>
      <c r="J27" t="str">
        <f t="shared" si="0"/>
        <v>SUN</v>
      </c>
      <c r="K27" t="str">
        <f t="shared" si="1"/>
        <v>FR</v>
      </c>
      <c r="L27" s="3">
        <f t="shared" si="2"/>
        <v>9.5416666666666661</v>
      </c>
      <c r="M27" t="s">
        <v>316</v>
      </c>
      <c r="N27">
        <f t="shared" si="3"/>
        <v>2017</v>
      </c>
      <c r="O27">
        <f t="shared" si="4"/>
        <v>10</v>
      </c>
      <c r="P27">
        <f t="shared" si="5"/>
        <v>4</v>
      </c>
    </row>
    <row r="28" spans="1:16" x14ac:dyDescent="0.2">
      <c r="A28" s="5">
        <v>43025</v>
      </c>
      <c r="B28" s="5">
        <v>43027</v>
      </c>
      <c r="C28" t="s">
        <v>202</v>
      </c>
      <c r="D28" s="5">
        <v>46522</v>
      </c>
      <c r="E28" s="3">
        <v>5729600</v>
      </c>
      <c r="F28" s="3">
        <v>5200000</v>
      </c>
      <c r="G28" s="8">
        <v>6.5698099999999995E-2</v>
      </c>
      <c r="H28" s="8">
        <v>6.6000000000000003E-2</v>
      </c>
      <c r="I28" s="8">
        <v>5.1722955336866014E-3</v>
      </c>
      <c r="J28" t="str">
        <f t="shared" si="0"/>
        <v>SUN</v>
      </c>
      <c r="K28" t="str">
        <f t="shared" si="1"/>
        <v>FR</v>
      </c>
      <c r="L28" s="3">
        <f t="shared" si="2"/>
        <v>9.5777777777777775</v>
      </c>
      <c r="M28" t="s">
        <v>316</v>
      </c>
      <c r="N28">
        <f t="shared" si="3"/>
        <v>2017</v>
      </c>
      <c r="O28">
        <f t="shared" si="4"/>
        <v>10</v>
      </c>
      <c r="P28">
        <f t="shared" si="5"/>
        <v>4</v>
      </c>
    </row>
    <row r="29" spans="1:16" x14ac:dyDescent="0.2">
      <c r="A29" s="5">
        <v>42997</v>
      </c>
      <c r="B29" s="5">
        <v>43000</v>
      </c>
      <c r="C29" t="s">
        <v>202</v>
      </c>
      <c r="D29" s="5">
        <v>46522</v>
      </c>
      <c r="E29" s="3">
        <v>10429500</v>
      </c>
      <c r="F29" s="3">
        <v>2650000</v>
      </c>
      <c r="G29" s="8">
        <v>6.4399700000000004E-2</v>
      </c>
      <c r="H29" s="8">
        <v>6.4500000000000002E-2</v>
      </c>
      <c r="I29" s="8">
        <v>2.5837881150643453E-3</v>
      </c>
      <c r="J29" t="str">
        <f t="shared" si="0"/>
        <v>SUN</v>
      </c>
      <c r="K29" t="str">
        <f t="shared" si="1"/>
        <v>FR</v>
      </c>
      <c r="L29" s="3">
        <f t="shared" si="2"/>
        <v>9.655555555555555</v>
      </c>
      <c r="M29" t="s">
        <v>316</v>
      </c>
      <c r="N29">
        <f t="shared" si="3"/>
        <v>2017</v>
      </c>
      <c r="O29">
        <f t="shared" si="4"/>
        <v>9</v>
      </c>
      <c r="P29">
        <f t="shared" si="5"/>
        <v>3</v>
      </c>
    </row>
    <row r="30" spans="1:16" x14ac:dyDescent="0.2">
      <c r="A30" s="5">
        <v>42983</v>
      </c>
      <c r="B30" s="5">
        <v>42985</v>
      </c>
      <c r="C30" t="s">
        <v>202</v>
      </c>
      <c r="D30" s="5">
        <v>46522</v>
      </c>
      <c r="E30" s="3">
        <v>9313500</v>
      </c>
      <c r="F30" s="3">
        <v>2500000</v>
      </c>
      <c r="G30" s="8">
        <v>6.6453499999999999E-2</v>
      </c>
      <c r="H30" s="8">
        <v>6.6500000000000004E-2</v>
      </c>
      <c r="I30" s="8">
        <v>2.5152725208175625E-3</v>
      </c>
      <c r="J30" t="str">
        <f t="shared" si="0"/>
        <v>SUN</v>
      </c>
      <c r="K30" t="str">
        <f t="shared" si="1"/>
        <v>FR</v>
      </c>
      <c r="L30" s="3">
        <f t="shared" si="2"/>
        <v>9.6944444444444446</v>
      </c>
      <c r="M30" t="s">
        <v>316</v>
      </c>
      <c r="N30">
        <f t="shared" si="3"/>
        <v>2017</v>
      </c>
      <c r="O30">
        <f t="shared" si="4"/>
        <v>9</v>
      </c>
      <c r="P30">
        <f t="shared" si="5"/>
        <v>3</v>
      </c>
    </row>
    <row r="31" spans="1:16" x14ac:dyDescent="0.2">
      <c r="A31" s="5">
        <v>42969</v>
      </c>
      <c r="B31" s="5">
        <v>42971</v>
      </c>
      <c r="C31" t="s">
        <v>202</v>
      </c>
      <c r="D31" s="5">
        <v>46522</v>
      </c>
      <c r="E31" s="3">
        <v>11097500</v>
      </c>
      <c r="F31" s="3">
        <v>1500000</v>
      </c>
      <c r="G31" s="8">
        <v>6.8588099999999999E-2</v>
      </c>
      <c r="H31" s="8">
        <v>6.8699999999999997E-2</v>
      </c>
      <c r="I31" s="8">
        <v>1.5576404239212717E-3</v>
      </c>
      <c r="J31" t="str">
        <f t="shared" si="0"/>
        <v>SUN</v>
      </c>
      <c r="K31" t="str">
        <f t="shared" si="1"/>
        <v>FR</v>
      </c>
      <c r="L31" s="3">
        <f t="shared" si="2"/>
        <v>9.7305555555555561</v>
      </c>
      <c r="M31" t="s">
        <v>316</v>
      </c>
      <c r="N31">
        <f t="shared" si="3"/>
        <v>2017</v>
      </c>
      <c r="O31">
        <f t="shared" si="4"/>
        <v>8</v>
      </c>
      <c r="P31">
        <f t="shared" si="5"/>
        <v>3</v>
      </c>
    </row>
    <row r="32" spans="1:16" x14ac:dyDescent="0.2">
      <c r="A32" s="5">
        <v>42941</v>
      </c>
      <c r="B32" s="5">
        <v>42943</v>
      </c>
      <c r="C32" t="s">
        <v>202</v>
      </c>
      <c r="D32" s="5">
        <v>46522</v>
      </c>
      <c r="E32" s="3">
        <v>8999200</v>
      </c>
      <c r="F32" s="3">
        <v>5750000</v>
      </c>
      <c r="G32" s="8">
        <v>6.9398399999999999E-2</v>
      </c>
      <c r="H32" s="8">
        <v>6.9599999999999995E-2</v>
      </c>
      <c r="I32" s="8">
        <v>6.0414958364875095E-3</v>
      </c>
      <c r="J32" t="str">
        <f t="shared" si="0"/>
        <v>SUN</v>
      </c>
      <c r="K32" t="str">
        <f t="shared" si="1"/>
        <v>FR</v>
      </c>
      <c r="L32" s="3">
        <f t="shared" si="2"/>
        <v>9.8055555555555554</v>
      </c>
      <c r="M32" t="s">
        <v>316</v>
      </c>
      <c r="N32">
        <f t="shared" si="3"/>
        <v>2017</v>
      </c>
      <c r="O32">
        <f t="shared" si="4"/>
        <v>7</v>
      </c>
      <c r="P32">
        <f t="shared" si="5"/>
        <v>3</v>
      </c>
    </row>
    <row r="33" spans="1:16" x14ac:dyDescent="0.2">
      <c r="A33" s="5">
        <v>42927</v>
      </c>
      <c r="B33" s="5">
        <v>42929</v>
      </c>
      <c r="C33" t="s">
        <v>202</v>
      </c>
      <c r="D33" s="5">
        <v>46522</v>
      </c>
      <c r="E33" s="3">
        <v>7496100</v>
      </c>
      <c r="F33" s="3">
        <v>2600000</v>
      </c>
      <c r="G33" s="8">
        <v>7.1399000000000004E-2</v>
      </c>
      <c r="H33" s="8">
        <v>7.1499999999999994E-2</v>
      </c>
      <c r="I33" s="8">
        <v>2.8105586676760034E-3</v>
      </c>
      <c r="J33" t="str">
        <f t="shared" si="0"/>
        <v>SUN</v>
      </c>
      <c r="K33" t="str">
        <f t="shared" si="1"/>
        <v>FR</v>
      </c>
      <c r="L33" s="3">
        <f t="shared" si="2"/>
        <v>9.844444444444445</v>
      </c>
      <c r="M33" t="s">
        <v>316</v>
      </c>
      <c r="N33">
        <f t="shared" si="3"/>
        <v>2017</v>
      </c>
      <c r="O33">
        <f t="shared" si="4"/>
        <v>7</v>
      </c>
      <c r="P33">
        <f t="shared" si="5"/>
        <v>3</v>
      </c>
    </row>
    <row r="34" spans="1:16" x14ac:dyDescent="0.2">
      <c r="A34" s="5">
        <v>42892</v>
      </c>
      <c r="B34" s="5">
        <v>42894</v>
      </c>
      <c r="C34" t="s">
        <v>202</v>
      </c>
      <c r="D34" s="5">
        <v>46522</v>
      </c>
      <c r="E34" s="3">
        <v>6872700</v>
      </c>
      <c r="F34" s="3">
        <v>2050000</v>
      </c>
      <c r="G34" s="8">
        <v>6.9298999999999999E-2</v>
      </c>
      <c r="H34" s="8">
        <v>6.9400000000000003E-2</v>
      </c>
      <c r="I34" s="8">
        <v>2.1508395155185466E-3</v>
      </c>
      <c r="J34" t="str">
        <f t="shared" si="0"/>
        <v>SUN</v>
      </c>
      <c r="K34" t="str">
        <f t="shared" si="1"/>
        <v>FR</v>
      </c>
      <c r="L34" s="3">
        <f t="shared" si="2"/>
        <v>9.9416666666666664</v>
      </c>
      <c r="M34" t="s">
        <v>316</v>
      </c>
      <c r="N34">
        <f t="shared" si="3"/>
        <v>2017</v>
      </c>
      <c r="O34">
        <f t="shared" si="4"/>
        <v>6</v>
      </c>
      <c r="P34">
        <f t="shared" si="5"/>
        <v>2</v>
      </c>
    </row>
    <row r="35" spans="1:16" x14ac:dyDescent="0.2">
      <c r="A35" s="5">
        <v>42878</v>
      </c>
      <c r="B35" s="5">
        <v>42881</v>
      </c>
      <c r="C35" t="s">
        <v>202</v>
      </c>
      <c r="D35" s="5">
        <v>46522</v>
      </c>
      <c r="E35" s="3">
        <v>9371100</v>
      </c>
      <c r="F35" s="3">
        <v>2100000</v>
      </c>
      <c r="G35" s="8">
        <v>6.9211599999999998E-2</v>
      </c>
      <c r="H35" s="8">
        <v>6.93E-2</v>
      </c>
      <c r="I35" s="8">
        <v>2.2005202119606358E-3</v>
      </c>
      <c r="J35" t="str">
        <f t="shared" si="0"/>
        <v>SUN</v>
      </c>
      <c r="K35" t="str">
        <f t="shared" si="1"/>
        <v>FR</v>
      </c>
      <c r="L35" s="3">
        <f t="shared" si="2"/>
        <v>9.9777777777777779</v>
      </c>
      <c r="M35" t="s">
        <v>316</v>
      </c>
      <c r="N35">
        <f t="shared" si="3"/>
        <v>2017</v>
      </c>
      <c r="O35">
        <f t="shared" si="4"/>
        <v>5</v>
      </c>
      <c r="P35">
        <f t="shared" si="5"/>
        <v>2</v>
      </c>
    </row>
    <row r="36" spans="1:16" x14ac:dyDescent="0.2">
      <c r="A36" s="5">
        <v>42850</v>
      </c>
      <c r="B36" s="5">
        <v>42852</v>
      </c>
      <c r="C36" t="s">
        <v>202</v>
      </c>
      <c r="D36" s="5">
        <v>46522</v>
      </c>
      <c r="E36" s="3">
        <v>13498400</v>
      </c>
      <c r="F36" s="3">
        <v>4500000</v>
      </c>
      <c r="G36" s="8">
        <v>7.0539699999999997E-2</v>
      </c>
      <c r="H36" s="8">
        <v>7.0699999999999999E-2</v>
      </c>
      <c r="I36" s="8">
        <v>4.8058841786525353E-3</v>
      </c>
      <c r="J36" t="str">
        <f t="shared" si="0"/>
        <v>SUN</v>
      </c>
      <c r="K36" t="str">
        <f t="shared" si="1"/>
        <v>FR</v>
      </c>
      <c r="L36" s="3">
        <f t="shared" si="2"/>
        <v>10.055555555555555</v>
      </c>
      <c r="M36" t="s">
        <v>316</v>
      </c>
      <c r="N36">
        <f t="shared" si="3"/>
        <v>2017</v>
      </c>
      <c r="O36">
        <f t="shared" si="4"/>
        <v>4</v>
      </c>
      <c r="P36">
        <f t="shared" si="5"/>
        <v>2</v>
      </c>
    </row>
    <row r="37" spans="1:16" x14ac:dyDescent="0.2">
      <c r="A37" s="5">
        <v>42836</v>
      </c>
      <c r="B37" s="5">
        <v>42838</v>
      </c>
      <c r="C37" t="s">
        <v>202</v>
      </c>
      <c r="D37" s="5">
        <v>46522</v>
      </c>
      <c r="E37" s="3">
        <v>7694800</v>
      </c>
      <c r="F37" s="3">
        <v>2000000</v>
      </c>
      <c r="G37" s="8">
        <v>7.0874500000000007E-2</v>
      </c>
      <c r="H37" s="8">
        <v>7.0999999999999994E-2</v>
      </c>
      <c r="I37" s="8">
        <v>2.1460862982588948E-3</v>
      </c>
      <c r="J37" t="str">
        <f t="shared" si="0"/>
        <v>SUN</v>
      </c>
      <c r="K37" t="str">
        <f t="shared" si="1"/>
        <v>FR</v>
      </c>
      <c r="L37" s="3">
        <f t="shared" si="2"/>
        <v>10.094444444444445</v>
      </c>
      <c r="M37" t="s">
        <v>316</v>
      </c>
      <c r="N37">
        <f t="shared" si="3"/>
        <v>2017</v>
      </c>
      <c r="O37">
        <f t="shared" si="4"/>
        <v>4</v>
      </c>
      <c r="P37">
        <f t="shared" si="5"/>
        <v>2</v>
      </c>
    </row>
    <row r="38" spans="1:16" x14ac:dyDescent="0.2">
      <c r="A38" s="5">
        <v>42821</v>
      </c>
      <c r="B38" s="5">
        <v>42824</v>
      </c>
      <c r="C38" t="s">
        <v>202</v>
      </c>
      <c r="D38" s="5">
        <v>46522</v>
      </c>
      <c r="E38" s="3">
        <v>8596600</v>
      </c>
      <c r="F38" s="3">
        <v>3500000</v>
      </c>
      <c r="G38" s="8">
        <v>7.0860400000000004E-2</v>
      </c>
      <c r="H38" s="8">
        <v>7.0999999999999994E-2</v>
      </c>
      <c r="I38" s="8">
        <v>3.7549038607115823E-3</v>
      </c>
      <c r="J38" t="str">
        <f t="shared" si="0"/>
        <v>SUN</v>
      </c>
      <c r="K38" t="str">
        <f t="shared" si="1"/>
        <v>FR</v>
      </c>
      <c r="L38" s="3">
        <f t="shared" si="2"/>
        <v>10.133333333333333</v>
      </c>
      <c r="M38" t="s">
        <v>316</v>
      </c>
      <c r="N38">
        <f t="shared" si="3"/>
        <v>2017</v>
      </c>
      <c r="O38">
        <f t="shared" si="4"/>
        <v>3</v>
      </c>
      <c r="P38">
        <f t="shared" si="5"/>
        <v>1</v>
      </c>
    </row>
    <row r="39" spans="1:16" x14ac:dyDescent="0.2">
      <c r="A39" s="5">
        <v>42794</v>
      </c>
      <c r="B39" s="5">
        <v>42796</v>
      </c>
      <c r="C39" t="s">
        <v>202</v>
      </c>
      <c r="D39" s="5">
        <v>46522</v>
      </c>
      <c r="E39" s="3">
        <v>6402800</v>
      </c>
      <c r="F39" s="3">
        <v>2150000</v>
      </c>
      <c r="G39" s="8">
        <v>7.5398199999999999E-2</v>
      </c>
      <c r="H39" s="8">
        <v>7.5499999999999998E-2</v>
      </c>
      <c r="I39" s="8">
        <v>2.4542941710825133E-3</v>
      </c>
      <c r="J39" t="str">
        <f t="shared" si="0"/>
        <v>SUN</v>
      </c>
      <c r="K39" t="str">
        <f t="shared" si="1"/>
        <v>FR</v>
      </c>
      <c r="L39" s="3">
        <f t="shared" si="2"/>
        <v>10.208333333333334</v>
      </c>
      <c r="M39" t="s">
        <v>316</v>
      </c>
      <c r="N39">
        <f t="shared" si="3"/>
        <v>2017</v>
      </c>
      <c r="O39">
        <f t="shared" si="4"/>
        <v>2</v>
      </c>
      <c r="P39">
        <f t="shared" si="5"/>
        <v>1</v>
      </c>
    </row>
    <row r="40" spans="1:16" x14ac:dyDescent="0.2">
      <c r="A40" s="5">
        <v>42780</v>
      </c>
      <c r="B40" s="5">
        <v>42783</v>
      </c>
      <c r="C40" t="s">
        <v>202</v>
      </c>
      <c r="D40" s="5">
        <v>46522</v>
      </c>
      <c r="E40" s="3">
        <v>7285600</v>
      </c>
      <c r="F40" s="3">
        <v>4650000</v>
      </c>
      <c r="G40" s="8">
        <v>7.5398800000000002E-2</v>
      </c>
      <c r="H40" s="8">
        <v>7.5600000000000001E-2</v>
      </c>
      <c r="I40" s="8">
        <v>5.3081668433005297E-3</v>
      </c>
      <c r="J40" t="str">
        <f t="shared" si="0"/>
        <v>SUN</v>
      </c>
      <c r="K40" t="str">
        <f t="shared" si="1"/>
        <v>FR</v>
      </c>
      <c r="L40" s="3">
        <f t="shared" si="2"/>
        <v>10.252777777777778</v>
      </c>
      <c r="M40" t="s">
        <v>316</v>
      </c>
      <c r="N40">
        <f t="shared" si="3"/>
        <v>2017</v>
      </c>
      <c r="O40">
        <f t="shared" si="4"/>
        <v>2</v>
      </c>
      <c r="P40">
        <f t="shared" si="5"/>
        <v>1</v>
      </c>
    </row>
    <row r="41" spans="1:16" x14ac:dyDescent="0.2">
      <c r="A41" s="5">
        <v>42710</v>
      </c>
      <c r="B41" s="5">
        <v>42712</v>
      </c>
      <c r="C41" t="s">
        <v>202</v>
      </c>
      <c r="D41" s="5">
        <v>46522</v>
      </c>
      <c r="E41" s="3">
        <v>10667400</v>
      </c>
      <c r="F41" s="3">
        <v>1600000</v>
      </c>
      <c r="G41" s="8">
        <v>7.89107E-2</v>
      </c>
      <c r="H41" s="8">
        <v>7.9000000000000001E-2</v>
      </c>
      <c r="I41" s="8">
        <v>1.6083709554140127E-3</v>
      </c>
      <c r="J41" t="str">
        <f t="shared" si="0"/>
        <v>SUN</v>
      </c>
      <c r="K41" t="str">
        <f t="shared" si="1"/>
        <v>FR</v>
      </c>
      <c r="L41" s="3">
        <f t="shared" si="2"/>
        <v>10.441666666666666</v>
      </c>
      <c r="M41" t="s">
        <v>316</v>
      </c>
      <c r="N41">
        <f t="shared" si="3"/>
        <v>2016</v>
      </c>
      <c r="O41">
        <f t="shared" si="4"/>
        <v>12</v>
      </c>
      <c r="P41">
        <f t="shared" si="5"/>
        <v>4</v>
      </c>
    </row>
    <row r="42" spans="1:16" x14ac:dyDescent="0.2">
      <c r="A42" s="5">
        <v>42682</v>
      </c>
      <c r="B42" s="5">
        <v>42684</v>
      </c>
      <c r="C42" t="s">
        <v>202</v>
      </c>
      <c r="D42" s="5">
        <v>46522</v>
      </c>
      <c r="E42" s="3">
        <v>8050100</v>
      </c>
      <c r="F42" s="3">
        <v>4050000</v>
      </c>
      <c r="G42" s="8">
        <v>7.3397900000000002E-2</v>
      </c>
      <c r="H42" s="8">
        <v>7.3599999999999999E-2</v>
      </c>
      <c r="I42" s="8">
        <v>3.7867706369426749E-3</v>
      </c>
      <c r="J42" t="str">
        <f t="shared" si="0"/>
        <v>SUN</v>
      </c>
      <c r="K42" t="str">
        <f t="shared" si="1"/>
        <v>FR</v>
      </c>
      <c r="L42" s="3">
        <f t="shared" si="2"/>
        <v>10.519444444444444</v>
      </c>
      <c r="M42" t="s">
        <v>316</v>
      </c>
      <c r="N42">
        <f t="shared" si="3"/>
        <v>2016</v>
      </c>
      <c r="O42">
        <f t="shared" si="4"/>
        <v>11</v>
      </c>
      <c r="P42">
        <f t="shared" si="5"/>
        <v>4</v>
      </c>
    </row>
    <row r="43" spans="1:16" x14ac:dyDescent="0.2">
      <c r="A43" s="5">
        <v>42668</v>
      </c>
      <c r="B43" s="5">
        <v>42670</v>
      </c>
      <c r="C43" t="s">
        <v>202</v>
      </c>
      <c r="D43" s="5">
        <v>46522</v>
      </c>
      <c r="E43" s="3">
        <v>8765500</v>
      </c>
      <c r="F43" s="3">
        <v>7400000</v>
      </c>
      <c r="G43" s="8">
        <v>7.0396799999999995E-2</v>
      </c>
      <c r="H43" s="8">
        <v>7.0800000000000002E-2</v>
      </c>
      <c r="I43" s="8">
        <v>6.6361314649681525E-3</v>
      </c>
      <c r="J43" t="str">
        <f t="shared" si="0"/>
        <v>SUN</v>
      </c>
      <c r="K43" t="str">
        <f t="shared" si="1"/>
        <v>FR</v>
      </c>
      <c r="L43" s="3">
        <f t="shared" si="2"/>
        <v>10.555555555555555</v>
      </c>
      <c r="M43" t="s">
        <v>316</v>
      </c>
      <c r="N43">
        <f t="shared" si="3"/>
        <v>2016</v>
      </c>
      <c r="O43">
        <f t="shared" si="4"/>
        <v>10</v>
      </c>
      <c r="P43">
        <f t="shared" si="5"/>
        <v>4</v>
      </c>
    </row>
    <row r="44" spans="1:16" x14ac:dyDescent="0.2">
      <c r="A44" s="5">
        <v>42640</v>
      </c>
      <c r="B44" s="5">
        <v>42642</v>
      </c>
      <c r="C44" t="s">
        <v>202</v>
      </c>
      <c r="D44" s="5">
        <v>46522</v>
      </c>
      <c r="E44" s="3">
        <v>6495900</v>
      </c>
      <c r="F44" s="3">
        <v>3400000</v>
      </c>
      <c r="G44" s="8">
        <v>6.9039500000000004E-2</v>
      </c>
      <c r="H44" s="8">
        <v>6.93E-2</v>
      </c>
      <c r="I44" s="8">
        <v>2.9902458598726118E-3</v>
      </c>
      <c r="J44" t="str">
        <f t="shared" si="0"/>
        <v>SUN</v>
      </c>
      <c r="K44" t="str">
        <f t="shared" si="1"/>
        <v>FR</v>
      </c>
      <c r="L44" s="3">
        <f t="shared" si="2"/>
        <v>10.633333333333333</v>
      </c>
      <c r="M44" t="s">
        <v>316</v>
      </c>
      <c r="N44">
        <f t="shared" si="3"/>
        <v>2016</v>
      </c>
      <c r="O44">
        <f t="shared" si="4"/>
        <v>9</v>
      </c>
      <c r="P44">
        <f t="shared" si="5"/>
        <v>3</v>
      </c>
    </row>
    <row r="45" spans="1:16" x14ac:dyDescent="0.2">
      <c r="A45" s="5">
        <v>42260</v>
      </c>
      <c r="B45" s="5">
        <v>42628</v>
      </c>
      <c r="C45" t="s">
        <v>202</v>
      </c>
      <c r="D45" s="5">
        <v>46522</v>
      </c>
      <c r="E45" s="3">
        <v>5415000</v>
      </c>
      <c r="F45" s="3">
        <v>3850000</v>
      </c>
      <c r="G45" s="8">
        <v>7.0238099999999998E-2</v>
      </c>
      <c r="H45" s="8">
        <v>7.0599999999999996E-2</v>
      </c>
      <c r="I45" s="8">
        <v>3.4447985350318472E-3</v>
      </c>
      <c r="J45" t="str">
        <f t="shared" si="0"/>
        <v>SUN</v>
      </c>
      <c r="K45" t="str">
        <f t="shared" si="1"/>
        <v>FR</v>
      </c>
      <c r="L45" s="3">
        <f t="shared" si="2"/>
        <v>11.672222222222222</v>
      </c>
      <c r="M45" t="s">
        <v>316</v>
      </c>
      <c r="N45">
        <f t="shared" si="3"/>
        <v>2015</v>
      </c>
      <c r="O45">
        <f t="shared" si="4"/>
        <v>9</v>
      </c>
      <c r="P45">
        <f t="shared" si="5"/>
        <v>3</v>
      </c>
    </row>
    <row r="46" spans="1:16" x14ac:dyDescent="0.2">
      <c r="A46" s="5">
        <v>43053</v>
      </c>
      <c r="B46" s="5">
        <v>43055</v>
      </c>
      <c r="C46" t="s">
        <v>200</v>
      </c>
      <c r="D46" s="5">
        <v>44696</v>
      </c>
      <c r="E46" s="3">
        <v>9775500</v>
      </c>
      <c r="F46" s="3">
        <v>2800000</v>
      </c>
      <c r="G46" s="8">
        <v>6.2915730000000003E-2</v>
      </c>
      <c r="H46" s="8">
        <v>6.3E-2</v>
      </c>
      <c r="I46" s="8">
        <v>3.7299183569764979E-3</v>
      </c>
      <c r="J46" t="str">
        <f t="shared" si="0"/>
        <v>SUN</v>
      </c>
      <c r="K46" t="str">
        <f t="shared" si="1"/>
        <v>FR</v>
      </c>
      <c r="L46" s="3">
        <f t="shared" si="2"/>
        <v>4.5027777777777782</v>
      </c>
      <c r="M46" t="s">
        <v>315</v>
      </c>
      <c r="N46">
        <f t="shared" si="3"/>
        <v>2017</v>
      </c>
      <c r="O46">
        <f t="shared" si="4"/>
        <v>11</v>
      </c>
      <c r="P46">
        <f t="shared" si="5"/>
        <v>4</v>
      </c>
    </row>
    <row r="47" spans="1:16" x14ac:dyDescent="0.2">
      <c r="A47" s="5">
        <v>43039</v>
      </c>
      <c r="B47" s="5">
        <v>43041</v>
      </c>
      <c r="C47" t="s">
        <v>200</v>
      </c>
      <c r="D47" s="5">
        <v>44696</v>
      </c>
      <c r="E47" s="3">
        <v>7035000</v>
      </c>
      <c r="F47" s="3">
        <v>3200000</v>
      </c>
      <c r="G47" s="8">
        <v>6.4128599999999994E-2</v>
      </c>
      <c r="H47" s="8">
        <v>6.4299999999999996E-2</v>
      </c>
      <c r="I47" s="8">
        <v>4.3449400804573364E-3</v>
      </c>
      <c r="J47" t="str">
        <f t="shared" si="0"/>
        <v>SUN</v>
      </c>
      <c r="K47" t="str">
        <f t="shared" si="1"/>
        <v>FR</v>
      </c>
      <c r="L47" s="3">
        <f t="shared" si="2"/>
        <v>4.541666666666667</v>
      </c>
      <c r="M47" t="s">
        <v>315</v>
      </c>
      <c r="N47">
        <f t="shared" si="3"/>
        <v>2017</v>
      </c>
      <c r="O47">
        <f t="shared" si="4"/>
        <v>10</v>
      </c>
      <c r="P47">
        <f t="shared" si="5"/>
        <v>4</v>
      </c>
    </row>
    <row r="48" spans="1:16" x14ac:dyDescent="0.2">
      <c r="A48" s="5">
        <v>43025</v>
      </c>
      <c r="B48" s="5">
        <v>43027</v>
      </c>
      <c r="C48" t="s">
        <v>200</v>
      </c>
      <c r="D48" s="5">
        <v>44696</v>
      </c>
      <c r="E48" s="3">
        <v>10435000</v>
      </c>
      <c r="F48" s="3">
        <v>6550000</v>
      </c>
      <c r="G48" s="8">
        <v>6.1955900000000001E-2</v>
      </c>
      <c r="H48" s="8">
        <v>6.2100000000000002E-2</v>
      </c>
      <c r="I48" s="8">
        <v>8.5922325852212586E-3</v>
      </c>
      <c r="J48" t="str">
        <f t="shared" si="0"/>
        <v>SUN</v>
      </c>
      <c r="K48" t="str">
        <f t="shared" si="1"/>
        <v>FR</v>
      </c>
      <c r="L48" s="3">
        <f t="shared" si="2"/>
        <v>4.5777777777777775</v>
      </c>
      <c r="M48" t="s">
        <v>315</v>
      </c>
      <c r="N48">
        <f t="shared" si="3"/>
        <v>2017</v>
      </c>
      <c r="O48">
        <f t="shared" si="4"/>
        <v>10</v>
      </c>
      <c r="P48">
        <f t="shared" si="5"/>
        <v>4</v>
      </c>
    </row>
    <row r="49" spans="1:16" x14ac:dyDescent="0.2">
      <c r="A49" s="5">
        <v>43011</v>
      </c>
      <c r="B49" s="5">
        <v>43013</v>
      </c>
      <c r="C49" t="s">
        <v>200</v>
      </c>
      <c r="D49" s="5">
        <v>44696</v>
      </c>
      <c r="E49" s="3">
        <v>9232000</v>
      </c>
      <c r="F49" s="3">
        <v>1550000</v>
      </c>
      <c r="G49" s="8">
        <v>6.1796200000000003E-2</v>
      </c>
      <c r="H49" s="8">
        <v>6.1800000000000001E-2</v>
      </c>
      <c r="I49" s="8">
        <v>2.0280353588820665E-3</v>
      </c>
      <c r="J49" t="str">
        <f t="shared" si="0"/>
        <v>SUN</v>
      </c>
      <c r="K49" t="str">
        <f t="shared" si="1"/>
        <v>FR</v>
      </c>
      <c r="L49" s="3">
        <f t="shared" si="2"/>
        <v>4.6166666666666663</v>
      </c>
      <c r="M49" t="s">
        <v>315</v>
      </c>
      <c r="N49">
        <f t="shared" si="3"/>
        <v>2017</v>
      </c>
      <c r="O49">
        <f t="shared" si="4"/>
        <v>10</v>
      </c>
      <c r="P49">
        <f t="shared" si="5"/>
        <v>4</v>
      </c>
    </row>
    <row r="50" spans="1:16" x14ac:dyDescent="0.2">
      <c r="A50" s="5">
        <v>42997</v>
      </c>
      <c r="B50" s="5">
        <v>43000</v>
      </c>
      <c r="C50" t="s">
        <v>200</v>
      </c>
      <c r="D50" s="5">
        <v>44696</v>
      </c>
      <c r="E50" s="3">
        <v>7753000</v>
      </c>
      <c r="F50" s="3">
        <v>1650000</v>
      </c>
      <c r="G50" s="8">
        <v>5.9991799999999998E-2</v>
      </c>
      <c r="H50" s="8">
        <v>6.0100000000000001E-2</v>
      </c>
      <c r="I50" s="8">
        <v>2.09583887359729E-3</v>
      </c>
      <c r="J50" t="str">
        <f t="shared" si="0"/>
        <v>SUN</v>
      </c>
      <c r="K50" t="str">
        <f t="shared" si="1"/>
        <v>FR</v>
      </c>
      <c r="L50" s="3">
        <f t="shared" si="2"/>
        <v>4.6555555555555559</v>
      </c>
      <c r="M50" t="s">
        <v>315</v>
      </c>
      <c r="N50">
        <f t="shared" si="3"/>
        <v>2017</v>
      </c>
      <c r="O50">
        <f t="shared" si="4"/>
        <v>9</v>
      </c>
      <c r="P50">
        <f t="shared" si="5"/>
        <v>3</v>
      </c>
    </row>
    <row r="51" spans="1:16" x14ac:dyDescent="0.2">
      <c r="A51" s="5">
        <v>42983</v>
      </c>
      <c r="B51" s="5">
        <v>42985</v>
      </c>
      <c r="C51" t="s">
        <v>200</v>
      </c>
      <c r="D51" s="5">
        <v>44696</v>
      </c>
      <c r="E51" s="3">
        <v>12852000</v>
      </c>
      <c r="F51" s="3">
        <v>3950000</v>
      </c>
      <c r="G51" s="8">
        <v>6.17242E-2</v>
      </c>
      <c r="H51" s="8">
        <v>6.1899999999999997E-2</v>
      </c>
      <c r="I51" s="8">
        <v>5.1621975439339399E-3</v>
      </c>
      <c r="J51" t="str">
        <f t="shared" si="0"/>
        <v>SUN</v>
      </c>
      <c r="K51" t="str">
        <f t="shared" si="1"/>
        <v>FR</v>
      </c>
      <c r="L51" s="3">
        <f t="shared" si="2"/>
        <v>4.6944444444444446</v>
      </c>
      <c r="M51" t="s">
        <v>315</v>
      </c>
      <c r="N51">
        <f t="shared" si="3"/>
        <v>2017</v>
      </c>
      <c r="O51">
        <f t="shared" si="4"/>
        <v>9</v>
      </c>
      <c r="P51">
        <f t="shared" si="5"/>
        <v>3</v>
      </c>
    </row>
    <row r="52" spans="1:16" x14ac:dyDescent="0.2">
      <c r="A52" s="5">
        <v>42955</v>
      </c>
      <c r="B52" s="5">
        <v>42957</v>
      </c>
      <c r="C52" t="s">
        <v>200</v>
      </c>
      <c r="D52" s="5">
        <v>44696</v>
      </c>
      <c r="E52" s="3">
        <v>16447000</v>
      </c>
      <c r="F52" s="3">
        <v>5050000</v>
      </c>
      <c r="G52" s="8">
        <v>6.6552600000000003E-2</v>
      </c>
      <c r="H52" s="8">
        <v>6.6600000000000006E-2</v>
      </c>
      <c r="I52" s="8">
        <v>7.1160412873173835E-3</v>
      </c>
      <c r="J52" t="str">
        <f t="shared" si="0"/>
        <v>SUN</v>
      </c>
      <c r="K52" t="str">
        <f t="shared" si="1"/>
        <v>FR</v>
      </c>
      <c r="L52" s="3">
        <f t="shared" si="2"/>
        <v>4.7694444444444448</v>
      </c>
      <c r="M52" t="s">
        <v>315</v>
      </c>
      <c r="N52">
        <f t="shared" si="3"/>
        <v>2017</v>
      </c>
      <c r="O52">
        <f t="shared" si="4"/>
        <v>8</v>
      </c>
      <c r="P52">
        <f t="shared" si="5"/>
        <v>3</v>
      </c>
    </row>
    <row r="53" spans="1:16" x14ac:dyDescent="0.2">
      <c r="A53" s="5">
        <v>42941</v>
      </c>
      <c r="B53" s="5">
        <v>42943</v>
      </c>
      <c r="C53" t="s">
        <v>200</v>
      </c>
      <c r="D53" s="5">
        <v>44696</v>
      </c>
      <c r="E53" s="3">
        <v>8673700</v>
      </c>
      <c r="F53" s="3">
        <v>3500000</v>
      </c>
      <c r="G53" s="8">
        <v>6.7395499999999997E-2</v>
      </c>
      <c r="H53" s="8">
        <v>6.7699999999999996E-2</v>
      </c>
      <c r="I53" s="8">
        <v>4.994373279695109E-3</v>
      </c>
      <c r="J53" t="str">
        <f t="shared" si="0"/>
        <v>SUN</v>
      </c>
      <c r="K53" t="str">
        <f t="shared" si="1"/>
        <v>FR</v>
      </c>
      <c r="L53" s="3">
        <f t="shared" si="2"/>
        <v>4.8055555555555554</v>
      </c>
      <c r="M53" t="s">
        <v>315</v>
      </c>
      <c r="N53">
        <f t="shared" si="3"/>
        <v>2017</v>
      </c>
      <c r="O53">
        <f t="shared" si="4"/>
        <v>7</v>
      </c>
      <c r="P53">
        <f t="shared" si="5"/>
        <v>3</v>
      </c>
    </row>
    <row r="54" spans="1:16" x14ac:dyDescent="0.2">
      <c r="A54" s="5">
        <v>42927</v>
      </c>
      <c r="B54" s="5">
        <v>42929</v>
      </c>
      <c r="C54" t="s">
        <v>200</v>
      </c>
      <c r="D54" s="5">
        <v>44696</v>
      </c>
      <c r="E54" s="3">
        <v>6719900</v>
      </c>
      <c r="F54" s="3">
        <v>730000</v>
      </c>
      <c r="G54" s="8">
        <v>6.9698800000000005E-2</v>
      </c>
      <c r="H54" s="8">
        <v>6.9900000000000004E-2</v>
      </c>
      <c r="I54" s="8">
        <v>1.0772840143976287E-3</v>
      </c>
      <c r="J54" t="str">
        <f t="shared" si="0"/>
        <v>SUN</v>
      </c>
      <c r="K54" t="str">
        <f t="shared" si="1"/>
        <v>FR</v>
      </c>
      <c r="L54" s="3">
        <f t="shared" si="2"/>
        <v>4.8444444444444441</v>
      </c>
      <c r="M54" t="s">
        <v>315</v>
      </c>
      <c r="N54">
        <f t="shared" si="3"/>
        <v>2017</v>
      </c>
      <c r="O54">
        <f t="shared" si="4"/>
        <v>7</v>
      </c>
      <c r="P54">
        <f t="shared" si="5"/>
        <v>3</v>
      </c>
    </row>
    <row r="55" spans="1:16" x14ac:dyDescent="0.2">
      <c r="A55" s="5">
        <v>42906</v>
      </c>
      <c r="B55" s="5">
        <v>42908</v>
      </c>
      <c r="C55" t="s">
        <v>200</v>
      </c>
      <c r="D55" s="5">
        <v>44696</v>
      </c>
      <c r="E55" s="3">
        <v>5067000</v>
      </c>
      <c r="F55" s="3">
        <v>3550000</v>
      </c>
      <c r="G55" s="8">
        <v>6.6297300000000003E-2</v>
      </c>
      <c r="H55" s="8">
        <v>6.6500000000000004E-2</v>
      </c>
      <c r="I55" s="8">
        <v>4.9831762650857508E-3</v>
      </c>
      <c r="J55" t="str">
        <f t="shared" si="0"/>
        <v>SUN</v>
      </c>
      <c r="K55" t="str">
        <f t="shared" si="1"/>
        <v>FR</v>
      </c>
      <c r="L55" s="3">
        <f t="shared" si="2"/>
        <v>4.9027777777777777</v>
      </c>
      <c r="M55" t="s">
        <v>315</v>
      </c>
      <c r="N55">
        <f t="shared" si="3"/>
        <v>2017</v>
      </c>
      <c r="O55">
        <f t="shared" si="4"/>
        <v>6</v>
      </c>
      <c r="P55">
        <f t="shared" si="5"/>
        <v>2</v>
      </c>
    </row>
    <row r="56" spans="1:16" x14ac:dyDescent="0.2">
      <c r="A56" s="5">
        <v>42892</v>
      </c>
      <c r="B56" s="5">
        <v>42894</v>
      </c>
      <c r="C56" t="s">
        <v>200</v>
      </c>
      <c r="D56" s="5">
        <v>44696</v>
      </c>
      <c r="E56" s="3">
        <v>6936000</v>
      </c>
      <c r="F56" s="3">
        <v>2200000</v>
      </c>
      <c r="G56" s="8">
        <v>6.6698099999999996E-2</v>
      </c>
      <c r="H56" s="8">
        <v>6.6799999999999998E-2</v>
      </c>
      <c r="I56" s="8">
        <v>3.1068350624603E-3</v>
      </c>
      <c r="J56" t="str">
        <f t="shared" si="0"/>
        <v>SUN</v>
      </c>
      <c r="K56" t="str">
        <f t="shared" si="1"/>
        <v>FR</v>
      </c>
      <c r="L56" s="3">
        <f t="shared" si="2"/>
        <v>4.9416666666666664</v>
      </c>
      <c r="M56" t="s">
        <v>315</v>
      </c>
      <c r="N56">
        <f t="shared" si="3"/>
        <v>2017</v>
      </c>
      <c r="O56">
        <f t="shared" si="4"/>
        <v>6</v>
      </c>
      <c r="P56">
        <f t="shared" si="5"/>
        <v>2</v>
      </c>
    </row>
    <row r="57" spans="1:16" x14ac:dyDescent="0.2">
      <c r="A57" s="5">
        <v>42864</v>
      </c>
      <c r="B57" s="5">
        <v>42867</v>
      </c>
      <c r="C57" t="s">
        <v>200</v>
      </c>
      <c r="D57" s="5">
        <v>44696</v>
      </c>
      <c r="E57" s="3">
        <v>5129000</v>
      </c>
      <c r="F57" s="3">
        <v>2400000</v>
      </c>
      <c r="G57" s="8">
        <v>6.7194699999999996E-2</v>
      </c>
      <c r="H57" s="8">
        <v>6.7400000000000002E-2</v>
      </c>
      <c r="I57" s="8">
        <v>3.4145094219775567E-3</v>
      </c>
      <c r="J57" t="str">
        <f t="shared" si="0"/>
        <v>SUN</v>
      </c>
      <c r="K57" t="str">
        <f t="shared" si="1"/>
        <v>FR</v>
      </c>
      <c r="L57" s="3">
        <f t="shared" si="2"/>
        <v>5.0166666666666666</v>
      </c>
      <c r="M57" t="s">
        <v>315</v>
      </c>
      <c r="N57">
        <f t="shared" si="3"/>
        <v>2017</v>
      </c>
      <c r="O57">
        <f t="shared" si="4"/>
        <v>5</v>
      </c>
      <c r="P57">
        <f t="shared" si="5"/>
        <v>2</v>
      </c>
    </row>
    <row r="58" spans="1:16" x14ac:dyDescent="0.2">
      <c r="A58" s="5">
        <v>42850</v>
      </c>
      <c r="B58" s="5">
        <v>42852</v>
      </c>
      <c r="C58" t="s">
        <v>200</v>
      </c>
      <c r="D58" s="5">
        <v>44696</v>
      </c>
      <c r="E58" s="3">
        <v>6788000</v>
      </c>
      <c r="F58" s="3">
        <v>500000</v>
      </c>
      <c r="G58" s="8">
        <v>6.6985699999999995E-2</v>
      </c>
      <c r="H58" s="8">
        <v>6.7000000000000004E-2</v>
      </c>
      <c r="I58" s="8">
        <v>7.0914355282659328E-4</v>
      </c>
      <c r="J58" t="str">
        <f t="shared" si="0"/>
        <v>SUN</v>
      </c>
      <c r="K58" t="str">
        <f t="shared" si="1"/>
        <v>FR</v>
      </c>
      <c r="L58" s="3">
        <f t="shared" si="2"/>
        <v>5.0555555555555554</v>
      </c>
      <c r="M58" t="s">
        <v>315</v>
      </c>
      <c r="N58">
        <f t="shared" si="3"/>
        <v>2017</v>
      </c>
      <c r="O58">
        <f t="shared" si="4"/>
        <v>4</v>
      </c>
      <c r="P58">
        <f t="shared" si="5"/>
        <v>2</v>
      </c>
    </row>
    <row r="59" spans="1:16" x14ac:dyDescent="0.2">
      <c r="A59" s="5">
        <v>42836</v>
      </c>
      <c r="B59" s="5">
        <v>42838</v>
      </c>
      <c r="C59" t="s">
        <v>200</v>
      </c>
      <c r="D59" s="5">
        <v>44696</v>
      </c>
      <c r="E59" s="3">
        <v>8319000</v>
      </c>
      <c r="F59" s="3">
        <v>2750000</v>
      </c>
      <c r="G59" s="8">
        <v>6.8146200000000004E-2</v>
      </c>
      <c r="H59" s="8">
        <v>6.83E-2</v>
      </c>
      <c r="I59" s="8">
        <v>3.9678604700402291E-3</v>
      </c>
      <c r="J59" t="str">
        <f t="shared" si="0"/>
        <v>SUN</v>
      </c>
      <c r="K59" t="str">
        <f t="shared" si="1"/>
        <v>FR</v>
      </c>
      <c r="L59" s="3">
        <f t="shared" si="2"/>
        <v>5.0944444444444441</v>
      </c>
      <c r="M59" t="s">
        <v>315</v>
      </c>
      <c r="N59">
        <f t="shared" si="3"/>
        <v>2017</v>
      </c>
      <c r="O59">
        <f t="shared" si="4"/>
        <v>4</v>
      </c>
      <c r="P59">
        <f t="shared" si="5"/>
        <v>2</v>
      </c>
    </row>
    <row r="60" spans="1:16" x14ac:dyDescent="0.2">
      <c r="A60" s="5">
        <v>42808</v>
      </c>
      <c r="B60" s="5">
        <v>42810</v>
      </c>
      <c r="C60" t="s">
        <v>200</v>
      </c>
      <c r="D60" s="5">
        <v>44696</v>
      </c>
      <c r="E60" s="3">
        <v>9717000</v>
      </c>
      <c r="F60" s="3">
        <v>2250000</v>
      </c>
      <c r="G60" s="8">
        <v>7.2292700000000001E-2</v>
      </c>
      <c r="H60" s="8">
        <v>7.2499999999999995E-2</v>
      </c>
      <c r="I60" s="8">
        <v>3.4439672877408429E-3</v>
      </c>
      <c r="J60" t="str">
        <f t="shared" si="0"/>
        <v>SUN</v>
      </c>
      <c r="K60" t="str">
        <f t="shared" si="1"/>
        <v>FR</v>
      </c>
      <c r="L60" s="3">
        <f t="shared" si="2"/>
        <v>5.1694444444444443</v>
      </c>
      <c r="M60" t="s">
        <v>315</v>
      </c>
      <c r="N60">
        <f t="shared" si="3"/>
        <v>2017</v>
      </c>
      <c r="O60">
        <f t="shared" si="4"/>
        <v>3</v>
      </c>
      <c r="P60">
        <f t="shared" si="5"/>
        <v>1</v>
      </c>
    </row>
    <row r="61" spans="1:16" x14ac:dyDescent="0.2">
      <c r="A61" s="5">
        <v>42794</v>
      </c>
      <c r="B61" s="5">
        <v>42796</v>
      </c>
      <c r="C61" t="s">
        <v>200</v>
      </c>
      <c r="D61" s="5">
        <v>44696</v>
      </c>
      <c r="E61" s="3">
        <v>7364600</v>
      </c>
      <c r="F61" s="3">
        <v>2350000</v>
      </c>
      <c r="G61" s="8">
        <v>7.2800000000000004E-2</v>
      </c>
      <c r="H61" s="8">
        <v>7.2900000000000006E-2</v>
      </c>
      <c r="I61" s="8">
        <v>3.622273978403557E-3</v>
      </c>
      <c r="J61" t="str">
        <f t="shared" si="0"/>
        <v>SUN</v>
      </c>
      <c r="K61" t="str">
        <f t="shared" si="1"/>
        <v>FR</v>
      </c>
      <c r="L61" s="3">
        <f t="shared" si="2"/>
        <v>5.208333333333333</v>
      </c>
      <c r="M61" t="s">
        <v>315</v>
      </c>
      <c r="N61">
        <f t="shared" si="3"/>
        <v>2017</v>
      </c>
      <c r="O61">
        <f t="shared" si="4"/>
        <v>2</v>
      </c>
      <c r="P61">
        <f t="shared" si="5"/>
        <v>1</v>
      </c>
    </row>
    <row r="62" spans="1:16" x14ac:dyDescent="0.2">
      <c r="A62" s="5">
        <v>42766</v>
      </c>
      <c r="B62" s="5">
        <v>42768</v>
      </c>
      <c r="C62" t="s">
        <v>200</v>
      </c>
      <c r="D62" s="5">
        <v>44696</v>
      </c>
      <c r="E62" s="3">
        <v>5973500</v>
      </c>
      <c r="F62" s="3">
        <v>2250000</v>
      </c>
      <c r="G62" s="8">
        <v>7.2898699999999997E-2</v>
      </c>
      <c r="H62" s="8">
        <v>7.3099999999999998E-2</v>
      </c>
      <c r="I62" s="8">
        <v>3.4728366504340456E-3</v>
      </c>
      <c r="J62" t="str">
        <f t="shared" si="0"/>
        <v>SUN</v>
      </c>
      <c r="K62" t="str">
        <f t="shared" si="1"/>
        <v>FR</v>
      </c>
      <c r="L62" s="3">
        <f t="shared" si="2"/>
        <v>5.291666666666667</v>
      </c>
      <c r="M62" t="s">
        <v>315</v>
      </c>
      <c r="N62">
        <f t="shared" si="3"/>
        <v>2017</v>
      </c>
      <c r="O62">
        <f t="shared" si="4"/>
        <v>1</v>
      </c>
      <c r="P62">
        <f t="shared" si="5"/>
        <v>1</v>
      </c>
    </row>
    <row r="63" spans="1:16" x14ac:dyDescent="0.2">
      <c r="A63" s="5">
        <v>42738</v>
      </c>
      <c r="B63" s="5">
        <v>42740</v>
      </c>
      <c r="C63" t="s">
        <v>200</v>
      </c>
      <c r="D63" s="5">
        <v>44696</v>
      </c>
      <c r="E63" s="3">
        <v>7593000</v>
      </c>
      <c r="I63" s="8">
        <v>0</v>
      </c>
      <c r="J63" t="str">
        <f t="shared" si="0"/>
        <v>SUN</v>
      </c>
      <c r="K63" t="str">
        <f t="shared" si="1"/>
        <v>FR</v>
      </c>
      <c r="L63" s="3">
        <f t="shared" si="2"/>
        <v>5.3666666666666663</v>
      </c>
      <c r="M63" t="s">
        <v>315</v>
      </c>
      <c r="N63">
        <f t="shared" si="3"/>
        <v>2017</v>
      </c>
      <c r="O63">
        <f t="shared" si="4"/>
        <v>1</v>
      </c>
      <c r="P63">
        <f t="shared" si="5"/>
        <v>1</v>
      </c>
    </row>
    <row r="64" spans="1:16" x14ac:dyDescent="0.2">
      <c r="A64" s="5">
        <v>42710</v>
      </c>
      <c r="B64" s="5">
        <v>42712</v>
      </c>
      <c r="C64" t="s">
        <v>200</v>
      </c>
      <c r="D64" s="5">
        <v>44696</v>
      </c>
      <c r="E64" s="3">
        <v>8545000</v>
      </c>
      <c r="F64" s="3">
        <v>1800000</v>
      </c>
      <c r="G64" s="8">
        <v>7.6382599999999995E-2</v>
      </c>
      <c r="H64" s="8">
        <v>7.6700000000000004E-2</v>
      </c>
      <c r="I64" s="8">
        <v>2.4248444444444441E-3</v>
      </c>
      <c r="J64" t="str">
        <f t="shared" si="0"/>
        <v>SUN</v>
      </c>
      <c r="K64" t="str">
        <f t="shared" si="1"/>
        <v>FR</v>
      </c>
      <c r="L64" s="3">
        <f t="shared" si="2"/>
        <v>5.4416666666666664</v>
      </c>
      <c r="M64" t="s">
        <v>315</v>
      </c>
      <c r="N64">
        <f t="shared" si="3"/>
        <v>2016</v>
      </c>
      <c r="O64">
        <f t="shared" si="4"/>
        <v>12</v>
      </c>
      <c r="P64">
        <f t="shared" si="5"/>
        <v>4</v>
      </c>
    </row>
    <row r="65" spans="1:16" x14ac:dyDescent="0.2">
      <c r="A65" s="5">
        <v>42682</v>
      </c>
      <c r="B65" s="5">
        <v>42684</v>
      </c>
      <c r="C65" t="s">
        <v>200</v>
      </c>
      <c r="D65" s="5">
        <v>44696</v>
      </c>
      <c r="E65" s="3">
        <v>5678400</v>
      </c>
      <c r="F65" s="3">
        <v>3850000</v>
      </c>
      <c r="G65" s="8">
        <v>6.96991E-2</v>
      </c>
      <c r="H65" s="8">
        <v>7.0000000000000007E-2</v>
      </c>
      <c r="I65" s="8">
        <v>4.7326549382716047E-3</v>
      </c>
      <c r="J65" t="str">
        <f t="shared" si="0"/>
        <v>SUN</v>
      </c>
      <c r="K65" t="str">
        <f t="shared" si="1"/>
        <v>FR</v>
      </c>
      <c r="L65" s="3">
        <f t="shared" si="2"/>
        <v>5.5194444444444448</v>
      </c>
      <c r="M65" t="s">
        <v>315</v>
      </c>
      <c r="N65">
        <f t="shared" si="3"/>
        <v>2016</v>
      </c>
      <c r="O65">
        <f t="shared" si="4"/>
        <v>11</v>
      </c>
      <c r="P65">
        <f t="shared" si="5"/>
        <v>4</v>
      </c>
    </row>
    <row r="66" spans="1:16" x14ac:dyDescent="0.2">
      <c r="A66" s="5">
        <v>42654</v>
      </c>
      <c r="B66" s="5">
        <v>42656</v>
      </c>
      <c r="C66" t="s">
        <v>200</v>
      </c>
      <c r="D66" s="5">
        <v>44696</v>
      </c>
      <c r="E66" s="3">
        <v>4032100</v>
      </c>
      <c r="F66" s="3">
        <v>1400000</v>
      </c>
      <c r="G66" s="8">
        <v>6.9491899999999995E-2</v>
      </c>
      <c r="H66" s="8">
        <v>6.9699999999999998E-2</v>
      </c>
      <c r="I66" s="8">
        <v>1.7158493827160491E-3</v>
      </c>
      <c r="J66" t="str">
        <f t="shared" ref="J66:J129" si="6">INDEX(sbn,MATCH(C66,seri,0))</f>
        <v>SUN</v>
      </c>
      <c r="K66" t="str">
        <f t="shared" ref="K66:K129" si="7">INDEX(tipe,MATCH(C66,seri,0))</f>
        <v>FR</v>
      </c>
      <c r="L66" s="3">
        <f t="shared" ref="L66:L129" si="8">YEARFRAC(A66,D66)</f>
        <v>5.5944444444444441</v>
      </c>
      <c r="M66" t="s">
        <v>315</v>
      </c>
      <c r="N66">
        <f t="shared" si="3"/>
        <v>2016</v>
      </c>
      <c r="O66">
        <f t="shared" si="4"/>
        <v>10</v>
      </c>
      <c r="P66">
        <f t="shared" si="5"/>
        <v>4</v>
      </c>
    </row>
    <row r="67" spans="1:16" x14ac:dyDescent="0.2">
      <c r="A67" s="5">
        <v>42640</v>
      </c>
      <c r="B67" s="5">
        <v>42642</v>
      </c>
      <c r="C67" t="s">
        <v>200</v>
      </c>
      <c r="D67" s="5">
        <v>44696</v>
      </c>
      <c r="E67" s="3">
        <v>6501300</v>
      </c>
      <c r="F67" s="3">
        <v>5900000</v>
      </c>
      <c r="G67" s="8">
        <v>6.7297899999999994E-2</v>
      </c>
      <c r="H67" s="8">
        <v>6.7799999999999999E-2</v>
      </c>
      <c r="I67" s="8">
        <v>7.002779717813051E-3</v>
      </c>
      <c r="J67" t="str">
        <f t="shared" si="6"/>
        <v>SUN</v>
      </c>
      <c r="K67" t="str">
        <f t="shared" si="7"/>
        <v>FR</v>
      </c>
      <c r="L67" s="3">
        <f t="shared" si="8"/>
        <v>5.6333333333333337</v>
      </c>
      <c r="M67" t="s">
        <v>315</v>
      </c>
      <c r="N67">
        <f t="shared" ref="N67:N130" si="9">YEAR(A67)</f>
        <v>2016</v>
      </c>
      <c r="O67">
        <f t="shared" ref="O67:O130" si="10">MONTH(A67)</f>
        <v>9</v>
      </c>
      <c r="P67">
        <f t="shared" ref="P67:P130" si="11">ROUNDUP(MONTH(A67)/3,0)</f>
        <v>3</v>
      </c>
    </row>
    <row r="68" spans="1:16" x14ac:dyDescent="0.2">
      <c r="A68" s="5">
        <v>42626</v>
      </c>
      <c r="B68" s="5">
        <v>42628</v>
      </c>
      <c r="C68" t="s">
        <v>200</v>
      </c>
      <c r="D68" s="5">
        <v>44696</v>
      </c>
      <c r="E68" s="3">
        <v>3575000</v>
      </c>
      <c r="F68" s="3">
        <v>3250000</v>
      </c>
      <c r="G68" s="8">
        <v>6.7846000000000004E-2</v>
      </c>
      <c r="H68" s="8">
        <v>6.83E-2</v>
      </c>
      <c r="I68" s="8">
        <v>3.8888800705467372E-3</v>
      </c>
      <c r="J68" t="str">
        <f t="shared" si="6"/>
        <v>SUN</v>
      </c>
      <c r="K68" t="str">
        <f t="shared" si="7"/>
        <v>FR</v>
      </c>
      <c r="L68" s="3">
        <f t="shared" si="8"/>
        <v>5.6722222222222225</v>
      </c>
      <c r="M68" t="s">
        <v>315</v>
      </c>
      <c r="N68">
        <f t="shared" si="9"/>
        <v>2016</v>
      </c>
      <c r="O68">
        <f t="shared" si="10"/>
        <v>9</v>
      </c>
      <c r="P68">
        <f t="shared" si="11"/>
        <v>3</v>
      </c>
    </row>
    <row r="69" spans="1:16" x14ac:dyDescent="0.2">
      <c r="A69" s="5">
        <v>43355</v>
      </c>
      <c r="B69" s="5">
        <v>43357</v>
      </c>
      <c r="C69" t="s">
        <v>45</v>
      </c>
      <c r="D69" s="5">
        <v>45061</v>
      </c>
      <c r="E69" s="3">
        <v>8294000</v>
      </c>
      <c r="F69" s="3">
        <v>4850000</v>
      </c>
      <c r="G69" s="8">
        <v>8.5281999999999997E-2</v>
      </c>
      <c r="H69" s="8">
        <v>8.5800000000000001E-2</v>
      </c>
      <c r="I69" s="8">
        <v>5.0441182926829267E-3</v>
      </c>
      <c r="J69" t="str">
        <f t="shared" si="6"/>
        <v>SUN</v>
      </c>
      <c r="K69" t="str">
        <f t="shared" si="7"/>
        <v>FR</v>
      </c>
      <c r="L69" s="3">
        <f t="shared" si="8"/>
        <v>4.6749999999999998</v>
      </c>
      <c r="M69" t="s">
        <v>315</v>
      </c>
      <c r="N69">
        <f t="shared" si="9"/>
        <v>2018</v>
      </c>
      <c r="O69">
        <f t="shared" si="10"/>
        <v>9</v>
      </c>
      <c r="P69">
        <f t="shared" si="11"/>
        <v>3</v>
      </c>
    </row>
    <row r="70" spans="1:16" x14ac:dyDescent="0.2">
      <c r="A70" s="5">
        <v>43340</v>
      </c>
      <c r="B70" s="5">
        <v>43342</v>
      </c>
      <c r="C70" t="s">
        <v>45</v>
      </c>
      <c r="D70" s="5">
        <v>45061</v>
      </c>
      <c r="E70" s="3">
        <v>14840000</v>
      </c>
      <c r="F70" s="3">
        <v>2650000</v>
      </c>
      <c r="G70" s="8">
        <v>7.7778899999999998E-2</v>
      </c>
      <c r="H70" s="8">
        <v>7.8E-2</v>
      </c>
      <c r="I70" s="8">
        <v>2.5135864024390243E-3</v>
      </c>
      <c r="J70" t="str">
        <f t="shared" si="6"/>
        <v>SUN</v>
      </c>
      <c r="K70" t="str">
        <f t="shared" si="7"/>
        <v>FR</v>
      </c>
      <c r="L70" s="3">
        <f t="shared" si="8"/>
        <v>4.7138888888888886</v>
      </c>
      <c r="M70" t="s">
        <v>315</v>
      </c>
      <c r="N70">
        <f t="shared" si="9"/>
        <v>2018</v>
      </c>
      <c r="O70">
        <f t="shared" si="10"/>
        <v>8</v>
      </c>
      <c r="P70">
        <f t="shared" si="11"/>
        <v>3</v>
      </c>
    </row>
    <row r="71" spans="1:16" x14ac:dyDescent="0.2">
      <c r="A71" s="5">
        <v>43326</v>
      </c>
      <c r="B71" s="5">
        <v>43328</v>
      </c>
      <c r="C71" t="s">
        <v>45</v>
      </c>
      <c r="D71" s="5">
        <v>45061</v>
      </c>
      <c r="E71" s="3">
        <v>6703000</v>
      </c>
      <c r="F71" s="3">
        <v>3950000</v>
      </c>
      <c r="G71" s="8">
        <v>7.8693100000000002E-2</v>
      </c>
      <c r="H71" s="8">
        <v>7.9500000000000001E-2</v>
      </c>
      <c r="I71" s="8">
        <v>3.790704207317073E-3</v>
      </c>
      <c r="J71" t="str">
        <f t="shared" si="6"/>
        <v>SUN</v>
      </c>
      <c r="K71" t="str">
        <f t="shared" si="7"/>
        <v>FR</v>
      </c>
      <c r="L71" s="3">
        <f t="shared" si="8"/>
        <v>4.7527777777777782</v>
      </c>
      <c r="M71" t="s">
        <v>315</v>
      </c>
      <c r="N71">
        <f t="shared" si="9"/>
        <v>2018</v>
      </c>
      <c r="O71">
        <f t="shared" si="10"/>
        <v>8</v>
      </c>
      <c r="P71">
        <f t="shared" si="11"/>
        <v>3</v>
      </c>
    </row>
    <row r="72" spans="1:16" x14ac:dyDescent="0.2">
      <c r="A72" s="5">
        <v>43312</v>
      </c>
      <c r="B72" s="5">
        <v>43314</v>
      </c>
      <c r="C72" t="s">
        <v>45</v>
      </c>
      <c r="D72" s="5">
        <v>45061</v>
      </c>
      <c r="E72" s="3">
        <v>12048000</v>
      </c>
      <c r="F72" s="3">
        <v>7750000</v>
      </c>
      <c r="G72" s="8">
        <v>7.6705200000000001E-2</v>
      </c>
      <c r="H72" s="8">
        <v>7.7200000000000005E-2</v>
      </c>
      <c r="I72" s="8">
        <v>7.2495768292682936E-3</v>
      </c>
      <c r="J72" t="str">
        <f t="shared" si="6"/>
        <v>SUN</v>
      </c>
      <c r="K72" t="str">
        <f t="shared" si="7"/>
        <v>FR</v>
      </c>
      <c r="L72" s="3">
        <f t="shared" si="8"/>
        <v>4.791666666666667</v>
      </c>
      <c r="M72" t="s">
        <v>315</v>
      </c>
      <c r="N72">
        <f t="shared" si="9"/>
        <v>2018</v>
      </c>
      <c r="O72">
        <f t="shared" si="10"/>
        <v>7</v>
      </c>
      <c r="P72">
        <f t="shared" si="11"/>
        <v>3</v>
      </c>
    </row>
    <row r="73" spans="1:16" x14ac:dyDescent="0.2">
      <c r="A73" s="5">
        <v>43298</v>
      </c>
      <c r="B73" s="5">
        <v>43300</v>
      </c>
      <c r="C73" t="s">
        <v>45</v>
      </c>
      <c r="D73" s="5">
        <v>45061</v>
      </c>
      <c r="E73" s="3">
        <v>6792000</v>
      </c>
      <c r="F73" s="3">
        <v>4750000</v>
      </c>
      <c r="G73" s="8">
        <v>7.55633E-2</v>
      </c>
      <c r="H73" s="8">
        <v>7.5999999999999998E-2</v>
      </c>
      <c r="I73" s="8">
        <v>4.3771423780487803E-3</v>
      </c>
      <c r="J73" t="str">
        <f t="shared" si="6"/>
        <v>SUN</v>
      </c>
      <c r="K73" t="str">
        <f t="shared" si="7"/>
        <v>FR</v>
      </c>
      <c r="L73" s="3">
        <f t="shared" si="8"/>
        <v>4.8277777777777775</v>
      </c>
      <c r="M73" t="s">
        <v>315</v>
      </c>
      <c r="N73">
        <f t="shared" si="9"/>
        <v>2018</v>
      </c>
      <c r="O73">
        <f t="shared" si="10"/>
        <v>7</v>
      </c>
      <c r="P73">
        <f t="shared" si="11"/>
        <v>3</v>
      </c>
    </row>
    <row r="74" spans="1:16" x14ac:dyDescent="0.2">
      <c r="A74" s="5">
        <v>43284</v>
      </c>
      <c r="B74" s="5">
        <v>43286</v>
      </c>
      <c r="C74" t="s">
        <v>45</v>
      </c>
      <c r="D74" s="5">
        <v>45061</v>
      </c>
      <c r="E74" s="3">
        <v>3510000</v>
      </c>
      <c r="F74" s="3">
        <v>2600000</v>
      </c>
      <c r="G74" s="8">
        <v>7.6117400000000002E-2</v>
      </c>
      <c r="H74" s="8">
        <v>7.8200000000000006E-2</v>
      </c>
      <c r="I74" s="8">
        <v>2.4134785365853657E-3</v>
      </c>
      <c r="J74" t="str">
        <f t="shared" si="6"/>
        <v>SUN</v>
      </c>
      <c r="K74" t="str">
        <f t="shared" si="7"/>
        <v>FR</v>
      </c>
      <c r="L74" s="3">
        <f t="shared" si="8"/>
        <v>4.8666666666666663</v>
      </c>
      <c r="M74" t="s">
        <v>315</v>
      </c>
      <c r="N74">
        <f t="shared" si="9"/>
        <v>2018</v>
      </c>
      <c r="O74">
        <f t="shared" si="10"/>
        <v>7</v>
      </c>
      <c r="P74">
        <f t="shared" si="11"/>
        <v>3</v>
      </c>
    </row>
    <row r="75" spans="1:16" x14ac:dyDescent="0.2">
      <c r="A75" s="5">
        <v>43256</v>
      </c>
      <c r="B75" s="5">
        <v>43258</v>
      </c>
      <c r="C75" t="s">
        <v>45</v>
      </c>
      <c r="D75" s="5">
        <v>45061</v>
      </c>
      <c r="E75" s="3">
        <v>6858500</v>
      </c>
      <c r="F75" s="3">
        <v>2500000</v>
      </c>
      <c r="G75" s="8">
        <v>6.7972699999999997E-2</v>
      </c>
      <c r="H75" s="8">
        <v>6.83E-2</v>
      </c>
      <c r="I75" s="8">
        <v>2.0723384146341464E-3</v>
      </c>
      <c r="J75" t="str">
        <f t="shared" si="6"/>
        <v>SUN</v>
      </c>
      <c r="K75" t="str">
        <f t="shared" si="7"/>
        <v>FR</v>
      </c>
      <c r="L75" s="3">
        <f t="shared" si="8"/>
        <v>4.9444444444444446</v>
      </c>
      <c r="M75" t="s">
        <v>315</v>
      </c>
      <c r="N75">
        <f t="shared" si="9"/>
        <v>2018</v>
      </c>
      <c r="O75">
        <f t="shared" si="10"/>
        <v>6</v>
      </c>
      <c r="P75">
        <f t="shared" si="11"/>
        <v>2</v>
      </c>
    </row>
    <row r="76" spans="1:16" x14ac:dyDescent="0.2">
      <c r="A76" s="5">
        <v>43228</v>
      </c>
      <c r="B76" s="5">
        <v>43230</v>
      </c>
      <c r="C76" t="s">
        <v>45</v>
      </c>
      <c r="D76" s="5">
        <v>45061</v>
      </c>
      <c r="E76" s="3">
        <v>2062000</v>
      </c>
      <c r="I76" s="8">
        <v>0</v>
      </c>
      <c r="J76" t="str">
        <f t="shared" si="6"/>
        <v>SUN</v>
      </c>
      <c r="K76" t="str">
        <f t="shared" si="7"/>
        <v>FR</v>
      </c>
      <c r="L76" s="3">
        <f t="shared" si="8"/>
        <v>5.0194444444444448</v>
      </c>
      <c r="M76" t="s">
        <v>315</v>
      </c>
      <c r="N76">
        <f t="shared" si="9"/>
        <v>2018</v>
      </c>
      <c r="O76">
        <f t="shared" si="10"/>
        <v>5</v>
      </c>
      <c r="P76">
        <f t="shared" si="11"/>
        <v>2</v>
      </c>
    </row>
    <row r="77" spans="1:16" x14ac:dyDescent="0.2">
      <c r="A77" s="5">
        <v>43214</v>
      </c>
      <c r="B77" s="5">
        <v>43216</v>
      </c>
      <c r="C77" t="s">
        <v>45</v>
      </c>
      <c r="D77" s="5">
        <v>45061</v>
      </c>
      <c r="E77" s="3">
        <v>1351000</v>
      </c>
      <c r="F77" s="3">
        <v>0</v>
      </c>
      <c r="I77" s="8">
        <v>0</v>
      </c>
      <c r="J77" t="str">
        <f t="shared" si="6"/>
        <v>SUN</v>
      </c>
      <c r="K77" t="str">
        <f t="shared" si="7"/>
        <v>FR</v>
      </c>
      <c r="L77" s="3">
        <f t="shared" si="8"/>
        <v>5.0583333333333336</v>
      </c>
      <c r="M77" t="s">
        <v>315</v>
      </c>
      <c r="N77">
        <f t="shared" si="9"/>
        <v>2018</v>
      </c>
      <c r="O77">
        <f t="shared" si="10"/>
        <v>4</v>
      </c>
      <c r="P77">
        <f t="shared" si="11"/>
        <v>2</v>
      </c>
    </row>
    <row r="78" spans="1:16" x14ac:dyDescent="0.2">
      <c r="A78" s="5">
        <v>43200</v>
      </c>
      <c r="B78" s="5">
        <v>43202</v>
      </c>
      <c r="C78" t="s">
        <v>45</v>
      </c>
      <c r="D78" s="5">
        <v>45061</v>
      </c>
      <c r="E78" s="3">
        <v>8230000</v>
      </c>
      <c r="F78" s="3">
        <v>6500000</v>
      </c>
      <c r="G78" s="8">
        <v>5.9297799999999998E-2</v>
      </c>
      <c r="H78" s="8">
        <v>5.9799999999999999E-2</v>
      </c>
      <c r="I78" s="8">
        <v>4.7004353658536583E-3</v>
      </c>
      <c r="J78" t="str">
        <f t="shared" si="6"/>
        <v>SUN</v>
      </c>
      <c r="K78" t="str">
        <f t="shared" si="7"/>
        <v>FR</v>
      </c>
      <c r="L78" s="3">
        <f t="shared" si="8"/>
        <v>5.0972222222222223</v>
      </c>
      <c r="M78" t="s">
        <v>315</v>
      </c>
      <c r="N78">
        <f t="shared" si="9"/>
        <v>2018</v>
      </c>
      <c r="O78">
        <f t="shared" si="10"/>
        <v>4</v>
      </c>
      <c r="P78">
        <f t="shared" si="11"/>
        <v>2</v>
      </c>
    </row>
    <row r="79" spans="1:16" x14ac:dyDescent="0.2">
      <c r="A79" s="5">
        <v>43172</v>
      </c>
      <c r="B79" s="5">
        <v>43174</v>
      </c>
      <c r="C79" t="s">
        <v>45</v>
      </c>
      <c r="D79" s="5">
        <v>45061</v>
      </c>
      <c r="E79" s="3">
        <v>6261000</v>
      </c>
      <c r="F79" s="3">
        <v>1400000</v>
      </c>
      <c r="G79" s="8">
        <v>6.1595799999999999E-2</v>
      </c>
      <c r="H79" s="8">
        <v>6.1800000000000001E-2</v>
      </c>
      <c r="I79" s="8">
        <v>1.0516356097560976E-3</v>
      </c>
      <c r="J79" t="str">
        <f t="shared" si="6"/>
        <v>SUN</v>
      </c>
      <c r="K79" t="str">
        <f t="shared" si="7"/>
        <v>FR</v>
      </c>
      <c r="L79" s="3">
        <f t="shared" si="8"/>
        <v>5.1722222222222225</v>
      </c>
      <c r="M79" t="s">
        <v>315</v>
      </c>
      <c r="N79">
        <f t="shared" si="9"/>
        <v>2018</v>
      </c>
      <c r="O79">
        <f t="shared" si="10"/>
        <v>3</v>
      </c>
      <c r="P79">
        <f t="shared" si="11"/>
        <v>1</v>
      </c>
    </row>
    <row r="80" spans="1:16" x14ac:dyDescent="0.2">
      <c r="A80" s="5">
        <v>43158</v>
      </c>
      <c r="B80" s="5">
        <v>43160</v>
      </c>
      <c r="C80" t="s">
        <v>45</v>
      </c>
      <c r="D80" s="5">
        <v>45061</v>
      </c>
      <c r="E80" s="3">
        <v>11063000</v>
      </c>
      <c r="F80" s="3">
        <v>9800000</v>
      </c>
      <c r="G80" s="8">
        <v>5.8599199999999997E-2</v>
      </c>
      <c r="H80" s="8">
        <v>5.8999999999999997E-2</v>
      </c>
      <c r="I80" s="8">
        <v>7.0033190243902425E-3</v>
      </c>
      <c r="J80" t="str">
        <f t="shared" si="6"/>
        <v>SUN</v>
      </c>
      <c r="K80" t="str">
        <f t="shared" si="7"/>
        <v>FR</v>
      </c>
      <c r="L80" s="3">
        <f t="shared" si="8"/>
        <v>5.2166666666666668</v>
      </c>
      <c r="M80" t="s">
        <v>315</v>
      </c>
      <c r="N80">
        <f t="shared" si="9"/>
        <v>2018</v>
      </c>
      <c r="O80">
        <f t="shared" si="10"/>
        <v>2</v>
      </c>
      <c r="P80">
        <f t="shared" si="11"/>
        <v>1</v>
      </c>
    </row>
    <row r="81" spans="1:16" x14ac:dyDescent="0.2">
      <c r="A81" s="5">
        <v>43130</v>
      </c>
      <c r="B81" s="5">
        <v>43132</v>
      </c>
      <c r="C81" t="s">
        <v>45</v>
      </c>
      <c r="D81" s="5">
        <v>45061</v>
      </c>
      <c r="E81" s="3">
        <v>9541800</v>
      </c>
      <c r="F81" s="3">
        <v>4200000</v>
      </c>
      <c r="G81" s="8">
        <v>5.8568200000000001E-2</v>
      </c>
      <c r="H81" s="8">
        <v>5.8700000000000002E-2</v>
      </c>
      <c r="I81" s="8">
        <v>2.9998346341463416E-3</v>
      </c>
      <c r="J81" t="str">
        <f t="shared" si="6"/>
        <v>SUN</v>
      </c>
      <c r="K81" t="str">
        <f t="shared" si="7"/>
        <v>FR</v>
      </c>
      <c r="L81" s="3">
        <f t="shared" si="8"/>
        <v>5.291666666666667</v>
      </c>
      <c r="M81" t="s">
        <v>315</v>
      </c>
      <c r="N81">
        <f t="shared" si="9"/>
        <v>2018</v>
      </c>
      <c r="O81">
        <f t="shared" si="10"/>
        <v>1</v>
      </c>
      <c r="P81">
        <f t="shared" si="11"/>
        <v>1</v>
      </c>
    </row>
    <row r="82" spans="1:16" x14ac:dyDescent="0.2">
      <c r="A82" s="5">
        <v>43103</v>
      </c>
      <c r="B82" s="5">
        <v>43105</v>
      </c>
      <c r="C82" t="s">
        <v>45</v>
      </c>
      <c r="D82" s="5">
        <v>45061</v>
      </c>
      <c r="E82" s="3">
        <v>21474000</v>
      </c>
      <c r="F82" s="3">
        <v>4000000</v>
      </c>
      <c r="G82" s="8">
        <v>5.7999599999999998E-2</v>
      </c>
      <c r="H82" s="8">
        <v>5.8200000000000002E-2</v>
      </c>
      <c r="I82" s="8">
        <v>2.8292487804878049E-3</v>
      </c>
      <c r="J82" t="str">
        <f t="shared" si="6"/>
        <v>SUN</v>
      </c>
      <c r="K82" t="str">
        <f t="shared" si="7"/>
        <v>FR</v>
      </c>
      <c r="L82" s="3">
        <f t="shared" si="8"/>
        <v>5.3666666666666663</v>
      </c>
      <c r="M82" t="s">
        <v>315</v>
      </c>
      <c r="N82">
        <f t="shared" si="9"/>
        <v>2018</v>
      </c>
      <c r="O82">
        <f t="shared" si="10"/>
        <v>1</v>
      </c>
      <c r="P82">
        <f t="shared" si="11"/>
        <v>1</v>
      </c>
    </row>
    <row r="83" spans="1:16" x14ac:dyDescent="0.2">
      <c r="A83" s="5">
        <v>43355</v>
      </c>
      <c r="B83" s="5">
        <v>43357</v>
      </c>
      <c r="C83" t="s">
        <v>47</v>
      </c>
      <c r="D83" s="5">
        <v>46888</v>
      </c>
      <c r="E83" s="3">
        <v>3834500</v>
      </c>
      <c r="F83" s="3">
        <v>1350000</v>
      </c>
      <c r="G83" s="8">
        <v>8.6691799999999999E-2</v>
      </c>
      <c r="H83" s="8">
        <v>8.6900000000000005E-2</v>
      </c>
      <c r="I83" s="8">
        <v>1.1210146551724138E-3</v>
      </c>
      <c r="J83" t="str">
        <f t="shared" si="6"/>
        <v>SUN</v>
      </c>
      <c r="K83" t="str">
        <f t="shared" si="7"/>
        <v>FR</v>
      </c>
      <c r="L83" s="3">
        <f t="shared" si="8"/>
        <v>9.6750000000000007</v>
      </c>
      <c r="M83" t="s">
        <v>316</v>
      </c>
      <c r="N83">
        <f t="shared" si="9"/>
        <v>2018</v>
      </c>
      <c r="O83">
        <f t="shared" si="10"/>
        <v>9</v>
      </c>
      <c r="P83">
        <f t="shared" si="11"/>
        <v>3</v>
      </c>
    </row>
    <row r="84" spans="1:16" x14ac:dyDescent="0.2">
      <c r="A84" s="5">
        <v>43340</v>
      </c>
      <c r="B84" s="5">
        <v>43342</v>
      </c>
      <c r="C84" t="s">
        <v>47</v>
      </c>
      <c r="D84" s="5">
        <v>46888</v>
      </c>
      <c r="E84" s="3">
        <v>17274000</v>
      </c>
      <c r="F84" s="3">
        <v>6600000</v>
      </c>
      <c r="G84" s="8">
        <v>7.9570100000000005E-2</v>
      </c>
      <c r="H84" s="8">
        <v>7.9699999999999993E-2</v>
      </c>
      <c r="I84" s="8">
        <v>5.0302936781609197E-3</v>
      </c>
      <c r="J84" t="str">
        <f t="shared" si="6"/>
        <v>SUN</v>
      </c>
      <c r="K84" t="str">
        <f t="shared" si="7"/>
        <v>FR</v>
      </c>
      <c r="L84" s="3">
        <f t="shared" si="8"/>
        <v>9.7138888888888886</v>
      </c>
      <c r="M84" t="s">
        <v>316</v>
      </c>
      <c r="N84">
        <f t="shared" si="9"/>
        <v>2018</v>
      </c>
      <c r="O84">
        <f t="shared" si="10"/>
        <v>8</v>
      </c>
      <c r="P84">
        <f t="shared" si="11"/>
        <v>3</v>
      </c>
    </row>
    <row r="85" spans="1:16" x14ac:dyDescent="0.2">
      <c r="A85" s="5">
        <v>43326</v>
      </c>
      <c r="B85" s="5">
        <v>43328</v>
      </c>
      <c r="C85" t="s">
        <v>47</v>
      </c>
      <c r="D85" s="5">
        <v>46888</v>
      </c>
      <c r="E85" s="3">
        <v>5798000</v>
      </c>
      <c r="F85" s="3">
        <v>3100000</v>
      </c>
      <c r="G85" s="8">
        <v>8.0698000000000006E-2</v>
      </c>
      <c r="H85" s="8">
        <v>8.1000000000000003E-2</v>
      </c>
      <c r="I85" s="8">
        <v>2.396204980842912E-3</v>
      </c>
      <c r="J85" t="str">
        <f t="shared" si="6"/>
        <v>SUN</v>
      </c>
      <c r="K85" t="str">
        <f t="shared" si="7"/>
        <v>FR</v>
      </c>
      <c r="L85" s="3">
        <f t="shared" si="8"/>
        <v>9.7527777777777782</v>
      </c>
      <c r="M85" t="s">
        <v>316</v>
      </c>
      <c r="N85">
        <f t="shared" si="9"/>
        <v>2018</v>
      </c>
      <c r="O85">
        <f t="shared" si="10"/>
        <v>8</v>
      </c>
      <c r="P85">
        <f t="shared" si="11"/>
        <v>3</v>
      </c>
    </row>
    <row r="86" spans="1:16" x14ac:dyDescent="0.2">
      <c r="A86" s="5">
        <v>43312</v>
      </c>
      <c r="B86" s="5">
        <v>43314</v>
      </c>
      <c r="C86" t="s">
        <v>47</v>
      </c>
      <c r="D86" s="5">
        <v>46888</v>
      </c>
      <c r="E86" s="3">
        <v>7628500</v>
      </c>
      <c r="F86" s="3">
        <v>4200000</v>
      </c>
      <c r="G86" s="8">
        <v>7.8095899999999996E-2</v>
      </c>
      <c r="H86" s="8">
        <v>7.85E-2</v>
      </c>
      <c r="I86" s="8">
        <v>3.1417890804597698E-3</v>
      </c>
      <c r="J86" t="str">
        <f t="shared" si="6"/>
        <v>SUN</v>
      </c>
      <c r="K86" t="str">
        <f t="shared" si="7"/>
        <v>FR</v>
      </c>
      <c r="L86" s="3">
        <f t="shared" si="8"/>
        <v>9.7916666666666661</v>
      </c>
      <c r="M86" t="s">
        <v>316</v>
      </c>
      <c r="N86">
        <f t="shared" si="9"/>
        <v>2018</v>
      </c>
      <c r="O86">
        <f t="shared" si="10"/>
        <v>7</v>
      </c>
      <c r="P86">
        <f t="shared" si="11"/>
        <v>3</v>
      </c>
    </row>
    <row r="87" spans="1:16" x14ac:dyDescent="0.2">
      <c r="A87" s="5">
        <v>43298</v>
      </c>
      <c r="B87" s="5">
        <v>43300</v>
      </c>
      <c r="C87" t="s">
        <v>47</v>
      </c>
      <c r="D87" s="5">
        <v>46888</v>
      </c>
      <c r="E87" s="3">
        <v>8666000</v>
      </c>
      <c r="F87" s="3">
        <v>6500000</v>
      </c>
      <c r="G87" s="8">
        <v>7.5877700000000006E-2</v>
      </c>
      <c r="H87" s="8">
        <v>7.6499999999999999E-2</v>
      </c>
      <c r="I87" s="8">
        <v>4.7241863026819932E-3</v>
      </c>
      <c r="J87" t="str">
        <f t="shared" si="6"/>
        <v>SUN</v>
      </c>
      <c r="K87" t="str">
        <f t="shared" si="7"/>
        <v>FR</v>
      </c>
      <c r="L87" s="3">
        <f t="shared" si="8"/>
        <v>9.8277777777777775</v>
      </c>
      <c r="M87" t="s">
        <v>316</v>
      </c>
      <c r="N87">
        <f t="shared" si="9"/>
        <v>2018</v>
      </c>
      <c r="O87">
        <f t="shared" si="10"/>
        <v>7</v>
      </c>
      <c r="P87">
        <f t="shared" si="11"/>
        <v>3</v>
      </c>
    </row>
    <row r="88" spans="1:16" x14ac:dyDescent="0.2">
      <c r="A88" s="5">
        <v>43256</v>
      </c>
      <c r="B88" s="5">
        <v>43258</v>
      </c>
      <c r="C88" t="s">
        <v>47</v>
      </c>
      <c r="D88" s="5">
        <v>46888</v>
      </c>
      <c r="E88" s="3">
        <v>8552500</v>
      </c>
      <c r="F88" s="3">
        <v>3150000</v>
      </c>
      <c r="G88" s="8">
        <v>7.05789E-2</v>
      </c>
      <c r="H88" s="8">
        <v>7.1199999999999999E-2</v>
      </c>
      <c r="I88" s="8">
        <v>2.1295357758620691E-3</v>
      </c>
      <c r="J88" t="str">
        <f t="shared" si="6"/>
        <v>SUN</v>
      </c>
      <c r="K88" t="str">
        <f t="shared" si="7"/>
        <v>FR</v>
      </c>
      <c r="L88" s="3">
        <f t="shared" si="8"/>
        <v>9.9444444444444446</v>
      </c>
      <c r="M88" t="s">
        <v>316</v>
      </c>
      <c r="N88">
        <f t="shared" si="9"/>
        <v>2018</v>
      </c>
      <c r="O88">
        <f t="shared" si="10"/>
        <v>6</v>
      </c>
      <c r="P88">
        <f t="shared" si="11"/>
        <v>2</v>
      </c>
    </row>
    <row r="89" spans="1:16" x14ac:dyDescent="0.2">
      <c r="A89" s="5">
        <v>43242</v>
      </c>
      <c r="B89" s="5">
        <v>43244</v>
      </c>
      <c r="C89" t="s">
        <v>47</v>
      </c>
      <c r="D89" s="5">
        <v>46888</v>
      </c>
      <c r="E89" s="3">
        <v>14277600</v>
      </c>
      <c r="F89" s="3">
        <v>6750000</v>
      </c>
      <c r="G89" s="8">
        <v>7.4671100000000004E-2</v>
      </c>
      <c r="H89" s="8">
        <v>7.4999999999999997E-2</v>
      </c>
      <c r="I89" s="8">
        <v>4.8278728448275868E-3</v>
      </c>
      <c r="J89" t="str">
        <f t="shared" si="6"/>
        <v>SUN</v>
      </c>
      <c r="K89" t="str">
        <f t="shared" si="7"/>
        <v>FR</v>
      </c>
      <c r="L89" s="3">
        <f t="shared" si="8"/>
        <v>9.9805555555555561</v>
      </c>
      <c r="M89" t="s">
        <v>316</v>
      </c>
      <c r="N89">
        <f t="shared" si="9"/>
        <v>2018</v>
      </c>
      <c r="O89">
        <f t="shared" si="10"/>
        <v>5</v>
      </c>
      <c r="P89">
        <f t="shared" si="11"/>
        <v>2</v>
      </c>
    </row>
    <row r="90" spans="1:16" x14ac:dyDescent="0.2">
      <c r="A90" s="5">
        <v>43214</v>
      </c>
      <c r="B90" s="5">
        <v>43216</v>
      </c>
      <c r="C90" t="s">
        <v>47</v>
      </c>
      <c r="D90" s="5">
        <v>46888</v>
      </c>
      <c r="E90" s="3">
        <v>6171500</v>
      </c>
      <c r="F90" s="3">
        <v>3950000</v>
      </c>
      <c r="G90" s="8">
        <v>6.9199300000000005E-2</v>
      </c>
      <c r="H90" s="8">
        <v>6.9400000000000003E-2</v>
      </c>
      <c r="I90" s="8">
        <v>2.6181727490421462E-3</v>
      </c>
      <c r="J90" t="str">
        <f t="shared" si="6"/>
        <v>SUN</v>
      </c>
      <c r="K90" t="str">
        <f t="shared" si="7"/>
        <v>FR</v>
      </c>
      <c r="L90" s="3">
        <f t="shared" si="8"/>
        <v>10.058333333333334</v>
      </c>
      <c r="M90" t="s">
        <v>316</v>
      </c>
      <c r="N90">
        <f t="shared" si="9"/>
        <v>2018</v>
      </c>
      <c r="O90">
        <f t="shared" si="10"/>
        <v>4</v>
      </c>
      <c r="P90">
        <f t="shared" si="11"/>
        <v>2</v>
      </c>
    </row>
    <row r="91" spans="1:16" x14ac:dyDescent="0.2">
      <c r="A91" s="5">
        <v>43200</v>
      </c>
      <c r="B91" s="5">
        <v>43567</v>
      </c>
      <c r="C91" t="s">
        <v>47</v>
      </c>
      <c r="D91" s="5">
        <v>46888</v>
      </c>
      <c r="E91" s="3">
        <v>11132000</v>
      </c>
      <c r="F91" s="3">
        <v>3850000</v>
      </c>
      <c r="G91" s="8">
        <v>6.5898899999999996E-2</v>
      </c>
      <c r="H91" s="8">
        <v>6.6100000000000006E-2</v>
      </c>
      <c r="I91" s="8">
        <v>2.4301797413793101E-3</v>
      </c>
      <c r="J91" t="str">
        <f t="shared" si="6"/>
        <v>SUN</v>
      </c>
      <c r="K91" t="str">
        <f t="shared" si="7"/>
        <v>FR</v>
      </c>
      <c r="L91" s="3">
        <f t="shared" si="8"/>
        <v>10.097222222222221</v>
      </c>
      <c r="M91" t="s">
        <v>316</v>
      </c>
      <c r="N91">
        <f t="shared" si="9"/>
        <v>2018</v>
      </c>
      <c r="O91">
        <f t="shared" si="10"/>
        <v>4</v>
      </c>
      <c r="P91">
        <f t="shared" si="11"/>
        <v>2</v>
      </c>
    </row>
    <row r="92" spans="1:16" x14ac:dyDescent="0.2">
      <c r="A92" s="5">
        <v>43186</v>
      </c>
      <c r="B92" s="5">
        <v>43188</v>
      </c>
      <c r="C92" t="s">
        <v>47</v>
      </c>
      <c r="D92" s="5">
        <v>46888</v>
      </c>
      <c r="E92" s="3">
        <v>15280500</v>
      </c>
      <c r="F92" s="3">
        <v>8450000</v>
      </c>
      <c r="G92" s="8">
        <v>6.7899399999999999E-2</v>
      </c>
      <c r="H92" s="8">
        <v>6.8000000000000005E-2</v>
      </c>
      <c r="I92" s="8">
        <v>5.4956889846743285E-3</v>
      </c>
      <c r="J92" t="str">
        <f t="shared" si="6"/>
        <v>SUN</v>
      </c>
      <c r="K92" t="str">
        <f t="shared" si="7"/>
        <v>FR</v>
      </c>
      <c r="L92" s="3">
        <f t="shared" si="8"/>
        <v>10.133333333333333</v>
      </c>
      <c r="M92" t="s">
        <v>316</v>
      </c>
      <c r="N92">
        <f t="shared" si="9"/>
        <v>2018</v>
      </c>
      <c r="O92">
        <f t="shared" si="10"/>
        <v>3</v>
      </c>
      <c r="P92">
        <f t="shared" si="11"/>
        <v>1</v>
      </c>
    </row>
    <row r="93" spans="1:16" x14ac:dyDescent="0.2">
      <c r="A93" s="5">
        <v>43172</v>
      </c>
      <c r="B93" s="5">
        <v>43174</v>
      </c>
      <c r="C93" t="s">
        <v>47</v>
      </c>
      <c r="D93" s="5">
        <v>46888</v>
      </c>
      <c r="E93" s="3">
        <v>17065000</v>
      </c>
      <c r="F93" s="3">
        <v>7800000</v>
      </c>
      <c r="G93" s="8">
        <v>6.7499799999999999E-2</v>
      </c>
      <c r="H93" s="8">
        <v>6.7699999999999996E-2</v>
      </c>
      <c r="I93" s="8">
        <v>5.0430885057471259E-3</v>
      </c>
      <c r="J93" t="str">
        <f t="shared" si="6"/>
        <v>SUN</v>
      </c>
      <c r="K93" t="str">
        <f t="shared" si="7"/>
        <v>FR</v>
      </c>
      <c r="L93" s="3">
        <f t="shared" si="8"/>
        <v>10.172222222222222</v>
      </c>
      <c r="M93" t="s">
        <v>316</v>
      </c>
      <c r="N93">
        <f t="shared" si="9"/>
        <v>2018</v>
      </c>
      <c r="O93">
        <f t="shared" si="10"/>
        <v>3</v>
      </c>
      <c r="P93">
        <f t="shared" si="11"/>
        <v>1</v>
      </c>
    </row>
    <row r="94" spans="1:16" x14ac:dyDescent="0.2">
      <c r="A94" s="5">
        <v>43144</v>
      </c>
      <c r="B94" s="5">
        <v>43146</v>
      </c>
      <c r="C94" t="s">
        <v>47</v>
      </c>
      <c r="D94" s="5">
        <v>46888</v>
      </c>
      <c r="E94" s="3">
        <v>9650000</v>
      </c>
      <c r="F94" s="3">
        <v>4300000</v>
      </c>
      <c r="G94" s="8">
        <v>6.3697100000000006E-2</v>
      </c>
      <c r="H94" s="8">
        <v>6.4000000000000001E-2</v>
      </c>
      <c r="I94" s="8">
        <v>2.6235395593869736E-3</v>
      </c>
      <c r="J94" t="str">
        <f t="shared" si="6"/>
        <v>SUN</v>
      </c>
      <c r="K94" t="str">
        <f t="shared" si="7"/>
        <v>FR</v>
      </c>
      <c r="L94" s="3">
        <f t="shared" si="8"/>
        <v>10.255555555555556</v>
      </c>
      <c r="M94" t="s">
        <v>316</v>
      </c>
      <c r="N94">
        <f t="shared" si="9"/>
        <v>2018</v>
      </c>
      <c r="O94">
        <f t="shared" si="10"/>
        <v>2</v>
      </c>
      <c r="P94">
        <f t="shared" si="11"/>
        <v>1</v>
      </c>
    </row>
    <row r="95" spans="1:16" x14ac:dyDescent="0.2">
      <c r="A95" s="5">
        <v>43130</v>
      </c>
      <c r="B95" s="5">
        <v>43132</v>
      </c>
      <c r="C95" t="s">
        <v>47</v>
      </c>
      <c r="D95" s="5">
        <v>46888</v>
      </c>
      <c r="E95" s="3">
        <v>8175000</v>
      </c>
      <c r="F95" s="3">
        <v>2250000</v>
      </c>
      <c r="G95" s="8">
        <v>6.3589499999999993E-2</v>
      </c>
      <c r="H95" s="8">
        <v>6.3700000000000007E-2</v>
      </c>
      <c r="I95" s="8">
        <v>1.3704633620689652E-3</v>
      </c>
      <c r="J95" t="str">
        <f t="shared" si="6"/>
        <v>SUN</v>
      </c>
      <c r="K95" t="str">
        <f t="shared" si="7"/>
        <v>FR</v>
      </c>
      <c r="L95" s="3">
        <f t="shared" si="8"/>
        <v>10.291666666666666</v>
      </c>
      <c r="M95" t="s">
        <v>316</v>
      </c>
      <c r="N95">
        <f t="shared" si="9"/>
        <v>2018</v>
      </c>
      <c r="O95">
        <f t="shared" si="10"/>
        <v>1</v>
      </c>
      <c r="P95">
        <f t="shared" si="11"/>
        <v>1</v>
      </c>
    </row>
    <row r="96" spans="1:16" x14ac:dyDescent="0.2">
      <c r="A96" s="5">
        <v>43116</v>
      </c>
      <c r="B96" s="5">
        <v>43118</v>
      </c>
      <c r="C96" t="s">
        <v>47</v>
      </c>
      <c r="D96" s="5">
        <v>46888</v>
      </c>
      <c r="E96" s="3">
        <v>13105500</v>
      </c>
      <c r="F96" s="3">
        <v>7050000</v>
      </c>
      <c r="G96" s="8">
        <v>6.0397300000000001E-2</v>
      </c>
      <c r="H96" s="8">
        <v>6.0600000000000001E-2</v>
      </c>
      <c r="I96" s="8">
        <v>4.0785533045977016E-3</v>
      </c>
      <c r="J96" t="str">
        <f t="shared" si="6"/>
        <v>SUN</v>
      </c>
      <c r="K96" t="str">
        <f t="shared" si="7"/>
        <v>FR</v>
      </c>
      <c r="L96" s="3">
        <f t="shared" si="8"/>
        <v>10.330555555555556</v>
      </c>
      <c r="M96" t="s">
        <v>316</v>
      </c>
      <c r="N96">
        <f t="shared" si="9"/>
        <v>2018</v>
      </c>
      <c r="O96">
        <f t="shared" si="10"/>
        <v>1</v>
      </c>
      <c r="P96">
        <f t="shared" si="11"/>
        <v>1</v>
      </c>
    </row>
    <row r="97" spans="1:16" x14ac:dyDescent="0.2">
      <c r="A97" s="5">
        <v>43103</v>
      </c>
      <c r="B97" s="5">
        <v>43105</v>
      </c>
      <c r="C97" t="s">
        <v>47</v>
      </c>
      <c r="D97" s="5">
        <v>46888</v>
      </c>
      <c r="E97" s="3">
        <v>23704400</v>
      </c>
      <c r="F97" s="3">
        <v>7100000</v>
      </c>
      <c r="G97" s="8">
        <v>6.2366499999999998E-2</v>
      </c>
      <c r="H97" s="8">
        <v>6.25E-2</v>
      </c>
      <c r="I97" s="8">
        <v>4.241399904214559E-3</v>
      </c>
      <c r="J97" t="str">
        <f t="shared" si="6"/>
        <v>SUN</v>
      </c>
      <c r="K97" t="str">
        <f t="shared" si="7"/>
        <v>FR</v>
      </c>
      <c r="L97" s="3">
        <f t="shared" si="8"/>
        <v>10.366666666666667</v>
      </c>
      <c r="M97" t="s">
        <v>316</v>
      </c>
      <c r="N97">
        <f t="shared" si="9"/>
        <v>2018</v>
      </c>
      <c r="O97">
        <f t="shared" si="10"/>
        <v>1</v>
      </c>
      <c r="P97">
        <f t="shared" si="11"/>
        <v>1</v>
      </c>
    </row>
    <row r="98" spans="1:16" x14ac:dyDescent="0.2">
      <c r="A98" s="5">
        <v>43425</v>
      </c>
      <c r="B98" s="5">
        <v>43427</v>
      </c>
      <c r="C98" t="s">
        <v>49</v>
      </c>
      <c r="D98" s="5">
        <v>48714</v>
      </c>
      <c r="E98" s="3">
        <v>4831500</v>
      </c>
      <c r="F98" s="3">
        <v>2000000</v>
      </c>
      <c r="G98" s="8">
        <v>8.3096900000000001E-2</v>
      </c>
      <c r="H98" s="8">
        <v>8.3400000000000002E-2</v>
      </c>
      <c r="I98" s="8">
        <v>4.479617250673854E-3</v>
      </c>
      <c r="J98" t="str">
        <f t="shared" si="6"/>
        <v>SUN</v>
      </c>
      <c r="K98" t="str">
        <f t="shared" si="7"/>
        <v>FR</v>
      </c>
      <c r="L98" s="3">
        <f t="shared" si="8"/>
        <v>14.483333333333333</v>
      </c>
      <c r="M98" t="s">
        <v>317</v>
      </c>
      <c r="N98">
        <f t="shared" si="9"/>
        <v>2018</v>
      </c>
      <c r="O98">
        <f t="shared" si="10"/>
        <v>11</v>
      </c>
      <c r="P98">
        <f t="shared" si="11"/>
        <v>4</v>
      </c>
    </row>
    <row r="99" spans="1:16" x14ac:dyDescent="0.2">
      <c r="A99" s="5">
        <v>43410</v>
      </c>
      <c r="B99" s="5">
        <v>43412</v>
      </c>
      <c r="C99" t="s">
        <v>49</v>
      </c>
      <c r="D99" s="5">
        <v>48714</v>
      </c>
      <c r="E99" s="3">
        <v>8671500</v>
      </c>
      <c r="F99" s="3">
        <v>5350000</v>
      </c>
      <c r="G99" s="8">
        <v>8.4903500000000007E-2</v>
      </c>
      <c r="H99" s="8">
        <v>8.5400000000000004E-2</v>
      </c>
      <c r="I99" s="8">
        <v>1.2243496630727763E-2</v>
      </c>
      <c r="J99" t="str">
        <f t="shared" si="6"/>
        <v>SUN</v>
      </c>
      <c r="K99" t="str">
        <f t="shared" si="7"/>
        <v>FR</v>
      </c>
      <c r="L99" s="3">
        <f t="shared" si="8"/>
        <v>14.525</v>
      </c>
      <c r="M99" t="s">
        <v>317</v>
      </c>
      <c r="N99">
        <f t="shared" si="9"/>
        <v>2018</v>
      </c>
      <c r="O99">
        <f t="shared" si="10"/>
        <v>11</v>
      </c>
      <c r="P99">
        <f t="shared" si="11"/>
        <v>4</v>
      </c>
    </row>
    <row r="100" spans="1:16" x14ac:dyDescent="0.2">
      <c r="A100" s="5">
        <v>43396</v>
      </c>
      <c r="B100" s="5">
        <v>43398</v>
      </c>
      <c r="C100" t="s">
        <v>49</v>
      </c>
      <c r="D100" s="5">
        <v>48714</v>
      </c>
      <c r="E100" s="3">
        <v>2682000</v>
      </c>
      <c r="F100" s="3">
        <v>900000</v>
      </c>
      <c r="G100" s="8">
        <v>8.9295399999999997E-2</v>
      </c>
      <c r="H100" s="8">
        <v>8.9499999999999996E-2</v>
      </c>
      <c r="I100" s="8">
        <v>2.1661956873315364E-3</v>
      </c>
      <c r="J100" t="str">
        <f t="shared" si="6"/>
        <v>SUN</v>
      </c>
      <c r="K100" t="str">
        <f t="shared" si="7"/>
        <v>FR</v>
      </c>
      <c r="L100" s="3">
        <f t="shared" si="8"/>
        <v>14.561111111111112</v>
      </c>
      <c r="M100" t="s">
        <v>317</v>
      </c>
      <c r="N100">
        <f t="shared" si="9"/>
        <v>2018</v>
      </c>
      <c r="O100">
        <f t="shared" si="10"/>
        <v>10</v>
      </c>
      <c r="P100">
        <f t="shared" si="11"/>
        <v>4</v>
      </c>
    </row>
    <row r="101" spans="1:16" x14ac:dyDescent="0.2">
      <c r="A101" s="5">
        <v>43382</v>
      </c>
      <c r="B101" s="5">
        <v>43384</v>
      </c>
      <c r="C101" t="s">
        <v>49</v>
      </c>
      <c r="D101" s="5">
        <v>48714</v>
      </c>
      <c r="E101" s="3">
        <v>4355000</v>
      </c>
      <c r="F101" s="3">
        <v>1800000</v>
      </c>
      <c r="G101" s="8">
        <v>8.7594400000000003E-2</v>
      </c>
      <c r="H101" s="8">
        <v>8.7900000000000006E-2</v>
      </c>
      <c r="I101" s="8">
        <v>4.2498630727762811E-3</v>
      </c>
      <c r="J101" t="str">
        <f t="shared" si="6"/>
        <v>SUN</v>
      </c>
      <c r="K101" t="str">
        <f t="shared" si="7"/>
        <v>FR</v>
      </c>
      <c r="L101" s="3">
        <f t="shared" si="8"/>
        <v>14.6</v>
      </c>
      <c r="M101" t="s">
        <v>317</v>
      </c>
      <c r="N101">
        <f t="shared" si="9"/>
        <v>2018</v>
      </c>
      <c r="O101">
        <f t="shared" si="10"/>
        <v>10</v>
      </c>
      <c r="P101">
        <f t="shared" si="11"/>
        <v>4</v>
      </c>
    </row>
    <row r="102" spans="1:16" x14ac:dyDescent="0.2">
      <c r="A102" s="5">
        <v>43368</v>
      </c>
      <c r="B102" s="5">
        <v>43370</v>
      </c>
      <c r="C102" t="s">
        <v>49</v>
      </c>
      <c r="D102" s="5">
        <v>48714</v>
      </c>
      <c r="E102" s="3">
        <v>2941000</v>
      </c>
      <c r="F102" s="3">
        <v>1600000</v>
      </c>
      <c r="G102" s="8">
        <v>8.4278400000000003E-2</v>
      </c>
      <c r="H102" s="8">
        <v>8.48E-2</v>
      </c>
      <c r="I102" s="8">
        <v>3.6346479784366576E-3</v>
      </c>
      <c r="J102" t="str">
        <f t="shared" si="6"/>
        <v>SUN</v>
      </c>
      <c r="K102" t="str">
        <f t="shared" si="7"/>
        <v>FR</v>
      </c>
      <c r="L102" s="3">
        <f t="shared" si="8"/>
        <v>14.638888888888889</v>
      </c>
      <c r="M102" t="s">
        <v>317</v>
      </c>
      <c r="N102">
        <f t="shared" si="9"/>
        <v>2018</v>
      </c>
      <c r="O102">
        <f t="shared" si="10"/>
        <v>9</v>
      </c>
      <c r="P102">
        <f t="shared" si="11"/>
        <v>3</v>
      </c>
    </row>
    <row r="103" spans="1:16" x14ac:dyDescent="0.2">
      <c r="A103" s="5">
        <v>43355</v>
      </c>
      <c r="B103" s="5">
        <v>43357</v>
      </c>
      <c r="C103" t="s">
        <v>49</v>
      </c>
      <c r="D103" s="5">
        <v>48714</v>
      </c>
      <c r="E103" s="3">
        <v>1842000</v>
      </c>
      <c r="F103" s="3">
        <v>500000</v>
      </c>
      <c r="G103" s="8">
        <v>8.8053099999999995E-2</v>
      </c>
      <c r="H103" s="8">
        <v>8.8700000000000001E-2</v>
      </c>
      <c r="I103" s="8">
        <v>1.186699460916442E-3</v>
      </c>
      <c r="J103" t="str">
        <f t="shared" si="6"/>
        <v>SUN</v>
      </c>
      <c r="K103" t="str">
        <f t="shared" si="7"/>
        <v>FR</v>
      </c>
      <c r="L103" s="3">
        <f t="shared" si="8"/>
        <v>14.675000000000001</v>
      </c>
      <c r="M103" t="s">
        <v>317</v>
      </c>
      <c r="N103">
        <f t="shared" si="9"/>
        <v>2018</v>
      </c>
      <c r="O103">
        <f t="shared" si="10"/>
        <v>9</v>
      </c>
      <c r="P103">
        <f t="shared" si="11"/>
        <v>3</v>
      </c>
    </row>
    <row r="104" spans="1:16" x14ac:dyDescent="0.2">
      <c r="A104" s="5">
        <v>43340</v>
      </c>
      <c r="B104" s="5">
        <v>43342</v>
      </c>
      <c r="C104" t="s">
        <v>49</v>
      </c>
      <c r="D104" s="5">
        <v>48714</v>
      </c>
      <c r="E104" s="3">
        <v>5350000</v>
      </c>
      <c r="F104" s="3">
        <v>2150000</v>
      </c>
      <c r="G104" s="8">
        <v>8.0242900000000006E-2</v>
      </c>
      <c r="H104" s="8">
        <v>8.1000000000000003E-2</v>
      </c>
      <c r="I104" s="8">
        <v>4.6501950134770894E-3</v>
      </c>
      <c r="J104" t="str">
        <f t="shared" si="6"/>
        <v>SUN</v>
      </c>
      <c r="K104" t="str">
        <f t="shared" si="7"/>
        <v>FR</v>
      </c>
      <c r="L104" s="3">
        <f t="shared" si="8"/>
        <v>14.713888888888889</v>
      </c>
      <c r="M104" t="s">
        <v>317</v>
      </c>
      <c r="N104">
        <f t="shared" si="9"/>
        <v>2018</v>
      </c>
      <c r="O104">
        <f t="shared" si="10"/>
        <v>8</v>
      </c>
      <c r="P104">
        <f t="shared" si="11"/>
        <v>3</v>
      </c>
    </row>
    <row r="105" spans="1:16" x14ac:dyDescent="0.2">
      <c r="A105" s="5">
        <v>43326</v>
      </c>
      <c r="B105" s="5">
        <v>43328</v>
      </c>
      <c r="C105" t="s">
        <v>49</v>
      </c>
      <c r="D105" s="5">
        <v>48714</v>
      </c>
      <c r="E105" s="3">
        <v>4308000</v>
      </c>
      <c r="F105" s="3">
        <v>3000000</v>
      </c>
      <c r="G105" s="8">
        <v>8.4398200000000007E-2</v>
      </c>
      <c r="H105" s="8">
        <v>8.5000000000000006E-2</v>
      </c>
      <c r="I105" s="8">
        <v>6.8246522911051214E-3</v>
      </c>
      <c r="J105" t="str">
        <f t="shared" si="6"/>
        <v>SUN</v>
      </c>
      <c r="K105" t="str">
        <f t="shared" si="7"/>
        <v>FR</v>
      </c>
      <c r="L105" s="3">
        <f t="shared" si="8"/>
        <v>14.752777777777778</v>
      </c>
      <c r="M105" t="s">
        <v>317</v>
      </c>
      <c r="N105">
        <f t="shared" si="9"/>
        <v>2018</v>
      </c>
      <c r="O105">
        <f t="shared" si="10"/>
        <v>8</v>
      </c>
      <c r="P105">
        <f t="shared" si="11"/>
        <v>3</v>
      </c>
    </row>
    <row r="106" spans="1:16" x14ac:dyDescent="0.2">
      <c r="A106" s="5">
        <v>43312</v>
      </c>
      <c r="B106" s="5">
        <v>43314</v>
      </c>
      <c r="C106" t="s">
        <v>49</v>
      </c>
      <c r="D106" s="5">
        <v>48714</v>
      </c>
      <c r="E106" s="3">
        <v>4329500</v>
      </c>
      <c r="F106" s="3">
        <v>2050000</v>
      </c>
      <c r="G106" s="8">
        <v>8.2167500000000004E-2</v>
      </c>
      <c r="H106" s="8">
        <v>8.2500000000000004E-2</v>
      </c>
      <c r="I106" s="8">
        <v>4.54025269541779E-3</v>
      </c>
      <c r="J106" t="str">
        <f t="shared" si="6"/>
        <v>SUN</v>
      </c>
      <c r="K106" t="str">
        <f t="shared" si="7"/>
        <v>FR</v>
      </c>
      <c r="L106" s="3">
        <f t="shared" si="8"/>
        <v>14.791666666666666</v>
      </c>
      <c r="M106" t="s">
        <v>317</v>
      </c>
      <c r="N106">
        <f t="shared" si="9"/>
        <v>2018</v>
      </c>
      <c r="O106">
        <f t="shared" si="10"/>
        <v>7</v>
      </c>
      <c r="P106">
        <f t="shared" si="11"/>
        <v>3</v>
      </c>
    </row>
    <row r="107" spans="1:16" x14ac:dyDescent="0.2">
      <c r="A107" s="5">
        <v>43284</v>
      </c>
      <c r="B107" s="5">
        <v>43286</v>
      </c>
      <c r="C107" t="s">
        <v>49</v>
      </c>
      <c r="D107" s="5">
        <v>48714</v>
      </c>
      <c r="E107" s="3">
        <v>3788000</v>
      </c>
      <c r="F107" s="3">
        <v>1700000</v>
      </c>
      <c r="G107" s="8">
        <v>8.2897600000000002E-2</v>
      </c>
      <c r="H107" s="8">
        <v>8.3900000000000002E-2</v>
      </c>
      <c r="I107" s="8">
        <v>3.7985423180592996E-3</v>
      </c>
      <c r="J107" t="str">
        <f t="shared" si="6"/>
        <v>SUN</v>
      </c>
      <c r="K107" t="str">
        <f t="shared" si="7"/>
        <v>FR</v>
      </c>
      <c r="L107" s="3">
        <f t="shared" si="8"/>
        <v>14.866666666666667</v>
      </c>
      <c r="M107" t="s">
        <v>317</v>
      </c>
      <c r="N107">
        <f t="shared" si="9"/>
        <v>2018</v>
      </c>
      <c r="O107">
        <f t="shared" si="10"/>
        <v>7</v>
      </c>
      <c r="P107">
        <f t="shared" si="11"/>
        <v>3</v>
      </c>
    </row>
    <row r="108" spans="1:16" x14ac:dyDescent="0.2">
      <c r="A108" s="5">
        <v>43256</v>
      </c>
      <c r="B108" s="5">
        <v>43258</v>
      </c>
      <c r="C108" t="s">
        <v>49</v>
      </c>
      <c r="D108" s="5">
        <v>48714</v>
      </c>
      <c r="E108" s="3">
        <v>3605300</v>
      </c>
      <c r="F108" s="3">
        <v>2200000</v>
      </c>
      <c r="G108" s="8">
        <v>7.4690500000000007E-2</v>
      </c>
      <c r="H108" s="8">
        <v>7.5200000000000003E-2</v>
      </c>
      <c r="I108" s="8">
        <v>4.4290862533692722E-3</v>
      </c>
      <c r="J108" t="str">
        <f t="shared" si="6"/>
        <v>SUN</v>
      </c>
      <c r="K108" t="str">
        <f t="shared" si="7"/>
        <v>FR</v>
      </c>
      <c r="L108" s="3">
        <f t="shared" si="8"/>
        <v>14.944444444444445</v>
      </c>
      <c r="M108" t="s">
        <v>317</v>
      </c>
      <c r="N108">
        <f t="shared" si="9"/>
        <v>2018</v>
      </c>
      <c r="O108">
        <f t="shared" si="10"/>
        <v>6</v>
      </c>
      <c r="P108">
        <f t="shared" si="11"/>
        <v>2</v>
      </c>
    </row>
    <row r="109" spans="1:16" x14ac:dyDescent="0.2">
      <c r="A109" s="5">
        <v>43242</v>
      </c>
      <c r="B109" s="5">
        <v>43244</v>
      </c>
      <c r="C109" t="s">
        <v>49</v>
      </c>
      <c r="D109" s="5">
        <v>48714</v>
      </c>
      <c r="E109" s="3">
        <v>3746000</v>
      </c>
      <c r="F109" s="3">
        <v>2000000</v>
      </c>
      <c r="G109" s="8">
        <v>7.9195199999999993E-2</v>
      </c>
      <c r="H109" s="8">
        <v>7.9799999999999996E-2</v>
      </c>
      <c r="I109" s="8">
        <v>4.2692830188679242E-3</v>
      </c>
      <c r="J109" t="str">
        <f t="shared" si="6"/>
        <v>SUN</v>
      </c>
      <c r="K109" t="str">
        <f t="shared" si="7"/>
        <v>FR</v>
      </c>
      <c r="L109" s="3">
        <f t="shared" si="8"/>
        <v>14.980555555555556</v>
      </c>
      <c r="M109" t="s">
        <v>317</v>
      </c>
      <c r="N109">
        <f t="shared" si="9"/>
        <v>2018</v>
      </c>
      <c r="O109">
        <f t="shared" si="10"/>
        <v>5</v>
      </c>
      <c r="P109">
        <f t="shared" si="11"/>
        <v>2</v>
      </c>
    </row>
    <row r="110" spans="1:16" x14ac:dyDescent="0.2">
      <c r="A110" s="5">
        <v>43228</v>
      </c>
      <c r="B110" s="5">
        <v>43230</v>
      </c>
      <c r="C110" t="s">
        <v>49</v>
      </c>
      <c r="D110" s="5">
        <v>48714</v>
      </c>
      <c r="E110" s="3">
        <v>208000</v>
      </c>
      <c r="I110" s="8">
        <v>0</v>
      </c>
      <c r="J110" t="str">
        <f t="shared" si="6"/>
        <v>SUN</v>
      </c>
      <c r="K110" t="str">
        <f t="shared" si="7"/>
        <v>FR</v>
      </c>
      <c r="L110" s="3">
        <f t="shared" si="8"/>
        <v>15.019444444444444</v>
      </c>
      <c r="M110" t="s">
        <v>317</v>
      </c>
      <c r="N110">
        <f t="shared" si="9"/>
        <v>2018</v>
      </c>
      <c r="O110">
        <f t="shared" si="10"/>
        <v>5</v>
      </c>
      <c r="P110">
        <f t="shared" si="11"/>
        <v>2</v>
      </c>
    </row>
    <row r="111" spans="1:16" x14ac:dyDescent="0.2">
      <c r="A111" s="5">
        <v>43200</v>
      </c>
      <c r="B111" s="5">
        <v>43202</v>
      </c>
      <c r="C111" t="s">
        <v>49</v>
      </c>
      <c r="D111" s="5">
        <v>48714</v>
      </c>
      <c r="E111" s="3">
        <v>4478400</v>
      </c>
      <c r="F111" s="3">
        <v>2850000</v>
      </c>
      <c r="G111" s="8">
        <v>6.8099499999999993E-2</v>
      </c>
      <c r="H111" s="8">
        <v>6.83E-2</v>
      </c>
      <c r="I111" s="8">
        <v>5.2313632075471697E-3</v>
      </c>
      <c r="J111" t="str">
        <f t="shared" si="6"/>
        <v>SUN</v>
      </c>
      <c r="K111" t="str">
        <f t="shared" si="7"/>
        <v>FR</v>
      </c>
      <c r="L111" s="3">
        <f t="shared" si="8"/>
        <v>15.097222222222221</v>
      </c>
      <c r="M111" t="s">
        <v>317</v>
      </c>
      <c r="N111">
        <f t="shared" si="9"/>
        <v>2018</v>
      </c>
      <c r="O111">
        <f t="shared" si="10"/>
        <v>4</v>
      </c>
      <c r="P111">
        <f t="shared" si="11"/>
        <v>2</v>
      </c>
    </row>
    <row r="112" spans="1:16" x14ac:dyDescent="0.2">
      <c r="A112" s="5">
        <v>43186</v>
      </c>
      <c r="B112" s="5">
        <v>43188</v>
      </c>
      <c r="C112" t="s">
        <v>49</v>
      </c>
      <c r="D112" s="5">
        <v>48714</v>
      </c>
      <c r="E112" s="3">
        <v>1633000</v>
      </c>
      <c r="F112" s="3">
        <v>0</v>
      </c>
      <c r="G112" s="8" t="s">
        <v>50</v>
      </c>
      <c r="H112" s="8" t="s">
        <v>50</v>
      </c>
      <c r="J112" t="str">
        <f t="shared" si="6"/>
        <v>SUN</v>
      </c>
      <c r="K112" t="str">
        <f t="shared" si="7"/>
        <v>FR</v>
      </c>
      <c r="L112" s="3">
        <f t="shared" si="8"/>
        <v>15.133333333333333</v>
      </c>
      <c r="M112" t="s">
        <v>317</v>
      </c>
      <c r="N112">
        <f t="shared" si="9"/>
        <v>2018</v>
      </c>
      <c r="O112">
        <f t="shared" si="10"/>
        <v>3</v>
      </c>
      <c r="P112">
        <f t="shared" si="11"/>
        <v>1</v>
      </c>
    </row>
    <row r="113" spans="1:16" x14ac:dyDescent="0.2">
      <c r="A113" s="5">
        <v>43158</v>
      </c>
      <c r="B113" s="5">
        <v>43160</v>
      </c>
      <c r="C113" t="s">
        <v>49</v>
      </c>
      <c r="D113" s="5">
        <v>48714</v>
      </c>
      <c r="E113" s="3">
        <v>3074600</v>
      </c>
      <c r="F113" s="3">
        <v>1200000</v>
      </c>
      <c r="G113" s="8">
        <v>6.9699899999999995E-2</v>
      </c>
      <c r="H113" s="8">
        <v>6.9900000000000004E-2</v>
      </c>
      <c r="I113" s="8">
        <v>2.2544442048517519E-3</v>
      </c>
      <c r="J113" t="str">
        <f t="shared" si="6"/>
        <v>SUN</v>
      </c>
      <c r="K113" t="str">
        <f t="shared" si="7"/>
        <v>FR</v>
      </c>
      <c r="L113" s="3">
        <f t="shared" si="8"/>
        <v>15.216666666666667</v>
      </c>
      <c r="M113" t="s">
        <v>317</v>
      </c>
      <c r="N113">
        <f t="shared" si="9"/>
        <v>2018</v>
      </c>
      <c r="O113">
        <f t="shared" si="10"/>
        <v>2</v>
      </c>
      <c r="P113">
        <f t="shared" si="11"/>
        <v>1</v>
      </c>
    </row>
    <row r="114" spans="1:16" x14ac:dyDescent="0.2">
      <c r="A114" s="5">
        <v>43144</v>
      </c>
      <c r="B114" s="5">
        <v>43146</v>
      </c>
      <c r="C114" t="s">
        <v>49</v>
      </c>
      <c r="D114" s="5">
        <v>48714</v>
      </c>
      <c r="E114" s="3">
        <v>3618000</v>
      </c>
      <c r="F114" s="3">
        <v>2750000</v>
      </c>
      <c r="G114" s="8">
        <v>6.8186800000000006E-2</v>
      </c>
      <c r="H114" s="8">
        <v>6.8400000000000002E-2</v>
      </c>
      <c r="I114" s="8">
        <v>5.0542776280323451E-3</v>
      </c>
      <c r="J114" t="str">
        <f t="shared" si="6"/>
        <v>SUN</v>
      </c>
      <c r="K114" t="str">
        <f t="shared" si="7"/>
        <v>FR</v>
      </c>
      <c r="L114" s="3">
        <f t="shared" si="8"/>
        <v>15.255555555555556</v>
      </c>
      <c r="M114" t="s">
        <v>317</v>
      </c>
      <c r="N114">
        <f t="shared" si="9"/>
        <v>2018</v>
      </c>
      <c r="O114">
        <f t="shared" si="10"/>
        <v>2</v>
      </c>
      <c r="P114">
        <f t="shared" si="11"/>
        <v>1</v>
      </c>
    </row>
    <row r="115" spans="1:16" x14ac:dyDescent="0.2">
      <c r="A115" s="5">
        <v>43130</v>
      </c>
      <c r="B115" s="5">
        <v>43132</v>
      </c>
      <c r="C115" t="s">
        <v>49</v>
      </c>
      <c r="D115" s="5">
        <v>48714</v>
      </c>
      <c r="E115" s="3">
        <v>2987400</v>
      </c>
      <c r="F115" s="3">
        <v>1100000</v>
      </c>
      <c r="G115" s="8">
        <v>6.7983600000000005E-2</v>
      </c>
      <c r="H115" s="8">
        <v>6.8199999999999997E-2</v>
      </c>
      <c r="I115" s="8">
        <v>2.0156862533692722E-3</v>
      </c>
      <c r="J115" t="str">
        <f t="shared" si="6"/>
        <v>SUN</v>
      </c>
      <c r="K115" t="str">
        <f t="shared" si="7"/>
        <v>FR</v>
      </c>
      <c r="L115" s="3">
        <f t="shared" si="8"/>
        <v>15.291666666666666</v>
      </c>
      <c r="M115" t="s">
        <v>317</v>
      </c>
      <c r="N115">
        <f t="shared" si="9"/>
        <v>2018</v>
      </c>
      <c r="O115">
        <f t="shared" si="10"/>
        <v>1</v>
      </c>
      <c r="P115">
        <f t="shared" si="11"/>
        <v>1</v>
      </c>
    </row>
    <row r="116" spans="1:16" x14ac:dyDescent="0.2">
      <c r="A116" s="5">
        <v>43116</v>
      </c>
      <c r="B116" s="5">
        <v>43118</v>
      </c>
      <c r="C116" t="s">
        <v>49</v>
      </c>
      <c r="D116" s="5">
        <v>48714</v>
      </c>
      <c r="E116" s="3">
        <v>15247000</v>
      </c>
      <c r="F116" s="3">
        <v>3950000</v>
      </c>
      <c r="G116" s="8">
        <v>6.5633800000000006E-2</v>
      </c>
      <c r="H116" s="8">
        <v>6.5699999999999995E-2</v>
      </c>
      <c r="I116" s="8">
        <v>6.9879652291105123E-3</v>
      </c>
      <c r="J116" t="str">
        <f t="shared" si="6"/>
        <v>SUN</v>
      </c>
      <c r="K116" t="str">
        <f t="shared" si="7"/>
        <v>FR</v>
      </c>
      <c r="L116" s="3">
        <f t="shared" si="8"/>
        <v>15.330555555555556</v>
      </c>
      <c r="M116" t="s">
        <v>317</v>
      </c>
      <c r="N116">
        <f t="shared" si="9"/>
        <v>2018</v>
      </c>
      <c r="O116">
        <f t="shared" si="10"/>
        <v>1</v>
      </c>
      <c r="P116">
        <f t="shared" si="11"/>
        <v>1</v>
      </c>
    </row>
    <row r="117" spans="1:16" x14ac:dyDescent="0.2">
      <c r="A117" s="5">
        <v>42850</v>
      </c>
      <c r="B117" s="5">
        <v>42852</v>
      </c>
      <c r="C117" t="s">
        <v>206</v>
      </c>
      <c r="D117" s="5">
        <v>52642</v>
      </c>
      <c r="E117" s="3">
        <v>2848000</v>
      </c>
      <c r="F117" s="3">
        <v>1700000</v>
      </c>
      <c r="G117" s="8">
        <v>7.9589300000000002E-2</v>
      </c>
      <c r="H117" s="8">
        <v>8.0100000000000005E-2</v>
      </c>
      <c r="I117" s="8">
        <v>1.9328829999999998E-2</v>
      </c>
      <c r="J117" t="str">
        <f t="shared" si="6"/>
        <v>SUN</v>
      </c>
      <c r="K117" t="str">
        <f t="shared" si="7"/>
        <v>FR</v>
      </c>
      <c r="L117" s="3">
        <f t="shared" si="8"/>
        <v>26.805555555555557</v>
      </c>
      <c r="M117" t="s">
        <v>317</v>
      </c>
      <c r="N117">
        <f t="shared" si="9"/>
        <v>2017</v>
      </c>
      <c r="O117">
        <f t="shared" si="10"/>
        <v>4</v>
      </c>
      <c r="P117">
        <f t="shared" si="11"/>
        <v>2</v>
      </c>
    </row>
    <row r="118" spans="1:16" x14ac:dyDescent="0.2">
      <c r="A118" s="5">
        <v>42794</v>
      </c>
      <c r="B118" s="5">
        <v>42796</v>
      </c>
      <c r="C118" t="s">
        <v>206</v>
      </c>
      <c r="D118" s="5">
        <v>52642</v>
      </c>
      <c r="E118" s="3">
        <v>2317000</v>
      </c>
      <c r="F118" s="3">
        <v>1250000</v>
      </c>
      <c r="G118" s="8">
        <v>8.4297700000000003E-2</v>
      </c>
      <c r="H118" s="8">
        <v>8.4400000000000003E-2</v>
      </c>
      <c r="I118" s="8">
        <v>1.5053160714285715E-2</v>
      </c>
      <c r="J118" t="str">
        <f t="shared" si="6"/>
        <v>SUN</v>
      </c>
      <c r="K118" t="str">
        <f t="shared" si="7"/>
        <v>FR</v>
      </c>
      <c r="L118" s="3">
        <f t="shared" si="8"/>
        <v>26.958333333333332</v>
      </c>
      <c r="M118" t="s">
        <v>317</v>
      </c>
      <c r="N118">
        <f t="shared" si="9"/>
        <v>2017</v>
      </c>
      <c r="O118">
        <f t="shared" si="10"/>
        <v>2</v>
      </c>
      <c r="P118">
        <f t="shared" si="11"/>
        <v>1</v>
      </c>
    </row>
    <row r="119" spans="1:16" x14ac:dyDescent="0.2">
      <c r="A119" s="5">
        <v>42668</v>
      </c>
      <c r="B119" s="5">
        <v>42670</v>
      </c>
      <c r="C119" t="s">
        <v>206</v>
      </c>
      <c r="D119" s="5">
        <v>52642</v>
      </c>
      <c r="E119" s="3">
        <v>494500</v>
      </c>
      <c r="F119" s="3">
        <v>420000</v>
      </c>
      <c r="G119" s="8">
        <v>7.7306100000000003E-2</v>
      </c>
      <c r="H119" s="8">
        <v>7.7799999999999994E-2</v>
      </c>
      <c r="I119" s="8">
        <v>4.2331893089960892E-3</v>
      </c>
      <c r="J119" t="str">
        <f t="shared" si="6"/>
        <v>SUN</v>
      </c>
      <c r="K119" t="str">
        <f t="shared" si="7"/>
        <v>FR</v>
      </c>
      <c r="L119" s="3">
        <f t="shared" si="8"/>
        <v>27.305555555555557</v>
      </c>
      <c r="M119" t="s">
        <v>317</v>
      </c>
      <c r="N119">
        <f t="shared" si="9"/>
        <v>2016</v>
      </c>
      <c r="O119">
        <f t="shared" si="10"/>
        <v>10</v>
      </c>
      <c r="P119">
        <f t="shared" si="11"/>
        <v>4</v>
      </c>
    </row>
    <row r="120" spans="1:16" x14ac:dyDescent="0.2">
      <c r="A120" s="5">
        <v>42626</v>
      </c>
      <c r="B120" s="5">
        <v>42628</v>
      </c>
      <c r="C120" t="s">
        <v>206</v>
      </c>
      <c r="D120" s="5">
        <v>52642</v>
      </c>
      <c r="E120" s="3">
        <v>3671300</v>
      </c>
      <c r="F120" s="3">
        <v>3400000</v>
      </c>
      <c r="G120" s="8">
        <v>7.6007500000000006E-2</v>
      </c>
      <c r="H120" s="8">
        <v>7.6600000000000001E-2</v>
      </c>
      <c r="I120" s="8">
        <v>3.3693024771838338E-2</v>
      </c>
      <c r="J120" t="str">
        <f t="shared" si="6"/>
        <v>SUN</v>
      </c>
      <c r="K120" t="str">
        <f t="shared" si="7"/>
        <v>FR</v>
      </c>
      <c r="L120" s="3">
        <f t="shared" si="8"/>
        <v>27.422222222222221</v>
      </c>
      <c r="M120" t="s">
        <v>317</v>
      </c>
      <c r="N120">
        <f t="shared" si="9"/>
        <v>2016</v>
      </c>
      <c r="O120">
        <f t="shared" si="10"/>
        <v>9</v>
      </c>
      <c r="P120">
        <f t="shared" si="11"/>
        <v>3</v>
      </c>
    </row>
    <row r="121" spans="1:16" x14ac:dyDescent="0.2">
      <c r="A121" s="5">
        <v>42486</v>
      </c>
      <c r="B121" s="5">
        <v>42488</v>
      </c>
      <c r="C121" t="s">
        <v>206</v>
      </c>
      <c r="D121" s="5">
        <v>52642</v>
      </c>
      <c r="E121" s="3">
        <v>2148500</v>
      </c>
      <c r="F121" s="3">
        <v>1700000</v>
      </c>
      <c r="G121" s="8">
        <v>8.1245100000000001E-2</v>
      </c>
      <c r="H121" s="8">
        <v>8.2000000000000003E-2</v>
      </c>
      <c r="I121" s="8">
        <v>1.8007388526727511E-2</v>
      </c>
      <c r="J121" t="str">
        <f t="shared" si="6"/>
        <v>SUN</v>
      </c>
      <c r="K121" t="str">
        <f t="shared" si="7"/>
        <v>FR</v>
      </c>
      <c r="L121" s="3">
        <f t="shared" si="8"/>
        <v>27.802777777777777</v>
      </c>
      <c r="M121" t="s">
        <v>317</v>
      </c>
      <c r="N121">
        <f t="shared" si="9"/>
        <v>2016</v>
      </c>
      <c r="O121">
        <f t="shared" si="10"/>
        <v>4</v>
      </c>
      <c r="P121">
        <f t="shared" si="11"/>
        <v>2</v>
      </c>
    </row>
    <row r="122" spans="1:16" x14ac:dyDescent="0.2">
      <c r="A122" s="5">
        <v>42444</v>
      </c>
      <c r="B122" s="5">
        <v>42446</v>
      </c>
      <c r="C122" t="s">
        <v>206</v>
      </c>
      <c r="D122" s="5">
        <v>52642</v>
      </c>
      <c r="E122" s="3">
        <v>2257800</v>
      </c>
      <c r="F122" s="3">
        <v>2150000</v>
      </c>
      <c r="G122" s="8">
        <v>8.6348099999999997E-2</v>
      </c>
      <c r="H122" s="8">
        <v>8.6999999999999994E-2</v>
      </c>
      <c r="I122" s="8">
        <v>2.4204486962190352E-2</v>
      </c>
      <c r="J122" t="str">
        <f t="shared" si="6"/>
        <v>SUN</v>
      </c>
      <c r="K122" t="str">
        <f t="shared" si="7"/>
        <v>FR</v>
      </c>
      <c r="L122" s="3">
        <f t="shared" si="8"/>
        <v>27.916666666666668</v>
      </c>
      <c r="M122" t="s">
        <v>317</v>
      </c>
      <c r="N122">
        <f t="shared" si="9"/>
        <v>2016</v>
      </c>
      <c r="O122">
        <f t="shared" si="10"/>
        <v>3</v>
      </c>
      <c r="P122">
        <f t="shared" si="11"/>
        <v>1</v>
      </c>
    </row>
    <row r="123" spans="1:16" x14ac:dyDescent="0.2">
      <c r="A123" s="5">
        <v>43634</v>
      </c>
      <c r="B123" s="5">
        <v>43636</v>
      </c>
      <c r="C123" t="s">
        <v>107</v>
      </c>
      <c r="D123" s="5">
        <v>49018</v>
      </c>
      <c r="E123" s="3">
        <v>7362500</v>
      </c>
      <c r="F123" s="3">
        <v>4900000</v>
      </c>
      <c r="G123" s="8">
        <v>7.9897099999999999E-2</v>
      </c>
      <c r="H123" s="8">
        <v>8.0199999999999994E-2</v>
      </c>
      <c r="I123" s="8">
        <v>5.5413416843595187E-3</v>
      </c>
      <c r="J123" t="str">
        <f t="shared" si="6"/>
        <v>SUN</v>
      </c>
      <c r="K123" t="str">
        <f t="shared" si="7"/>
        <v>FR</v>
      </c>
      <c r="L123" s="3">
        <f t="shared" si="8"/>
        <v>14.741666666666667</v>
      </c>
      <c r="M123" t="s">
        <v>317</v>
      </c>
      <c r="N123">
        <f t="shared" si="9"/>
        <v>2019</v>
      </c>
      <c r="O123">
        <f t="shared" si="10"/>
        <v>6</v>
      </c>
      <c r="P123">
        <f t="shared" si="11"/>
        <v>2</v>
      </c>
    </row>
    <row r="124" spans="1:16" x14ac:dyDescent="0.2">
      <c r="A124" s="5">
        <v>43606</v>
      </c>
      <c r="B124" s="5">
        <v>43608</v>
      </c>
      <c r="C124" t="s">
        <v>107</v>
      </c>
      <c r="D124" s="5">
        <v>49018</v>
      </c>
      <c r="E124" s="3">
        <v>5382700</v>
      </c>
      <c r="F124" s="3">
        <v>2400000</v>
      </c>
      <c r="G124" s="8">
        <v>8.60485E-2</v>
      </c>
      <c r="H124" s="8">
        <v>8.6300000000000002E-2</v>
      </c>
      <c r="I124" s="8">
        <v>2.9230912951167727E-3</v>
      </c>
      <c r="J124" t="str">
        <f t="shared" si="6"/>
        <v>SUN</v>
      </c>
      <c r="K124" t="str">
        <f t="shared" si="7"/>
        <v>FR</v>
      </c>
      <c r="L124" s="3">
        <f t="shared" si="8"/>
        <v>14.816666666666666</v>
      </c>
      <c r="M124" t="s">
        <v>317</v>
      </c>
      <c r="N124">
        <f t="shared" si="9"/>
        <v>2019</v>
      </c>
      <c r="O124">
        <f t="shared" si="10"/>
        <v>5</v>
      </c>
      <c r="P124">
        <f t="shared" si="11"/>
        <v>2</v>
      </c>
    </row>
    <row r="125" spans="1:16" x14ac:dyDescent="0.2">
      <c r="A125" s="5">
        <v>43592</v>
      </c>
      <c r="B125" s="5">
        <v>43594</v>
      </c>
      <c r="C125" t="s">
        <v>107</v>
      </c>
      <c r="D125" s="5">
        <v>49018</v>
      </c>
      <c r="E125" s="3">
        <v>6183700</v>
      </c>
      <c r="F125" s="3">
        <v>4550000</v>
      </c>
      <c r="G125" s="8">
        <v>8.47469E-2</v>
      </c>
      <c r="H125" s="8">
        <v>8.5000000000000006E-2</v>
      </c>
      <c r="I125" s="8">
        <v>5.457868294409059E-3</v>
      </c>
      <c r="J125" t="str">
        <f t="shared" si="6"/>
        <v>SUN</v>
      </c>
      <c r="K125" t="str">
        <f t="shared" si="7"/>
        <v>FR</v>
      </c>
      <c r="L125" s="3">
        <f t="shared" si="8"/>
        <v>14.855555555555556</v>
      </c>
      <c r="M125" t="s">
        <v>317</v>
      </c>
      <c r="N125">
        <f t="shared" si="9"/>
        <v>2019</v>
      </c>
      <c r="O125">
        <f t="shared" si="10"/>
        <v>5</v>
      </c>
      <c r="P125">
        <f t="shared" si="11"/>
        <v>2</v>
      </c>
    </row>
    <row r="126" spans="1:16" x14ac:dyDescent="0.2">
      <c r="A126" s="5">
        <v>43578</v>
      </c>
      <c r="B126" s="5">
        <v>43580</v>
      </c>
      <c r="C126" t="s">
        <v>107</v>
      </c>
      <c r="D126" s="5">
        <v>49018</v>
      </c>
      <c r="E126" s="3">
        <v>7281700</v>
      </c>
      <c r="F126" s="3">
        <v>4000000</v>
      </c>
      <c r="G126" s="8">
        <v>8.0698300000000001E-2</v>
      </c>
      <c r="H126" s="8">
        <v>8.1000000000000003E-2</v>
      </c>
      <c r="I126" s="8">
        <v>4.5689058740268932E-3</v>
      </c>
      <c r="J126" t="str">
        <f t="shared" si="6"/>
        <v>SUN</v>
      </c>
      <c r="K126" t="str">
        <f t="shared" si="7"/>
        <v>FR</v>
      </c>
      <c r="L126" s="3">
        <f t="shared" si="8"/>
        <v>14.894444444444444</v>
      </c>
      <c r="M126" t="s">
        <v>317</v>
      </c>
      <c r="N126">
        <f t="shared" si="9"/>
        <v>2019</v>
      </c>
      <c r="O126">
        <f t="shared" si="10"/>
        <v>4</v>
      </c>
      <c r="P126">
        <f t="shared" si="11"/>
        <v>2</v>
      </c>
    </row>
    <row r="127" spans="1:16" x14ac:dyDescent="0.2">
      <c r="A127" s="5">
        <v>43564</v>
      </c>
      <c r="B127" s="5">
        <v>43566</v>
      </c>
      <c r="C127" t="s">
        <v>107</v>
      </c>
      <c r="D127" s="5">
        <v>49018</v>
      </c>
      <c r="E127" s="3">
        <v>6494000</v>
      </c>
      <c r="F127" s="3">
        <v>4550000</v>
      </c>
      <c r="G127" s="8">
        <v>8.0698199999999998E-2</v>
      </c>
      <c r="H127" s="8">
        <v>8.1000000000000003E-2</v>
      </c>
      <c r="I127" s="8">
        <v>5.1971239915074314E-3</v>
      </c>
      <c r="J127" t="str">
        <f t="shared" si="6"/>
        <v>SUN</v>
      </c>
      <c r="K127" t="str">
        <f t="shared" si="7"/>
        <v>FR</v>
      </c>
      <c r="L127" s="3">
        <f t="shared" si="8"/>
        <v>14.933333333333334</v>
      </c>
      <c r="M127" t="s">
        <v>317</v>
      </c>
      <c r="N127">
        <f t="shared" si="9"/>
        <v>2019</v>
      </c>
      <c r="O127">
        <f t="shared" si="10"/>
        <v>4</v>
      </c>
      <c r="P127">
        <f t="shared" si="11"/>
        <v>2</v>
      </c>
    </row>
    <row r="128" spans="1:16" x14ac:dyDescent="0.2">
      <c r="A128" s="5">
        <v>43550</v>
      </c>
      <c r="B128" s="5">
        <v>43552</v>
      </c>
      <c r="C128" t="s">
        <v>107</v>
      </c>
      <c r="D128" s="5">
        <v>49018</v>
      </c>
      <c r="E128" s="3">
        <v>10542200</v>
      </c>
      <c r="F128" s="3">
        <v>7000000</v>
      </c>
      <c r="G128" s="8">
        <v>7.9925999999999997E-2</v>
      </c>
      <c r="H128" s="8">
        <v>8.0299999999999996E-2</v>
      </c>
      <c r="I128" s="8">
        <v>7.919065817409766E-3</v>
      </c>
      <c r="J128" t="str">
        <f t="shared" si="6"/>
        <v>SUN</v>
      </c>
      <c r="K128" t="str">
        <f t="shared" si="7"/>
        <v>FR</v>
      </c>
      <c r="L128" s="3">
        <f t="shared" si="8"/>
        <v>14.969444444444445</v>
      </c>
      <c r="M128" t="s">
        <v>317</v>
      </c>
      <c r="N128">
        <f t="shared" si="9"/>
        <v>2019</v>
      </c>
      <c r="O128">
        <f t="shared" si="10"/>
        <v>3</v>
      </c>
      <c r="P128">
        <f t="shared" si="11"/>
        <v>1</v>
      </c>
    </row>
    <row r="129" spans="1:16" x14ac:dyDescent="0.2">
      <c r="A129" s="5">
        <v>43536</v>
      </c>
      <c r="B129" s="5">
        <v>43538</v>
      </c>
      <c r="C129" t="s">
        <v>107</v>
      </c>
      <c r="D129" s="5">
        <v>49018</v>
      </c>
      <c r="E129" s="3">
        <v>7770000</v>
      </c>
      <c r="F129" s="3">
        <v>3050000</v>
      </c>
      <c r="G129" s="8">
        <v>8.2573800000000003E-2</v>
      </c>
      <c r="H129" s="8">
        <v>8.2699999999999996E-2</v>
      </c>
      <c r="I129" s="8">
        <v>3.5647571125265393E-3</v>
      </c>
      <c r="J129" t="str">
        <f t="shared" si="6"/>
        <v>SUN</v>
      </c>
      <c r="K129" t="str">
        <f t="shared" si="7"/>
        <v>FR</v>
      </c>
      <c r="L129" s="3">
        <f t="shared" si="8"/>
        <v>15.008333333333333</v>
      </c>
      <c r="M129" t="s">
        <v>317</v>
      </c>
      <c r="N129">
        <f t="shared" si="9"/>
        <v>2019</v>
      </c>
      <c r="O129">
        <f t="shared" si="10"/>
        <v>3</v>
      </c>
      <c r="P129">
        <f t="shared" si="11"/>
        <v>1</v>
      </c>
    </row>
    <row r="130" spans="1:16" x14ac:dyDescent="0.2">
      <c r="A130" s="5">
        <v>43522</v>
      </c>
      <c r="B130" s="5">
        <v>43524</v>
      </c>
      <c r="C130" t="s">
        <v>107</v>
      </c>
      <c r="D130" s="5">
        <v>49018</v>
      </c>
      <c r="E130" s="3">
        <v>12906900</v>
      </c>
      <c r="F130" s="3">
        <v>5100000</v>
      </c>
      <c r="G130" s="8">
        <v>8.15998E-2</v>
      </c>
      <c r="H130" s="8">
        <v>8.1799999999999998E-2</v>
      </c>
      <c r="I130" s="8">
        <v>5.8904314225053074E-3</v>
      </c>
      <c r="J130" t="str">
        <f t="shared" ref="J130:J193" si="12">INDEX(sbn,MATCH(C130,seri,0))</f>
        <v>SUN</v>
      </c>
      <c r="K130" t="str">
        <f t="shared" ref="K130:K193" si="13">INDEX(tipe,MATCH(C130,seri,0))</f>
        <v>FR</v>
      </c>
      <c r="L130" s="3">
        <f t="shared" ref="L130:L193" si="14">YEARFRAC(A130,D130)</f>
        <v>15.052777777777777</v>
      </c>
      <c r="M130" t="s">
        <v>317</v>
      </c>
      <c r="N130">
        <f t="shared" si="9"/>
        <v>2019</v>
      </c>
      <c r="O130">
        <f t="shared" si="10"/>
        <v>2</v>
      </c>
      <c r="P130">
        <f t="shared" si="11"/>
        <v>1</v>
      </c>
    </row>
    <row r="131" spans="1:16" x14ac:dyDescent="0.2">
      <c r="A131" s="5">
        <v>43508</v>
      </c>
      <c r="B131" s="5">
        <v>43510</v>
      </c>
      <c r="C131" t="s">
        <v>107</v>
      </c>
      <c r="D131" s="5">
        <v>49018</v>
      </c>
      <c r="E131" s="3">
        <v>4562000</v>
      </c>
      <c r="F131" s="3">
        <v>1900000</v>
      </c>
      <c r="G131" s="8">
        <v>8.21876E-2</v>
      </c>
      <c r="H131" s="8">
        <v>8.2299999999999998E-2</v>
      </c>
      <c r="I131" s="8">
        <v>2.2102822363765039E-3</v>
      </c>
      <c r="J131" t="str">
        <f t="shared" si="12"/>
        <v>SUN</v>
      </c>
      <c r="K131" t="str">
        <f t="shared" si="13"/>
        <v>FR</v>
      </c>
      <c r="L131" s="3">
        <f t="shared" si="14"/>
        <v>15.091666666666667</v>
      </c>
      <c r="M131" t="s">
        <v>317</v>
      </c>
      <c r="N131">
        <f t="shared" ref="N131:N194" si="15">YEAR(A131)</f>
        <v>2019</v>
      </c>
      <c r="O131">
        <f t="shared" ref="O131:O194" si="16">MONTH(A131)</f>
        <v>2</v>
      </c>
      <c r="P131">
        <f t="shared" ref="P131:P194" si="17">ROUNDUP(MONTH(A131)/3,0)</f>
        <v>1</v>
      </c>
    </row>
    <row r="132" spans="1:16" x14ac:dyDescent="0.2">
      <c r="A132" s="5">
        <v>43494</v>
      </c>
      <c r="B132" s="5">
        <v>43496</v>
      </c>
      <c r="C132" t="s">
        <v>107</v>
      </c>
      <c r="D132" s="5">
        <v>49018</v>
      </c>
      <c r="E132" s="3">
        <v>6989800</v>
      </c>
      <c r="F132" s="3">
        <v>1250000</v>
      </c>
      <c r="G132" s="8">
        <v>8.5260600000000006E-2</v>
      </c>
      <c r="H132" s="8">
        <v>8.5300000000000001E-2</v>
      </c>
      <c r="I132" s="8">
        <v>1.5085031847133759E-3</v>
      </c>
      <c r="J132" t="str">
        <f t="shared" si="12"/>
        <v>SUN</v>
      </c>
      <c r="K132" t="str">
        <f t="shared" si="13"/>
        <v>FR</v>
      </c>
      <c r="L132" s="3">
        <f t="shared" si="14"/>
        <v>15.127777777777778</v>
      </c>
      <c r="M132" t="s">
        <v>317</v>
      </c>
      <c r="N132">
        <f t="shared" si="15"/>
        <v>2019</v>
      </c>
      <c r="O132">
        <f t="shared" si="16"/>
        <v>1</v>
      </c>
      <c r="P132">
        <f t="shared" si="17"/>
        <v>1</v>
      </c>
    </row>
    <row r="133" spans="1:16" x14ac:dyDescent="0.2">
      <c r="A133" s="5">
        <v>43480</v>
      </c>
      <c r="B133" s="5">
        <v>43482</v>
      </c>
      <c r="C133" t="s">
        <v>107</v>
      </c>
      <c r="D133" s="5">
        <v>49018</v>
      </c>
      <c r="E133" s="3">
        <v>3908500</v>
      </c>
      <c r="F133" s="3">
        <v>2500000</v>
      </c>
      <c r="G133" s="8">
        <v>8.3712400000000006E-2</v>
      </c>
      <c r="H133" s="8">
        <v>8.4099999999999994E-2</v>
      </c>
      <c r="I133" s="8">
        <v>2.9622222222222224E-3</v>
      </c>
      <c r="J133" t="str">
        <f t="shared" si="12"/>
        <v>SUN</v>
      </c>
      <c r="K133" t="str">
        <f t="shared" si="13"/>
        <v>FR</v>
      </c>
      <c r="L133" s="3">
        <f t="shared" si="14"/>
        <v>15.166666666666666</v>
      </c>
      <c r="M133" t="s">
        <v>317</v>
      </c>
      <c r="N133">
        <f t="shared" si="15"/>
        <v>2019</v>
      </c>
      <c r="O133">
        <f t="shared" si="16"/>
        <v>1</v>
      </c>
      <c r="P133">
        <f t="shared" si="17"/>
        <v>1</v>
      </c>
    </row>
    <row r="134" spans="1:16" x14ac:dyDescent="0.2">
      <c r="A134" s="5">
        <v>43468</v>
      </c>
      <c r="B134" s="5">
        <v>43472</v>
      </c>
      <c r="C134" t="s">
        <v>107</v>
      </c>
      <c r="D134" s="5">
        <v>49018</v>
      </c>
      <c r="E134" s="3">
        <v>4266700</v>
      </c>
      <c r="F134" s="3">
        <v>2750000</v>
      </c>
      <c r="G134" s="8">
        <v>8.3498600000000006E-2</v>
      </c>
      <c r="H134" s="8">
        <v>8.3799999999999999E-2</v>
      </c>
      <c r="I134" s="8">
        <v>3.2501224345364474E-3</v>
      </c>
      <c r="J134" t="str">
        <f t="shared" si="12"/>
        <v>SUN</v>
      </c>
      <c r="K134" t="str">
        <f t="shared" si="13"/>
        <v>FR</v>
      </c>
      <c r="L134" s="3">
        <f t="shared" si="14"/>
        <v>15.2</v>
      </c>
      <c r="M134" t="s">
        <v>317</v>
      </c>
      <c r="N134">
        <f t="shared" si="15"/>
        <v>2019</v>
      </c>
      <c r="O134">
        <f t="shared" si="16"/>
        <v>1</v>
      </c>
      <c r="P134">
        <f t="shared" si="17"/>
        <v>1</v>
      </c>
    </row>
    <row r="135" spans="1:16" x14ac:dyDescent="0.2">
      <c r="A135" s="5">
        <v>42927</v>
      </c>
      <c r="B135" s="5">
        <v>42929</v>
      </c>
      <c r="C135" t="s">
        <v>205</v>
      </c>
      <c r="D135" s="5">
        <v>49810</v>
      </c>
      <c r="E135" s="3">
        <v>7926600</v>
      </c>
      <c r="F135" s="3">
        <v>4250000</v>
      </c>
      <c r="G135" s="8">
        <v>8.0064999999999997E-2</v>
      </c>
      <c r="H135" s="8">
        <v>8.0199999999999994E-2</v>
      </c>
      <c r="I135" s="8">
        <v>5.9178478260869562E-3</v>
      </c>
      <c r="J135" t="str">
        <f t="shared" si="12"/>
        <v>SUN</v>
      </c>
      <c r="K135" t="str">
        <f t="shared" si="13"/>
        <v>FR</v>
      </c>
      <c r="L135" s="3">
        <f t="shared" si="14"/>
        <v>18.844444444444445</v>
      </c>
      <c r="M135" t="s">
        <v>318</v>
      </c>
      <c r="N135">
        <f t="shared" si="15"/>
        <v>2017</v>
      </c>
      <c r="O135">
        <f t="shared" si="16"/>
        <v>7</v>
      </c>
      <c r="P135">
        <f t="shared" si="17"/>
        <v>3</v>
      </c>
    </row>
    <row r="136" spans="1:16" x14ac:dyDescent="0.2">
      <c r="A136" s="5">
        <v>42906</v>
      </c>
      <c r="B136" s="5">
        <v>42908</v>
      </c>
      <c r="C136" t="s">
        <v>205</v>
      </c>
      <c r="D136" s="5">
        <v>49810</v>
      </c>
      <c r="E136" s="3">
        <v>5370300</v>
      </c>
      <c r="F136" s="3">
        <v>4450000</v>
      </c>
      <c r="G136" s="8">
        <v>7.5159599999999993E-2</v>
      </c>
      <c r="H136" s="8">
        <v>7.5399999999999995E-2</v>
      </c>
      <c r="I136" s="8">
        <v>5.8166994782608691E-3</v>
      </c>
      <c r="J136" t="str">
        <f t="shared" si="12"/>
        <v>SUN</v>
      </c>
      <c r="K136" t="str">
        <f t="shared" si="13"/>
        <v>FR</v>
      </c>
      <c r="L136" s="3">
        <f t="shared" si="14"/>
        <v>18.902777777777779</v>
      </c>
      <c r="M136" t="s">
        <v>318</v>
      </c>
      <c r="N136">
        <f t="shared" si="15"/>
        <v>2017</v>
      </c>
      <c r="O136">
        <f t="shared" si="16"/>
        <v>6</v>
      </c>
      <c r="P136">
        <f t="shared" si="17"/>
        <v>2</v>
      </c>
    </row>
    <row r="137" spans="1:16" x14ac:dyDescent="0.2">
      <c r="A137" s="5">
        <v>42878</v>
      </c>
      <c r="B137" s="5">
        <v>42881</v>
      </c>
      <c r="C137" t="s">
        <v>205</v>
      </c>
      <c r="D137" s="5">
        <v>49810</v>
      </c>
      <c r="E137" s="3">
        <v>14819600</v>
      </c>
      <c r="F137" s="3">
        <v>3950000</v>
      </c>
      <c r="G137" s="8">
        <v>7.5768299999999997E-2</v>
      </c>
      <c r="H137" s="8">
        <v>7.5899999999999995E-2</v>
      </c>
      <c r="I137" s="8">
        <v>5.2049527826086954E-3</v>
      </c>
      <c r="J137" t="str">
        <f t="shared" si="12"/>
        <v>SUN</v>
      </c>
      <c r="K137" t="str">
        <f t="shared" si="13"/>
        <v>FR</v>
      </c>
      <c r="L137" s="3">
        <f t="shared" si="14"/>
        <v>18.977777777777778</v>
      </c>
      <c r="M137" t="s">
        <v>318</v>
      </c>
      <c r="N137">
        <f t="shared" si="15"/>
        <v>2017</v>
      </c>
      <c r="O137">
        <f t="shared" si="16"/>
        <v>5</v>
      </c>
      <c r="P137">
        <f t="shared" si="17"/>
        <v>2</v>
      </c>
    </row>
    <row r="138" spans="1:16" x14ac:dyDescent="0.2">
      <c r="A138" s="5">
        <v>42864</v>
      </c>
      <c r="B138" s="5">
        <v>42867</v>
      </c>
      <c r="C138" t="s">
        <v>205</v>
      </c>
      <c r="D138" s="5">
        <v>49810</v>
      </c>
      <c r="E138" s="3">
        <v>3978700</v>
      </c>
      <c r="F138" s="3">
        <v>1450000</v>
      </c>
      <c r="G138" s="8">
        <v>7.8298699999999999E-2</v>
      </c>
      <c r="H138" s="8">
        <v>7.8399999999999997E-2</v>
      </c>
      <c r="I138" s="8">
        <v>1.9744889565217394E-3</v>
      </c>
      <c r="J138" t="str">
        <f t="shared" si="12"/>
        <v>SUN</v>
      </c>
      <c r="K138" t="str">
        <f t="shared" si="13"/>
        <v>FR</v>
      </c>
      <c r="L138" s="3">
        <f t="shared" si="14"/>
        <v>19.016666666666666</v>
      </c>
      <c r="M138" t="s">
        <v>318</v>
      </c>
      <c r="N138">
        <f t="shared" si="15"/>
        <v>2017</v>
      </c>
      <c r="O138">
        <f t="shared" si="16"/>
        <v>5</v>
      </c>
      <c r="P138">
        <f t="shared" si="17"/>
        <v>2</v>
      </c>
    </row>
    <row r="139" spans="1:16" x14ac:dyDescent="0.2">
      <c r="A139" s="5">
        <v>42850</v>
      </c>
      <c r="B139" s="5">
        <v>42852</v>
      </c>
      <c r="C139" t="s">
        <v>205</v>
      </c>
      <c r="D139" s="5">
        <v>49810</v>
      </c>
      <c r="E139" s="3">
        <v>6203500</v>
      </c>
      <c r="F139" s="3">
        <v>4800000</v>
      </c>
      <c r="G139" s="8">
        <v>7.7397400000000005E-2</v>
      </c>
      <c r="H139" s="8">
        <v>7.7700000000000005E-2</v>
      </c>
      <c r="I139" s="8">
        <v>6.4610003478260871E-3</v>
      </c>
      <c r="J139" t="str">
        <f t="shared" si="12"/>
        <v>SUN</v>
      </c>
      <c r="K139" t="str">
        <f t="shared" si="13"/>
        <v>FR</v>
      </c>
      <c r="L139" s="3">
        <f t="shared" si="14"/>
        <v>19.055555555555557</v>
      </c>
      <c r="M139" t="s">
        <v>318</v>
      </c>
      <c r="N139">
        <f t="shared" si="15"/>
        <v>2017</v>
      </c>
      <c r="O139">
        <f t="shared" si="16"/>
        <v>4</v>
      </c>
      <c r="P139">
        <f t="shared" si="17"/>
        <v>2</v>
      </c>
    </row>
    <row r="140" spans="1:16" x14ac:dyDescent="0.2">
      <c r="A140" s="5">
        <v>42821</v>
      </c>
      <c r="B140" s="5">
        <v>42824</v>
      </c>
      <c r="C140" t="s">
        <v>205</v>
      </c>
      <c r="D140" s="5">
        <v>49810</v>
      </c>
      <c r="E140" s="3">
        <v>5743600</v>
      </c>
      <c r="F140" s="3">
        <v>4650000</v>
      </c>
      <c r="G140" s="8">
        <v>7.7598899999999998E-2</v>
      </c>
      <c r="H140" s="8">
        <v>7.7899999999999997E-2</v>
      </c>
      <c r="I140" s="8">
        <v>6.2753893043478266E-3</v>
      </c>
      <c r="J140" t="str">
        <f t="shared" si="12"/>
        <v>SUN</v>
      </c>
      <c r="K140" t="str">
        <f t="shared" si="13"/>
        <v>FR</v>
      </c>
      <c r="L140" s="3">
        <f t="shared" si="14"/>
        <v>19.133333333333333</v>
      </c>
      <c r="M140" t="s">
        <v>318</v>
      </c>
      <c r="N140">
        <f t="shared" si="15"/>
        <v>2017</v>
      </c>
      <c r="O140">
        <f t="shared" si="16"/>
        <v>3</v>
      </c>
      <c r="P140">
        <f t="shared" si="17"/>
        <v>1</v>
      </c>
    </row>
    <row r="141" spans="1:16" x14ac:dyDescent="0.2">
      <c r="A141" s="5">
        <v>42808</v>
      </c>
      <c r="B141" s="5">
        <v>42810</v>
      </c>
      <c r="C141" t="s">
        <v>205</v>
      </c>
      <c r="D141" s="5">
        <v>49810</v>
      </c>
      <c r="E141" s="3">
        <v>4663700</v>
      </c>
      <c r="F141" s="3">
        <v>2000000</v>
      </c>
      <c r="G141" s="8">
        <v>8.0199000000000006E-2</v>
      </c>
      <c r="H141" s="8">
        <v>8.0600000000000005E-2</v>
      </c>
      <c r="I141" s="8">
        <v>2.7895304347826085E-3</v>
      </c>
      <c r="J141" t="str">
        <f t="shared" si="12"/>
        <v>SUN</v>
      </c>
      <c r="K141" t="str">
        <f t="shared" si="13"/>
        <v>FR</v>
      </c>
      <c r="L141" s="3">
        <f t="shared" si="14"/>
        <v>19.169444444444444</v>
      </c>
      <c r="M141" t="s">
        <v>318</v>
      </c>
      <c r="N141">
        <f t="shared" si="15"/>
        <v>2017</v>
      </c>
      <c r="O141">
        <f t="shared" si="16"/>
        <v>3</v>
      </c>
      <c r="P141">
        <f t="shared" si="17"/>
        <v>1</v>
      </c>
    </row>
    <row r="142" spans="1:16" x14ac:dyDescent="0.2">
      <c r="A142" s="5">
        <v>42794</v>
      </c>
      <c r="B142" s="5">
        <v>42796</v>
      </c>
      <c r="C142" t="s">
        <v>205</v>
      </c>
      <c r="D142" s="5">
        <v>49810</v>
      </c>
      <c r="E142" s="3">
        <v>3615200</v>
      </c>
      <c r="F142" s="3">
        <v>1550000</v>
      </c>
      <c r="G142" s="8">
        <v>8.1193899999999999E-2</v>
      </c>
      <c r="H142" s="8">
        <v>8.1299999999999997E-2</v>
      </c>
      <c r="I142" s="8">
        <v>2.1887051304347828E-3</v>
      </c>
      <c r="J142" t="str">
        <f t="shared" si="12"/>
        <v>SUN</v>
      </c>
      <c r="K142" t="str">
        <f t="shared" si="13"/>
        <v>FR</v>
      </c>
      <c r="L142" s="3">
        <f t="shared" si="14"/>
        <v>19.208333333333332</v>
      </c>
      <c r="M142" t="s">
        <v>318</v>
      </c>
      <c r="N142">
        <f t="shared" si="15"/>
        <v>2017</v>
      </c>
      <c r="O142">
        <f t="shared" si="16"/>
        <v>2</v>
      </c>
      <c r="P142">
        <f t="shared" si="17"/>
        <v>1</v>
      </c>
    </row>
    <row r="143" spans="1:16" x14ac:dyDescent="0.2">
      <c r="A143" s="5">
        <v>42780</v>
      </c>
      <c r="B143" s="5">
        <v>42783</v>
      </c>
      <c r="C143" t="s">
        <v>205</v>
      </c>
      <c r="D143" s="5">
        <v>49810</v>
      </c>
      <c r="E143" s="3">
        <v>3848400</v>
      </c>
      <c r="F143" s="3">
        <v>2650000</v>
      </c>
      <c r="G143" s="8">
        <v>8.1096299999999996E-2</v>
      </c>
      <c r="H143" s="8">
        <v>8.14E-2</v>
      </c>
      <c r="I143" s="8">
        <v>3.7374816521739125E-3</v>
      </c>
      <c r="J143" t="str">
        <f t="shared" si="12"/>
        <v>SUN</v>
      </c>
      <c r="K143" t="str">
        <f t="shared" si="13"/>
        <v>FR</v>
      </c>
      <c r="L143" s="3">
        <f t="shared" si="14"/>
        <v>19.252777777777776</v>
      </c>
      <c r="M143" t="s">
        <v>318</v>
      </c>
      <c r="N143">
        <f t="shared" si="15"/>
        <v>2017</v>
      </c>
      <c r="O143">
        <f t="shared" si="16"/>
        <v>2</v>
      </c>
      <c r="P143">
        <f t="shared" si="17"/>
        <v>1</v>
      </c>
    </row>
    <row r="144" spans="1:16" x14ac:dyDescent="0.2">
      <c r="A144" s="5">
        <v>42752</v>
      </c>
      <c r="B144" s="5">
        <v>42754</v>
      </c>
      <c r="C144" t="s">
        <v>205</v>
      </c>
      <c r="D144" s="5">
        <v>49810</v>
      </c>
      <c r="E144" s="3">
        <v>3876500</v>
      </c>
      <c r="F144" s="3">
        <v>2150000</v>
      </c>
      <c r="G144" s="8">
        <v>8.0098500000000003E-2</v>
      </c>
      <c r="H144" s="8">
        <v>8.0299999999999996E-2</v>
      </c>
      <c r="I144" s="8">
        <v>2.9949873913043476E-3</v>
      </c>
      <c r="J144" t="str">
        <f t="shared" si="12"/>
        <v>SUN</v>
      </c>
      <c r="K144" t="str">
        <f t="shared" si="13"/>
        <v>FR</v>
      </c>
      <c r="L144" s="3">
        <f t="shared" si="14"/>
        <v>19.327777777777779</v>
      </c>
      <c r="M144" t="s">
        <v>318</v>
      </c>
      <c r="N144">
        <f t="shared" si="15"/>
        <v>2017</v>
      </c>
      <c r="O144">
        <f t="shared" si="16"/>
        <v>1</v>
      </c>
      <c r="P144">
        <f t="shared" si="17"/>
        <v>1</v>
      </c>
    </row>
    <row r="145" spans="1:16" x14ac:dyDescent="0.2">
      <c r="A145" s="5">
        <v>42738</v>
      </c>
      <c r="B145" s="5">
        <v>42740</v>
      </c>
      <c r="C145" t="s">
        <v>205</v>
      </c>
      <c r="D145" s="5">
        <v>49810</v>
      </c>
      <c r="E145" s="3">
        <v>1875000</v>
      </c>
      <c r="I145" s="8">
        <v>0</v>
      </c>
      <c r="J145" t="str">
        <f t="shared" si="12"/>
        <v>SUN</v>
      </c>
      <c r="K145" t="str">
        <f t="shared" si="13"/>
        <v>FR</v>
      </c>
      <c r="L145" s="3">
        <f t="shared" si="14"/>
        <v>19.366666666666667</v>
      </c>
      <c r="M145" t="s">
        <v>318</v>
      </c>
      <c r="N145">
        <f t="shared" si="15"/>
        <v>2017</v>
      </c>
      <c r="O145">
        <f t="shared" si="16"/>
        <v>1</v>
      </c>
      <c r="P145">
        <f t="shared" si="17"/>
        <v>1</v>
      </c>
    </row>
    <row r="146" spans="1:16" x14ac:dyDescent="0.2">
      <c r="A146" s="5">
        <v>42710</v>
      </c>
      <c r="B146" s="5">
        <v>42712</v>
      </c>
      <c r="C146" t="s">
        <v>205</v>
      </c>
      <c r="D146" s="5">
        <v>49810</v>
      </c>
      <c r="E146" s="3">
        <v>1747800</v>
      </c>
      <c r="I146" s="8">
        <v>0</v>
      </c>
      <c r="J146" t="str">
        <f t="shared" si="12"/>
        <v>SUN</v>
      </c>
      <c r="K146" t="str">
        <f t="shared" si="13"/>
        <v>FR</v>
      </c>
      <c r="L146" s="3">
        <f t="shared" si="14"/>
        <v>19.441666666666666</v>
      </c>
      <c r="M146" t="s">
        <v>318</v>
      </c>
      <c r="N146">
        <f t="shared" si="15"/>
        <v>2016</v>
      </c>
      <c r="O146">
        <f t="shared" si="16"/>
        <v>12</v>
      </c>
      <c r="P146">
        <f t="shared" si="17"/>
        <v>4</v>
      </c>
    </row>
    <row r="147" spans="1:16" x14ac:dyDescent="0.2">
      <c r="A147" s="5">
        <v>42668</v>
      </c>
      <c r="B147" s="5">
        <v>42670</v>
      </c>
      <c r="C147" t="s">
        <v>205</v>
      </c>
      <c r="D147" s="5">
        <v>49810</v>
      </c>
      <c r="E147" s="3">
        <v>2495300</v>
      </c>
      <c r="F147" s="3">
        <v>1500000</v>
      </c>
      <c r="G147" s="8">
        <v>7.5993699999999997E-2</v>
      </c>
      <c r="H147" s="8">
        <v>7.6200000000000004E-2</v>
      </c>
      <c r="I147" s="8">
        <v>2.570249154453213E-3</v>
      </c>
      <c r="J147" t="str">
        <f t="shared" si="12"/>
        <v>SUN</v>
      </c>
      <c r="K147" t="str">
        <f t="shared" si="13"/>
        <v>FR</v>
      </c>
      <c r="L147" s="3">
        <f t="shared" si="14"/>
        <v>19.555555555555557</v>
      </c>
      <c r="M147" t="s">
        <v>318</v>
      </c>
      <c r="N147">
        <f t="shared" si="15"/>
        <v>2016</v>
      </c>
      <c r="O147">
        <f t="shared" si="16"/>
        <v>10</v>
      </c>
      <c r="P147">
        <f t="shared" si="17"/>
        <v>4</v>
      </c>
    </row>
    <row r="148" spans="1:16" x14ac:dyDescent="0.2">
      <c r="A148" s="5">
        <v>42654</v>
      </c>
      <c r="B148" s="5">
        <v>42656</v>
      </c>
      <c r="C148" t="s">
        <v>205</v>
      </c>
      <c r="D148" s="5">
        <v>49810</v>
      </c>
      <c r="E148" s="3">
        <v>1620300</v>
      </c>
      <c r="F148" s="3">
        <v>1100000</v>
      </c>
      <c r="G148" s="8">
        <v>7.4987100000000001E-2</v>
      </c>
      <c r="H148" s="8">
        <v>7.51E-2</v>
      </c>
      <c r="I148" s="8">
        <v>1.8598829763246899E-3</v>
      </c>
      <c r="J148" t="str">
        <f t="shared" si="12"/>
        <v>SUN</v>
      </c>
      <c r="K148" t="str">
        <f t="shared" si="13"/>
        <v>FR</v>
      </c>
      <c r="L148" s="3">
        <f t="shared" si="14"/>
        <v>19.594444444444445</v>
      </c>
      <c r="M148" t="s">
        <v>318</v>
      </c>
      <c r="N148">
        <f t="shared" si="15"/>
        <v>2016</v>
      </c>
      <c r="O148">
        <f t="shared" si="16"/>
        <v>10</v>
      </c>
      <c r="P148">
        <f t="shared" si="17"/>
        <v>4</v>
      </c>
    </row>
    <row r="149" spans="1:16" x14ac:dyDescent="0.2">
      <c r="A149" s="5">
        <v>42640</v>
      </c>
      <c r="B149" s="5">
        <v>42642</v>
      </c>
      <c r="C149" t="s">
        <v>205</v>
      </c>
      <c r="D149" s="5">
        <v>49810</v>
      </c>
      <c r="E149" s="3">
        <v>4508200</v>
      </c>
      <c r="F149" s="3">
        <v>3350000</v>
      </c>
      <c r="G149" s="8">
        <v>7.3588000000000001E-2</v>
      </c>
      <c r="H149" s="8">
        <v>7.3700000000000002E-2</v>
      </c>
      <c r="I149" s="8">
        <v>5.5585073280721526E-3</v>
      </c>
      <c r="J149" t="str">
        <f t="shared" si="12"/>
        <v>SUN</v>
      </c>
      <c r="K149" t="str">
        <f t="shared" si="13"/>
        <v>FR</v>
      </c>
      <c r="L149" s="3">
        <f t="shared" si="14"/>
        <v>19.633333333333333</v>
      </c>
      <c r="M149" t="s">
        <v>318</v>
      </c>
      <c r="N149">
        <f t="shared" si="15"/>
        <v>2016</v>
      </c>
      <c r="O149">
        <f t="shared" si="16"/>
        <v>9</v>
      </c>
      <c r="P149">
        <f t="shared" si="17"/>
        <v>3</v>
      </c>
    </row>
    <row r="150" spans="1:16" x14ac:dyDescent="0.2">
      <c r="A150" s="5">
        <v>42612</v>
      </c>
      <c r="B150" s="5">
        <v>42614</v>
      </c>
      <c r="C150" t="s">
        <v>205</v>
      </c>
      <c r="D150" s="5">
        <v>49810</v>
      </c>
      <c r="E150" s="3">
        <v>3934900</v>
      </c>
      <c r="F150" s="3">
        <v>1350000</v>
      </c>
      <c r="G150" s="8">
        <v>7.4799299999999999E-2</v>
      </c>
      <c r="H150" s="8">
        <v>7.4999999999999997E-2</v>
      </c>
      <c r="I150" s="8">
        <v>2.2768670800450957E-3</v>
      </c>
      <c r="J150" t="str">
        <f t="shared" si="12"/>
        <v>SUN</v>
      </c>
      <c r="K150" t="str">
        <f t="shared" si="13"/>
        <v>FR</v>
      </c>
      <c r="L150" s="3">
        <f t="shared" si="14"/>
        <v>19.708333333333332</v>
      </c>
      <c r="M150" t="s">
        <v>318</v>
      </c>
      <c r="N150">
        <f t="shared" si="15"/>
        <v>2016</v>
      </c>
      <c r="O150">
        <f t="shared" si="16"/>
        <v>8</v>
      </c>
      <c r="P150">
        <f t="shared" si="17"/>
        <v>3</v>
      </c>
    </row>
    <row r="151" spans="1:16" x14ac:dyDescent="0.2">
      <c r="A151" s="5">
        <v>42598</v>
      </c>
      <c r="B151" s="5">
        <v>42601</v>
      </c>
      <c r="C151" t="s">
        <v>205</v>
      </c>
      <c r="D151" s="5">
        <v>49810</v>
      </c>
      <c r="E151" s="3">
        <v>6132800</v>
      </c>
      <c r="F151" s="3">
        <v>5750000</v>
      </c>
      <c r="G151" s="8">
        <v>7.3199799999999995E-2</v>
      </c>
      <c r="H151" s="8">
        <v>7.3499999999999996E-2</v>
      </c>
      <c r="I151" s="8">
        <v>9.4903912063134151E-3</v>
      </c>
      <c r="J151" t="str">
        <f t="shared" si="12"/>
        <v>SUN</v>
      </c>
      <c r="K151" t="str">
        <f t="shared" si="13"/>
        <v>FR</v>
      </c>
      <c r="L151" s="3">
        <f t="shared" si="14"/>
        <v>19.747222222222224</v>
      </c>
      <c r="M151" t="s">
        <v>318</v>
      </c>
      <c r="N151">
        <f t="shared" si="15"/>
        <v>2016</v>
      </c>
      <c r="O151">
        <f t="shared" si="16"/>
        <v>8</v>
      </c>
      <c r="P151">
        <f t="shared" si="17"/>
        <v>3</v>
      </c>
    </row>
    <row r="152" spans="1:16" x14ac:dyDescent="0.2">
      <c r="A152" s="5">
        <v>42570</v>
      </c>
      <c r="B152" s="5">
        <v>42572</v>
      </c>
      <c r="C152" t="s">
        <v>205</v>
      </c>
      <c r="D152" s="5">
        <v>49810</v>
      </c>
      <c r="E152" s="3">
        <v>6886500</v>
      </c>
      <c r="F152" s="3">
        <v>5700000</v>
      </c>
      <c r="G152" s="8">
        <v>7.4799299999999999E-2</v>
      </c>
      <c r="H152" s="8">
        <v>7.4999999999999997E-2</v>
      </c>
      <c r="I152" s="8">
        <v>9.6134387824126262E-3</v>
      </c>
      <c r="J152" t="str">
        <f t="shared" si="12"/>
        <v>SUN</v>
      </c>
      <c r="K152" t="str">
        <f t="shared" si="13"/>
        <v>FR</v>
      </c>
      <c r="L152" s="3">
        <f t="shared" si="14"/>
        <v>19.822222222222223</v>
      </c>
      <c r="M152" t="s">
        <v>318</v>
      </c>
      <c r="N152">
        <f t="shared" si="15"/>
        <v>2016</v>
      </c>
      <c r="O152">
        <f t="shared" si="16"/>
        <v>7</v>
      </c>
      <c r="P152">
        <f t="shared" si="17"/>
        <v>3</v>
      </c>
    </row>
    <row r="153" spans="1:16" x14ac:dyDescent="0.2">
      <c r="A153" s="5">
        <v>42542</v>
      </c>
      <c r="B153" s="5">
        <v>42544</v>
      </c>
      <c r="C153" t="s">
        <v>205</v>
      </c>
      <c r="D153" s="5">
        <v>49810</v>
      </c>
      <c r="E153" s="3">
        <v>4639600</v>
      </c>
      <c r="F153" s="3">
        <v>2000000</v>
      </c>
      <c r="G153" s="8">
        <v>7.91964E-2</v>
      </c>
      <c r="H153" s="8">
        <v>7.9399999999999998E-2</v>
      </c>
      <c r="I153" s="8">
        <v>3.5714272829763245E-3</v>
      </c>
      <c r="J153" t="str">
        <f t="shared" si="12"/>
        <v>SUN</v>
      </c>
      <c r="K153" t="str">
        <f t="shared" si="13"/>
        <v>FR</v>
      </c>
      <c r="L153" s="3">
        <f t="shared" si="14"/>
        <v>19.899999999999999</v>
      </c>
      <c r="M153" t="s">
        <v>318</v>
      </c>
      <c r="N153">
        <f t="shared" si="15"/>
        <v>2016</v>
      </c>
      <c r="O153">
        <f t="shared" si="16"/>
        <v>6</v>
      </c>
      <c r="P153">
        <f t="shared" si="17"/>
        <v>2</v>
      </c>
    </row>
    <row r="154" spans="1:16" x14ac:dyDescent="0.2">
      <c r="A154" s="5">
        <v>42514</v>
      </c>
      <c r="B154" s="5">
        <v>42516</v>
      </c>
      <c r="C154" t="s">
        <v>205</v>
      </c>
      <c r="D154" s="5">
        <v>49810</v>
      </c>
      <c r="E154" s="3">
        <v>3483600</v>
      </c>
      <c r="F154" s="3">
        <v>3050000</v>
      </c>
      <c r="G154" s="8">
        <v>8.1569600000000006E-2</v>
      </c>
      <c r="H154" s="8">
        <v>8.2000000000000003E-2</v>
      </c>
      <c r="I154" s="8">
        <v>5.6096342728297636E-3</v>
      </c>
      <c r="J154" t="str">
        <f t="shared" si="12"/>
        <v>SUN</v>
      </c>
      <c r="K154" t="str">
        <f t="shared" si="13"/>
        <v>FR</v>
      </c>
      <c r="L154" s="3">
        <f t="shared" si="14"/>
        <v>19.975000000000001</v>
      </c>
      <c r="M154" t="s">
        <v>318</v>
      </c>
      <c r="N154">
        <f t="shared" si="15"/>
        <v>2016</v>
      </c>
      <c r="O154">
        <f t="shared" si="16"/>
        <v>5</v>
      </c>
      <c r="P154">
        <f t="shared" si="17"/>
        <v>2</v>
      </c>
    </row>
    <row r="155" spans="1:16" x14ac:dyDescent="0.2">
      <c r="A155" s="5">
        <v>42500</v>
      </c>
      <c r="B155" s="5">
        <v>42502</v>
      </c>
      <c r="C155" t="s">
        <v>205</v>
      </c>
      <c r="D155" s="5">
        <v>49810</v>
      </c>
      <c r="E155" s="3">
        <v>3060000</v>
      </c>
      <c r="F155" s="3">
        <v>1000000</v>
      </c>
      <c r="G155" s="8">
        <v>7.9964800000000003E-2</v>
      </c>
      <c r="H155" s="8">
        <v>8.0199999999999994E-2</v>
      </c>
      <c r="I155" s="8">
        <v>1.8030394588500565E-3</v>
      </c>
      <c r="J155" t="str">
        <f t="shared" si="12"/>
        <v>SUN</v>
      </c>
      <c r="K155" t="str">
        <f t="shared" si="13"/>
        <v>FR</v>
      </c>
      <c r="L155" s="3">
        <f t="shared" si="14"/>
        <v>20.013888888888889</v>
      </c>
      <c r="M155" t="s">
        <v>318</v>
      </c>
      <c r="N155">
        <f t="shared" si="15"/>
        <v>2016</v>
      </c>
      <c r="O155">
        <f t="shared" si="16"/>
        <v>5</v>
      </c>
      <c r="P155">
        <f t="shared" si="17"/>
        <v>2</v>
      </c>
    </row>
    <row r="156" spans="1:16" x14ac:dyDescent="0.2">
      <c r="A156" s="5">
        <v>42486</v>
      </c>
      <c r="B156" s="5">
        <v>42488</v>
      </c>
      <c r="C156" t="s">
        <v>205</v>
      </c>
      <c r="D156" s="5">
        <v>49810</v>
      </c>
      <c r="E156" s="3">
        <v>4525400</v>
      </c>
      <c r="F156" s="3">
        <v>1150000</v>
      </c>
      <c r="G156" s="8">
        <v>7.8698099999999993E-2</v>
      </c>
      <c r="H156" s="8">
        <v>7.8799999999999995E-2</v>
      </c>
      <c r="I156" s="8">
        <v>2.0406497181510706E-3</v>
      </c>
      <c r="J156" t="str">
        <f t="shared" si="12"/>
        <v>SUN</v>
      </c>
      <c r="K156" t="str">
        <f t="shared" si="13"/>
        <v>FR</v>
      </c>
      <c r="L156" s="3">
        <f t="shared" si="14"/>
        <v>20.052777777777777</v>
      </c>
      <c r="M156" t="s">
        <v>318</v>
      </c>
      <c r="N156">
        <f t="shared" si="15"/>
        <v>2016</v>
      </c>
      <c r="O156">
        <f t="shared" si="16"/>
        <v>4</v>
      </c>
      <c r="P156">
        <f t="shared" si="17"/>
        <v>2</v>
      </c>
    </row>
    <row r="157" spans="1:16" x14ac:dyDescent="0.2">
      <c r="A157" s="5">
        <v>42458</v>
      </c>
      <c r="B157" s="5">
        <v>42460</v>
      </c>
      <c r="C157" t="s">
        <v>205</v>
      </c>
      <c r="D157" s="5">
        <v>49810</v>
      </c>
      <c r="E157" s="3">
        <v>5360800</v>
      </c>
      <c r="F157" s="3">
        <v>3100000</v>
      </c>
      <c r="G157" s="8">
        <v>8.3199400000000007E-2</v>
      </c>
      <c r="H157" s="8">
        <v>8.3400000000000002E-2</v>
      </c>
      <c r="I157" s="8">
        <v>5.8155161217587374E-3</v>
      </c>
      <c r="J157" t="str">
        <f t="shared" si="12"/>
        <v>SUN</v>
      </c>
      <c r="K157" t="str">
        <f t="shared" si="13"/>
        <v>FR</v>
      </c>
      <c r="L157" s="3">
        <f t="shared" si="14"/>
        <v>20.127777777777776</v>
      </c>
      <c r="M157" t="s">
        <v>318</v>
      </c>
      <c r="N157">
        <f t="shared" si="15"/>
        <v>2016</v>
      </c>
      <c r="O157">
        <f t="shared" si="16"/>
        <v>3</v>
      </c>
      <c r="P157">
        <f t="shared" si="17"/>
        <v>1</v>
      </c>
    </row>
    <row r="158" spans="1:16" x14ac:dyDescent="0.2">
      <c r="A158" s="5">
        <v>42444</v>
      </c>
      <c r="B158" s="5">
        <v>42446</v>
      </c>
      <c r="C158" t="s">
        <v>205</v>
      </c>
      <c r="D158" s="5">
        <v>49810</v>
      </c>
      <c r="E158" s="3">
        <v>5754500</v>
      </c>
      <c r="F158" s="3">
        <v>4900000</v>
      </c>
      <c r="G158" s="8">
        <v>8.2499500000000003E-2</v>
      </c>
      <c r="H158" s="8">
        <v>8.3000000000000004E-2</v>
      </c>
      <c r="I158" s="8">
        <v>9.1149391206313407E-3</v>
      </c>
      <c r="J158" t="str">
        <f t="shared" si="12"/>
        <v>SUN</v>
      </c>
      <c r="K158" t="str">
        <f t="shared" si="13"/>
        <v>FR</v>
      </c>
      <c r="L158" s="3">
        <f t="shared" si="14"/>
        <v>20.166666666666668</v>
      </c>
      <c r="M158" t="s">
        <v>318</v>
      </c>
      <c r="N158">
        <f t="shared" si="15"/>
        <v>2016</v>
      </c>
      <c r="O158">
        <f t="shared" si="16"/>
        <v>3</v>
      </c>
      <c r="P158">
        <f t="shared" si="17"/>
        <v>1</v>
      </c>
    </row>
    <row r="159" spans="1:16" x14ac:dyDescent="0.2">
      <c r="A159" s="5">
        <v>42430</v>
      </c>
      <c r="B159" s="5">
        <v>42432</v>
      </c>
      <c r="C159" t="s">
        <v>205</v>
      </c>
      <c r="D159" s="5">
        <v>49810</v>
      </c>
      <c r="E159" s="3">
        <v>4076600</v>
      </c>
      <c r="F159" s="3">
        <v>1900000</v>
      </c>
      <c r="G159" s="8">
        <v>8.6588700000000005E-2</v>
      </c>
      <c r="H159" s="8">
        <v>8.6800000000000002E-2</v>
      </c>
      <c r="I159" s="8">
        <v>3.7095497181510711E-3</v>
      </c>
      <c r="J159" t="str">
        <f t="shared" si="12"/>
        <v>SUN</v>
      </c>
      <c r="K159" t="str">
        <f t="shared" si="13"/>
        <v>FR</v>
      </c>
      <c r="L159" s="3">
        <f t="shared" si="14"/>
        <v>20.205555555555556</v>
      </c>
      <c r="M159" t="s">
        <v>318</v>
      </c>
      <c r="N159">
        <f t="shared" si="15"/>
        <v>2016</v>
      </c>
      <c r="O159">
        <f t="shared" si="16"/>
        <v>3</v>
      </c>
      <c r="P159">
        <f t="shared" si="17"/>
        <v>1</v>
      </c>
    </row>
    <row r="160" spans="1:16" x14ac:dyDescent="0.2">
      <c r="A160" s="5">
        <v>42416</v>
      </c>
      <c r="B160" s="5">
        <v>42418</v>
      </c>
      <c r="C160" t="s">
        <v>205</v>
      </c>
      <c r="D160" s="5">
        <v>49810</v>
      </c>
      <c r="E160" s="3">
        <v>7129000</v>
      </c>
      <c r="F160" s="3">
        <v>6350000</v>
      </c>
      <c r="G160" s="8">
        <v>8.3296700000000001E-2</v>
      </c>
      <c r="H160" s="8">
        <v>8.3900000000000002E-2</v>
      </c>
      <c r="I160" s="8">
        <v>1.1926359526493801E-2</v>
      </c>
      <c r="J160" t="str">
        <f t="shared" si="12"/>
        <v>SUN</v>
      </c>
      <c r="K160" t="str">
        <f t="shared" si="13"/>
        <v>FR</v>
      </c>
      <c r="L160" s="3">
        <f t="shared" si="14"/>
        <v>20.247222222222224</v>
      </c>
      <c r="M160" t="s">
        <v>318</v>
      </c>
      <c r="N160">
        <f t="shared" si="15"/>
        <v>2016</v>
      </c>
      <c r="O160">
        <f t="shared" si="16"/>
        <v>2</v>
      </c>
      <c r="P160">
        <f t="shared" si="17"/>
        <v>1</v>
      </c>
    </row>
    <row r="161" spans="1:16" x14ac:dyDescent="0.2">
      <c r="A161" s="5">
        <v>42388</v>
      </c>
      <c r="B161" s="5">
        <v>42390</v>
      </c>
      <c r="C161" t="s">
        <v>205</v>
      </c>
      <c r="D161" s="5">
        <v>49810</v>
      </c>
      <c r="E161" s="3">
        <v>2076900</v>
      </c>
      <c r="F161" s="3">
        <v>850000</v>
      </c>
      <c r="G161" s="8">
        <v>8.8793700000000003E-2</v>
      </c>
      <c r="H161" s="8">
        <v>8.9399999999999993E-2</v>
      </c>
      <c r="I161" s="8">
        <v>1.7017958286358512E-3</v>
      </c>
      <c r="J161" t="str">
        <f t="shared" si="12"/>
        <v>SUN</v>
      </c>
      <c r="K161" t="str">
        <f t="shared" si="13"/>
        <v>FR</v>
      </c>
      <c r="L161" s="3">
        <f t="shared" si="14"/>
        <v>20.322222222222223</v>
      </c>
      <c r="M161" t="s">
        <v>318</v>
      </c>
      <c r="N161">
        <f t="shared" si="15"/>
        <v>2016</v>
      </c>
      <c r="O161">
        <f t="shared" si="16"/>
        <v>1</v>
      </c>
      <c r="P161">
        <f t="shared" si="17"/>
        <v>1</v>
      </c>
    </row>
    <row r="162" spans="1:16" x14ac:dyDescent="0.2">
      <c r="A162" s="5">
        <v>42374</v>
      </c>
      <c r="B162" s="5">
        <v>42376</v>
      </c>
      <c r="C162" t="s">
        <v>205</v>
      </c>
      <c r="D162" s="5">
        <v>49810</v>
      </c>
      <c r="E162" s="3">
        <v>1763000</v>
      </c>
      <c r="F162" s="3">
        <v>1300000</v>
      </c>
      <c r="G162" s="8">
        <v>9.0293200000000004E-2</v>
      </c>
      <c r="H162" s="8">
        <v>9.0499999999999997E-2</v>
      </c>
      <c r="I162" s="8">
        <v>2.6467003382187148E-3</v>
      </c>
      <c r="J162" t="str">
        <f t="shared" si="12"/>
        <v>SUN</v>
      </c>
      <c r="K162" t="str">
        <f t="shared" si="13"/>
        <v>FR</v>
      </c>
      <c r="L162" s="3">
        <f t="shared" si="14"/>
        <v>20.361111111111111</v>
      </c>
      <c r="M162" t="s">
        <v>318</v>
      </c>
      <c r="N162">
        <f t="shared" si="15"/>
        <v>2016</v>
      </c>
      <c r="O162">
        <f t="shared" si="16"/>
        <v>1</v>
      </c>
      <c r="P162">
        <f t="shared" si="17"/>
        <v>1</v>
      </c>
    </row>
    <row r="163" spans="1:16" x14ac:dyDescent="0.2">
      <c r="A163" s="5">
        <v>42668</v>
      </c>
      <c r="B163" s="5">
        <v>42670</v>
      </c>
      <c r="C163" t="s">
        <v>203</v>
      </c>
      <c r="D163" s="5">
        <v>47983</v>
      </c>
      <c r="E163" s="3">
        <v>1345000</v>
      </c>
      <c r="F163" s="3">
        <v>400000</v>
      </c>
      <c r="G163" s="8">
        <v>7.4087899999999998E-2</v>
      </c>
      <c r="H163" s="8">
        <v>7.4200000000000002E-2</v>
      </c>
      <c r="I163" s="8">
        <v>4.616068535825545E-4</v>
      </c>
      <c r="J163" t="str">
        <f t="shared" si="12"/>
        <v>SUN</v>
      </c>
      <c r="K163" t="str">
        <f t="shared" si="13"/>
        <v>FR</v>
      </c>
      <c r="L163" s="3">
        <f t="shared" si="14"/>
        <v>14.555555555555555</v>
      </c>
      <c r="M163" t="s">
        <v>317</v>
      </c>
      <c r="N163">
        <f t="shared" si="15"/>
        <v>2016</v>
      </c>
      <c r="O163">
        <f t="shared" si="16"/>
        <v>10</v>
      </c>
      <c r="P163">
        <f t="shared" si="17"/>
        <v>4</v>
      </c>
    </row>
    <row r="164" spans="1:16" x14ac:dyDescent="0.2">
      <c r="A164" s="5">
        <v>42654</v>
      </c>
      <c r="B164" s="5">
        <v>42656</v>
      </c>
      <c r="C164" t="s">
        <v>203</v>
      </c>
      <c r="D164" s="5">
        <v>47983</v>
      </c>
      <c r="E164" s="3">
        <v>3578400</v>
      </c>
      <c r="F164" s="3">
        <v>1800000</v>
      </c>
      <c r="G164" s="8">
        <v>7.38959E-2</v>
      </c>
      <c r="H164" s="8">
        <v>7.4099999999999999E-2</v>
      </c>
      <c r="I164" s="8">
        <v>2.0718476635514017E-3</v>
      </c>
      <c r="J164" t="str">
        <f t="shared" si="12"/>
        <v>SUN</v>
      </c>
      <c r="K164" t="str">
        <f t="shared" si="13"/>
        <v>FR</v>
      </c>
      <c r="L164" s="3">
        <f t="shared" si="14"/>
        <v>14.594444444444445</v>
      </c>
      <c r="M164" t="s">
        <v>317</v>
      </c>
      <c r="N164">
        <f t="shared" si="15"/>
        <v>2016</v>
      </c>
      <c r="O164">
        <f t="shared" si="16"/>
        <v>10</v>
      </c>
      <c r="P164">
        <f t="shared" si="17"/>
        <v>4</v>
      </c>
    </row>
    <row r="165" spans="1:16" x14ac:dyDescent="0.2">
      <c r="A165" s="5">
        <v>42626</v>
      </c>
      <c r="B165" s="5">
        <v>42628</v>
      </c>
      <c r="C165" t="s">
        <v>203</v>
      </c>
      <c r="D165" s="5">
        <v>47983</v>
      </c>
      <c r="E165" s="3">
        <v>1537300</v>
      </c>
      <c r="I165" s="8">
        <v>0</v>
      </c>
      <c r="J165" t="str">
        <f t="shared" si="12"/>
        <v>SUN</v>
      </c>
      <c r="K165" t="str">
        <f t="shared" si="13"/>
        <v>FR</v>
      </c>
      <c r="L165" s="3">
        <f t="shared" si="14"/>
        <v>14.672222222222222</v>
      </c>
      <c r="M165" t="s">
        <v>317</v>
      </c>
      <c r="N165">
        <f t="shared" si="15"/>
        <v>2016</v>
      </c>
      <c r="O165">
        <f t="shared" si="16"/>
        <v>9</v>
      </c>
      <c r="P165">
        <f t="shared" si="17"/>
        <v>3</v>
      </c>
    </row>
    <row r="166" spans="1:16" x14ac:dyDescent="0.2">
      <c r="A166" s="5">
        <v>42612</v>
      </c>
      <c r="B166" s="5">
        <v>42614</v>
      </c>
      <c r="C166" t="s">
        <v>203</v>
      </c>
      <c r="D166" s="5">
        <v>47983</v>
      </c>
      <c r="E166" s="3">
        <v>4059500</v>
      </c>
      <c r="F166" s="3">
        <v>2850000</v>
      </c>
      <c r="G166" s="8">
        <v>7.3998300000000003E-2</v>
      </c>
      <c r="H166" s="8">
        <v>7.4300000000000005E-2</v>
      </c>
      <c r="I166" s="8">
        <v>3.284971261682243E-3</v>
      </c>
      <c r="J166" t="str">
        <f t="shared" si="12"/>
        <v>SUN</v>
      </c>
      <c r="K166" t="str">
        <f t="shared" si="13"/>
        <v>FR</v>
      </c>
      <c r="L166" s="3">
        <f t="shared" si="14"/>
        <v>14.708333333333334</v>
      </c>
      <c r="M166" t="s">
        <v>317</v>
      </c>
      <c r="N166">
        <f t="shared" si="15"/>
        <v>2016</v>
      </c>
      <c r="O166">
        <f t="shared" si="16"/>
        <v>8</v>
      </c>
      <c r="P166">
        <f t="shared" si="17"/>
        <v>3</v>
      </c>
    </row>
    <row r="167" spans="1:16" x14ac:dyDescent="0.2">
      <c r="A167" s="5">
        <v>42598</v>
      </c>
      <c r="B167" s="5">
        <v>42601</v>
      </c>
      <c r="C167" t="s">
        <v>203</v>
      </c>
      <c r="D167" s="5">
        <v>47983</v>
      </c>
      <c r="E167" s="3">
        <v>9122200</v>
      </c>
      <c r="F167" s="3">
        <v>6700000</v>
      </c>
      <c r="G167" s="8">
        <v>7.1999900000000006E-2</v>
      </c>
      <c r="H167" s="8">
        <v>7.22E-2</v>
      </c>
      <c r="I167" s="8">
        <v>7.5140082554517136E-3</v>
      </c>
      <c r="J167" t="str">
        <f t="shared" si="12"/>
        <v>SUN</v>
      </c>
      <c r="K167" t="str">
        <f t="shared" si="13"/>
        <v>FR</v>
      </c>
      <c r="L167" s="3">
        <f t="shared" si="14"/>
        <v>14.747222222222222</v>
      </c>
      <c r="M167" t="s">
        <v>317</v>
      </c>
      <c r="N167">
        <f t="shared" si="15"/>
        <v>2016</v>
      </c>
      <c r="O167">
        <f t="shared" si="16"/>
        <v>8</v>
      </c>
      <c r="P167">
        <f t="shared" si="17"/>
        <v>3</v>
      </c>
    </row>
    <row r="168" spans="1:16" x14ac:dyDescent="0.2">
      <c r="A168" s="5">
        <v>42584</v>
      </c>
      <c r="B168" s="5">
        <v>42586</v>
      </c>
      <c r="C168" t="s">
        <v>203</v>
      </c>
      <c r="D168" s="5">
        <v>47983</v>
      </c>
      <c r="E168" s="3">
        <v>7973700</v>
      </c>
      <c r="F168" s="3">
        <v>5600000</v>
      </c>
      <c r="G168" s="8">
        <v>7.1835700000000002E-2</v>
      </c>
      <c r="H168" s="8">
        <v>7.1999999999999995E-2</v>
      </c>
      <c r="I168" s="8">
        <v>6.2660423676012466E-3</v>
      </c>
      <c r="J168" t="str">
        <f t="shared" si="12"/>
        <v>SUN</v>
      </c>
      <c r="K168" t="str">
        <f t="shared" si="13"/>
        <v>FR</v>
      </c>
      <c r="L168" s="3">
        <f t="shared" si="14"/>
        <v>14.786111111111111</v>
      </c>
      <c r="M168" t="s">
        <v>317</v>
      </c>
      <c r="N168">
        <f t="shared" si="15"/>
        <v>2016</v>
      </c>
      <c r="O168">
        <f t="shared" si="16"/>
        <v>8</v>
      </c>
      <c r="P168">
        <f t="shared" si="17"/>
        <v>3</v>
      </c>
    </row>
    <row r="169" spans="1:16" x14ac:dyDescent="0.2">
      <c r="A169" s="5">
        <v>42542</v>
      </c>
      <c r="B169" s="5">
        <v>42544</v>
      </c>
      <c r="C169" t="s">
        <v>203</v>
      </c>
      <c r="D169" s="5">
        <v>47983</v>
      </c>
      <c r="E169" s="3">
        <v>6059500</v>
      </c>
      <c r="F169" s="3">
        <v>5350000</v>
      </c>
      <c r="G169" s="8">
        <v>7.9095299999999993E-2</v>
      </c>
      <c r="H169" s="8">
        <v>7.9399999999999998E-2</v>
      </c>
      <c r="I169" s="8">
        <v>6.5912749999999997E-3</v>
      </c>
      <c r="J169" t="str">
        <f t="shared" si="12"/>
        <v>SUN</v>
      </c>
      <c r="K169" t="str">
        <f t="shared" si="13"/>
        <v>FR</v>
      </c>
      <c r="L169" s="3">
        <f t="shared" si="14"/>
        <v>14.9</v>
      </c>
      <c r="M169" t="s">
        <v>317</v>
      </c>
      <c r="N169">
        <f t="shared" si="15"/>
        <v>2016</v>
      </c>
      <c r="O169">
        <f t="shared" si="16"/>
        <v>6</v>
      </c>
      <c r="P169">
        <f t="shared" si="17"/>
        <v>2</v>
      </c>
    </row>
    <row r="170" spans="1:16" x14ac:dyDescent="0.2">
      <c r="A170" s="5">
        <v>42528</v>
      </c>
      <c r="B170" s="5">
        <v>42530</v>
      </c>
      <c r="C170" t="s">
        <v>203</v>
      </c>
      <c r="D170" s="5">
        <v>47983</v>
      </c>
      <c r="E170" s="3">
        <v>11174400</v>
      </c>
      <c r="F170" s="3">
        <v>7700000</v>
      </c>
      <c r="G170" s="8">
        <v>7.9148499999999997E-2</v>
      </c>
      <c r="H170" s="8">
        <v>7.9399999999999998E-2</v>
      </c>
      <c r="I170" s="8">
        <v>9.4928886292834878E-3</v>
      </c>
      <c r="J170" t="str">
        <f t="shared" si="12"/>
        <v>SUN</v>
      </c>
      <c r="K170" t="str">
        <f t="shared" si="13"/>
        <v>FR</v>
      </c>
      <c r="L170" s="3">
        <f t="shared" si="14"/>
        <v>14.938888888888888</v>
      </c>
      <c r="M170" t="s">
        <v>317</v>
      </c>
      <c r="N170">
        <f t="shared" si="15"/>
        <v>2016</v>
      </c>
      <c r="O170">
        <f t="shared" si="16"/>
        <v>6</v>
      </c>
      <c r="P170">
        <f t="shared" si="17"/>
        <v>2</v>
      </c>
    </row>
    <row r="171" spans="1:16" x14ac:dyDescent="0.2">
      <c r="A171" s="5">
        <v>42514</v>
      </c>
      <c r="B171" s="5">
        <v>42516</v>
      </c>
      <c r="C171" t="s">
        <v>203</v>
      </c>
      <c r="D171" s="5">
        <v>47983</v>
      </c>
      <c r="E171" s="3">
        <v>3980000</v>
      </c>
      <c r="F171" s="3">
        <v>1350000</v>
      </c>
      <c r="G171" s="8">
        <v>8.1496399999999997E-2</v>
      </c>
      <c r="H171" s="8">
        <v>8.1600000000000006E-2</v>
      </c>
      <c r="I171" s="8">
        <v>1.7137093457943926E-3</v>
      </c>
      <c r="J171" t="str">
        <f t="shared" si="12"/>
        <v>SUN</v>
      </c>
      <c r="K171" t="str">
        <f t="shared" si="13"/>
        <v>FR</v>
      </c>
      <c r="L171" s="3">
        <f t="shared" si="14"/>
        <v>14.975</v>
      </c>
      <c r="M171" t="s">
        <v>317</v>
      </c>
      <c r="N171">
        <f t="shared" si="15"/>
        <v>2016</v>
      </c>
      <c r="O171">
        <f t="shared" si="16"/>
        <v>5</v>
      </c>
      <c r="P171">
        <f t="shared" si="17"/>
        <v>2</v>
      </c>
    </row>
    <row r="172" spans="1:16" x14ac:dyDescent="0.2">
      <c r="A172" s="5">
        <v>42500</v>
      </c>
      <c r="B172" s="5">
        <v>42502</v>
      </c>
      <c r="C172" t="s">
        <v>203</v>
      </c>
      <c r="D172" s="5">
        <v>47983</v>
      </c>
      <c r="E172" s="3">
        <v>3114400</v>
      </c>
      <c r="F172" s="3">
        <v>1200000</v>
      </c>
      <c r="G172" s="8">
        <v>7.9929500000000001E-2</v>
      </c>
      <c r="H172" s="8">
        <v>0.08</v>
      </c>
      <c r="I172" s="8">
        <v>1.4940093457943924E-3</v>
      </c>
      <c r="J172" t="str">
        <f t="shared" si="12"/>
        <v>SUN</v>
      </c>
      <c r="K172" t="str">
        <f t="shared" si="13"/>
        <v>FR</v>
      </c>
      <c r="L172" s="3">
        <f t="shared" si="14"/>
        <v>15.013888888888889</v>
      </c>
      <c r="M172" t="s">
        <v>317</v>
      </c>
      <c r="N172">
        <f t="shared" si="15"/>
        <v>2016</v>
      </c>
      <c r="O172">
        <f t="shared" si="16"/>
        <v>5</v>
      </c>
      <c r="P172">
        <f t="shared" si="17"/>
        <v>2</v>
      </c>
    </row>
    <row r="173" spans="1:16" x14ac:dyDescent="0.2">
      <c r="A173" s="5">
        <v>42472</v>
      </c>
      <c r="B173" s="5">
        <v>42474</v>
      </c>
      <c r="C173" t="s">
        <v>203</v>
      </c>
      <c r="D173" s="5">
        <v>47983</v>
      </c>
      <c r="E173" s="3">
        <v>10084000</v>
      </c>
      <c r="F173" s="3">
        <v>6050000</v>
      </c>
      <c r="G173" s="8">
        <v>7.7998600000000001E-2</v>
      </c>
      <c r="H173" s="8">
        <v>7.8200000000000006E-2</v>
      </c>
      <c r="I173" s="8">
        <v>7.3503353582554517E-3</v>
      </c>
      <c r="J173" t="str">
        <f t="shared" si="12"/>
        <v>SUN</v>
      </c>
      <c r="K173" t="str">
        <f t="shared" si="13"/>
        <v>FR</v>
      </c>
      <c r="L173" s="3">
        <f t="shared" si="14"/>
        <v>15.091666666666667</v>
      </c>
      <c r="M173" t="s">
        <v>317</v>
      </c>
      <c r="N173">
        <f t="shared" si="15"/>
        <v>2016</v>
      </c>
      <c r="O173">
        <f t="shared" si="16"/>
        <v>4</v>
      </c>
      <c r="P173">
        <f t="shared" si="17"/>
        <v>2</v>
      </c>
    </row>
    <row r="174" spans="1:16" x14ac:dyDescent="0.2">
      <c r="A174" s="5">
        <v>42458</v>
      </c>
      <c r="B174" s="5">
        <v>42460</v>
      </c>
      <c r="C174" t="s">
        <v>203</v>
      </c>
      <c r="D174" s="5">
        <v>47983</v>
      </c>
      <c r="E174" s="3">
        <v>5019000</v>
      </c>
      <c r="F174" s="3">
        <v>2300000</v>
      </c>
      <c r="G174" s="8">
        <v>8.3021499999999998E-2</v>
      </c>
      <c r="H174" s="8">
        <v>8.3099999999999993E-2</v>
      </c>
      <c r="I174" s="8">
        <v>2.9742904984423673E-3</v>
      </c>
      <c r="J174" t="str">
        <f t="shared" si="12"/>
        <v>SUN</v>
      </c>
      <c r="K174" t="str">
        <f t="shared" si="13"/>
        <v>FR</v>
      </c>
      <c r="L174" s="3">
        <f t="shared" si="14"/>
        <v>15.127777777777778</v>
      </c>
      <c r="M174" t="s">
        <v>317</v>
      </c>
      <c r="N174">
        <f t="shared" si="15"/>
        <v>2016</v>
      </c>
      <c r="O174">
        <f t="shared" si="16"/>
        <v>3</v>
      </c>
      <c r="P174">
        <f t="shared" si="17"/>
        <v>1</v>
      </c>
    </row>
    <row r="175" spans="1:16" x14ac:dyDescent="0.2">
      <c r="A175" s="5">
        <v>42444</v>
      </c>
      <c r="B175" s="5">
        <v>42446</v>
      </c>
      <c r="C175" t="s">
        <v>203</v>
      </c>
      <c r="D175" s="5">
        <v>47983</v>
      </c>
      <c r="E175" s="3">
        <v>4788000</v>
      </c>
      <c r="F175" s="3">
        <v>2750000</v>
      </c>
      <c r="G175" s="8">
        <v>8.2141900000000004E-2</v>
      </c>
      <c r="H175" s="8">
        <v>8.2400000000000001E-2</v>
      </c>
      <c r="I175" s="8">
        <v>3.5185393302180688E-3</v>
      </c>
      <c r="J175" t="str">
        <f t="shared" si="12"/>
        <v>SUN</v>
      </c>
      <c r="K175" t="str">
        <f t="shared" si="13"/>
        <v>FR</v>
      </c>
      <c r="L175" s="3">
        <f t="shared" si="14"/>
        <v>15.166666666666666</v>
      </c>
      <c r="M175" t="s">
        <v>317</v>
      </c>
      <c r="N175">
        <f t="shared" si="15"/>
        <v>2016</v>
      </c>
      <c r="O175">
        <f t="shared" si="16"/>
        <v>3</v>
      </c>
      <c r="P175">
        <f t="shared" si="17"/>
        <v>1</v>
      </c>
    </row>
    <row r="176" spans="1:16" x14ac:dyDescent="0.2">
      <c r="A176" s="5">
        <v>42430</v>
      </c>
      <c r="B176" s="5">
        <v>42432</v>
      </c>
      <c r="C176" t="s">
        <v>203</v>
      </c>
      <c r="D176" s="5">
        <v>47983</v>
      </c>
      <c r="E176" s="3">
        <v>11928000</v>
      </c>
      <c r="F176" s="3">
        <v>8050000</v>
      </c>
      <c r="G176" s="8">
        <v>8.2897999999999999E-2</v>
      </c>
      <c r="H176" s="8">
        <v>8.3299999999999999E-2</v>
      </c>
      <c r="I176" s="8">
        <v>1.0394531152647976E-2</v>
      </c>
      <c r="J176" t="str">
        <f t="shared" si="12"/>
        <v>SUN</v>
      </c>
      <c r="K176" t="str">
        <f t="shared" si="13"/>
        <v>FR</v>
      </c>
      <c r="L176" s="3">
        <f t="shared" si="14"/>
        <v>15.205555555555556</v>
      </c>
      <c r="M176" t="s">
        <v>317</v>
      </c>
      <c r="N176">
        <f t="shared" si="15"/>
        <v>2016</v>
      </c>
      <c r="O176">
        <f t="shared" si="16"/>
        <v>3</v>
      </c>
      <c r="P176">
        <f t="shared" si="17"/>
        <v>1</v>
      </c>
    </row>
    <row r="177" spans="1:16" x14ac:dyDescent="0.2">
      <c r="A177" s="5">
        <v>42416</v>
      </c>
      <c r="B177" s="5">
        <v>42418</v>
      </c>
      <c r="C177" t="s">
        <v>203</v>
      </c>
      <c r="D177" s="5">
        <v>47983</v>
      </c>
      <c r="E177" s="3">
        <v>4027500</v>
      </c>
      <c r="F177" s="3">
        <v>2700000</v>
      </c>
      <c r="G177" s="8">
        <v>8.2891699999999999E-2</v>
      </c>
      <c r="H177" s="8">
        <v>8.3099999999999993E-2</v>
      </c>
      <c r="I177" s="8">
        <v>3.4860995327102803E-3</v>
      </c>
      <c r="J177" t="str">
        <f t="shared" si="12"/>
        <v>SUN</v>
      </c>
      <c r="K177" t="str">
        <f t="shared" si="13"/>
        <v>FR</v>
      </c>
      <c r="L177" s="3">
        <f t="shared" si="14"/>
        <v>15.247222222222222</v>
      </c>
      <c r="M177" t="s">
        <v>317</v>
      </c>
      <c r="N177">
        <f t="shared" si="15"/>
        <v>2016</v>
      </c>
      <c r="O177">
        <f t="shared" si="16"/>
        <v>2</v>
      </c>
      <c r="P177">
        <f t="shared" si="17"/>
        <v>1</v>
      </c>
    </row>
    <row r="178" spans="1:16" x14ac:dyDescent="0.2">
      <c r="A178" s="5">
        <v>42402</v>
      </c>
      <c r="B178" s="5">
        <v>42404</v>
      </c>
      <c r="C178" t="s">
        <v>203</v>
      </c>
      <c r="D178" s="5">
        <v>47983</v>
      </c>
      <c r="E178" s="3">
        <v>7814000</v>
      </c>
      <c r="F178" s="3">
        <v>5750000</v>
      </c>
      <c r="G178" s="8">
        <v>8.4198400000000007E-2</v>
      </c>
      <c r="H178" s="8">
        <v>8.4699999999999998E-2</v>
      </c>
      <c r="I178" s="8">
        <v>7.5411339563862933E-3</v>
      </c>
      <c r="J178" t="str">
        <f t="shared" si="12"/>
        <v>SUN</v>
      </c>
      <c r="K178" t="str">
        <f t="shared" si="13"/>
        <v>FR</v>
      </c>
      <c r="L178" s="3">
        <f t="shared" si="14"/>
        <v>15.286111111111111</v>
      </c>
      <c r="M178" t="s">
        <v>317</v>
      </c>
      <c r="N178">
        <f t="shared" si="15"/>
        <v>2016</v>
      </c>
      <c r="O178">
        <f t="shared" si="16"/>
        <v>2</v>
      </c>
      <c r="P178">
        <f t="shared" si="17"/>
        <v>1</v>
      </c>
    </row>
    <row r="179" spans="1:16" x14ac:dyDescent="0.2">
      <c r="A179" s="5">
        <v>42388</v>
      </c>
      <c r="B179" s="5">
        <v>42390</v>
      </c>
      <c r="C179" t="s">
        <v>203</v>
      </c>
      <c r="D179" s="5">
        <v>47983</v>
      </c>
      <c r="E179" s="3">
        <v>3003000</v>
      </c>
      <c r="F179" s="3">
        <v>1900000</v>
      </c>
      <c r="G179" s="8">
        <v>8.8494600000000007E-2</v>
      </c>
      <c r="H179" s="8">
        <v>8.8800000000000004E-2</v>
      </c>
      <c r="I179" s="8">
        <v>2.6189990654205612E-3</v>
      </c>
      <c r="J179" t="str">
        <f t="shared" si="12"/>
        <v>SUN</v>
      </c>
      <c r="K179" t="str">
        <f t="shared" si="13"/>
        <v>FR</v>
      </c>
      <c r="L179" s="3">
        <f t="shared" si="14"/>
        <v>15.322222222222223</v>
      </c>
      <c r="M179" t="s">
        <v>317</v>
      </c>
      <c r="N179">
        <f t="shared" si="15"/>
        <v>2016</v>
      </c>
      <c r="O179">
        <f t="shared" si="16"/>
        <v>1</v>
      </c>
      <c r="P179">
        <f t="shared" si="17"/>
        <v>1</v>
      </c>
    </row>
    <row r="180" spans="1:16" x14ac:dyDescent="0.2">
      <c r="A180" s="5">
        <v>43039</v>
      </c>
      <c r="B180" s="5">
        <v>43041</v>
      </c>
      <c r="C180" t="s">
        <v>204</v>
      </c>
      <c r="D180" s="5">
        <v>48441</v>
      </c>
      <c r="E180" s="3">
        <v>12696100</v>
      </c>
      <c r="F180" s="3">
        <v>4050000</v>
      </c>
      <c r="G180" s="8">
        <v>7.3541800000000004E-2</v>
      </c>
      <c r="H180" s="8">
        <v>7.3700000000000002E-2</v>
      </c>
      <c r="I180" s="8">
        <v>7.0864689507494655E-3</v>
      </c>
      <c r="J180" t="str">
        <f t="shared" si="12"/>
        <v>SUN</v>
      </c>
      <c r="K180" t="str">
        <f t="shared" si="13"/>
        <v>FR</v>
      </c>
      <c r="L180" s="3">
        <f t="shared" si="14"/>
        <v>14.791666666666666</v>
      </c>
      <c r="M180" t="s">
        <v>317</v>
      </c>
      <c r="N180">
        <f t="shared" si="15"/>
        <v>2017</v>
      </c>
      <c r="O180">
        <f t="shared" si="16"/>
        <v>10</v>
      </c>
      <c r="P180">
        <f t="shared" si="17"/>
        <v>4</v>
      </c>
    </row>
    <row r="181" spans="1:16" x14ac:dyDescent="0.2">
      <c r="A181" s="5">
        <v>43011</v>
      </c>
      <c r="B181" s="5">
        <v>43013</v>
      </c>
      <c r="C181" t="s">
        <v>204</v>
      </c>
      <c r="D181" s="5">
        <v>48441</v>
      </c>
      <c r="E181" s="3">
        <v>5359300</v>
      </c>
      <c r="F181" s="3">
        <v>3650000</v>
      </c>
      <c r="G181" s="8">
        <v>7.0499300000000001E-2</v>
      </c>
      <c r="H181" s="8">
        <v>7.0699999999999999E-2</v>
      </c>
      <c r="I181" s="8">
        <v>6.1223517725434214E-3</v>
      </c>
      <c r="J181" t="str">
        <f t="shared" si="12"/>
        <v>SUN</v>
      </c>
      <c r="K181" t="str">
        <f t="shared" si="13"/>
        <v>FR</v>
      </c>
      <c r="L181" s="3">
        <f t="shared" si="14"/>
        <v>14.866666666666667</v>
      </c>
      <c r="M181" t="s">
        <v>317</v>
      </c>
      <c r="N181">
        <f t="shared" si="15"/>
        <v>2017</v>
      </c>
      <c r="O181">
        <f t="shared" si="16"/>
        <v>10</v>
      </c>
      <c r="P181">
        <f t="shared" si="17"/>
        <v>4</v>
      </c>
    </row>
    <row r="182" spans="1:16" x14ac:dyDescent="0.2">
      <c r="A182" s="5">
        <v>42983</v>
      </c>
      <c r="B182" s="5">
        <v>42985</v>
      </c>
      <c r="C182" t="s">
        <v>204</v>
      </c>
      <c r="D182" s="5">
        <v>48441</v>
      </c>
      <c r="E182" s="3">
        <v>9731000</v>
      </c>
      <c r="F182" s="3">
        <v>2550000</v>
      </c>
      <c r="G182" s="8">
        <v>7.04983E-2</v>
      </c>
      <c r="H182" s="8">
        <v>7.0699999999999999E-2</v>
      </c>
      <c r="I182" s="8">
        <v>4.2771987865810141E-3</v>
      </c>
      <c r="J182" t="str">
        <f t="shared" si="12"/>
        <v>SUN</v>
      </c>
      <c r="K182" t="str">
        <f t="shared" si="13"/>
        <v>FR</v>
      </c>
      <c r="L182" s="3">
        <f t="shared" si="14"/>
        <v>14.944444444444445</v>
      </c>
      <c r="M182" t="s">
        <v>317</v>
      </c>
      <c r="N182">
        <f t="shared" si="15"/>
        <v>2017</v>
      </c>
      <c r="O182">
        <f t="shared" si="16"/>
        <v>9</v>
      </c>
      <c r="P182">
        <f t="shared" si="17"/>
        <v>3</v>
      </c>
    </row>
    <row r="183" spans="1:16" x14ac:dyDescent="0.2">
      <c r="A183" s="5">
        <v>42969</v>
      </c>
      <c r="B183" s="5">
        <v>42971</v>
      </c>
      <c r="C183" t="s">
        <v>204</v>
      </c>
      <c r="D183" s="5">
        <v>48441</v>
      </c>
      <c r="E183" s="3">
        <v>9183800</v>
      </c>
      <c r="F183" s="3">
        <v>2650000</v>
      </c>
      <c r="G183" s="8">
        <v>7.2899400000000003E-2</v>
      </c>
      <c r="H183" s="8">
        <v>7.2999999999999995E-2</v>
      </c>
      <c r="I183" s="8">
        <v>4.596321912919343E-3</v>
      </c>
      <c r="J183" t="str">
        <f t="shared" si="12"/>
        <v>SUN</v>
      </c>
      <c r="K183" t="str">
        <f t="shared" si="13"/>
        <v>FR</v>
      </c>
      <c r="L183" s="3">
        <f t="shared" si="14"/>
        <v>14.980555555555556</v>
      </c>
      <c r="M183" t="s">
        <v>317</v>
      </c>
      <c r="N183">
        <f t="shared" si="15"/>
        <v>2017</v>
      </c>
      <c r="O183">
        <f t="shared" si="16"/>
        <v>8</v>
      </c>
      <c r="P183">
        <f t="shared" si="17"/>
        <v>3</v>
      </c>
    </row>
    <row r="184" spans="1:16" x14ac:dyDescent="0.2">
      <c r="A184" s="5">
        <v>42955</v>
      </c>
      <c r="B184" s="5">
        <v>42957</v>
      </c>
      <c r="C184" t="s">
        <v>204</v>
      </c>
      <c r="D184" s="5">
        <v>48441</v>
      </c>
      <c r="E184" s="3">
        <v>7936600</v>
      </c>
      <c r="F184" s="3">
        <v>1050000</v>
      </c>
      <c r="G184" s="8">
        <v>7.3400000000000007E-2</v>
      </c>
      <c r="H184" s="8">
        <v>7.3400000000000007E-2</v>
      </c>
      <c r="I184" s="8">
        <v>1.833690221270521E-3</v>
      </c>
      <c r="J184" t="str">
        <f t="shared" si="12"/>
        <v>SUN</v>
      </c>
      <c r="K184" t="str">
        <f t="shared" si="13"/>
        <v>FR</v>
      </c>
      <c r="L184" s="3">
        <f t="shared" si="14"/>
        <v>15.019444444444444</v>
      </c>
      <c r="M184" t="s">
        <v>317</v>
      </c>
      <c r="N184">
        <f t="shared" si="15"/>
        <v>2017</v>
      </c>
      <c r="O184">
        <f t="shared" si="16"/>
        <v>8</v>
      </c>
      <c r="P184">
        <f t="shared" si="17"/>
        <v>3</v>
      </c>
    </row>
    <row r="185" spans="1:16" x14ac:dyDescent="0.2">
      <c r="A185" s="5">
        <v>42941</v>
      </c>
      <c r="B185" s="5">
        <v>42943</v>
      </c>
      <c r="C185" t="s">
        <v>204</v>
      </c>
      <c r="D185" s="5">
        <v>48441</v>
      </c>
      <c r="E185" s="3">
        <v>5813100</v>
      </c>
      <c r="F185" s="3">
        <v>3750000</v>
      </c>
      <c r="G185" s="8">
        <v>7.3297500000000002E-2</v>
      </c>
      <c r="H185" s="8">
        <v>7.3499999999999996E-2</v>
      </c>
      <c r="I185" s="8">
        <v>6.5397483940042829E-3</v>
      </c>
      <c r="J185" t="str">
        <f t="shared" si="12"/>
        <v>SUN</v>
      </c>
      <c r="K185" t="str">
        <f t="shared" si="13"/>
        <v>FR</v>
      </c>
      <c r="L185" s="3">
        <f t="shared" si="14"/>
        <v>15.055555555555555</v>
      </c>
      <c r="M185" t="s">
        <v>317</v>
      </c>
      <c r="N185">
        <f t="shared" si="15"/>
        <v>2017</v>
      </c>
      <c r="O185">
        <f t="shared" si="16"/>
        <v>7</v>
      </c>
      <c r="P185">
        <f t="shared" si="17"/>
        <v>3</v>
      </c>
    </row>
    <row r="186" spans="1:16" x14ac:dyDescent="0.2">
      <c r="A186" s="5">
        <v>42906</v>
      </c>
      <c r="B186" s="5">
        <v>42908</v>
      </c>
      <c r="C186" t="s">
        <v>204</v>
      </c>
      <c r="D186" s="5">
        <v>48441</v>
      </c>
      <c r="E186" s="3">
        <v>5651900</v>
      </c>
      <c r="F186" s="3">
        <v>4600000</v>
      </c>
      <c r="G186" s="8">
        <v>7.3394200000000007E-2</v>
      </c>
      <c r="H186" s="8">
        <v>7.3599999999999999E-2</v>
      </c>
      <c r="I186" s="8">
        <v>8.0326747561265763E-3</v>
      </c>
      <c r="J186" t="str">
        <f t="shared" si="12"/>
        <v>SUN</v>
      </c>
      <c r="K186" t="str">
        <f t="shared" si="13"/>
        <v>FR</v>
      </c>
      <c r="L186" s="3">
        <f t="shared" si="14"/>
        <v>15.152777777777779</v>
      </c>
      <c r="M186" t="s">
        <v>317</v>
      </c>
      <c r="N186">
        <f t="shared" si="15"/>
        <v>2017</v>
      </c>
      <c r="O186">
        <f t="shared" si="16"/>
        <v>6</v>
      </c>
      <c r="P186">
        <f t="shared" si="17"/>
        <v>2</v>
      </c>
    </row>
    <row r="187" spans="1:16" x14ac:dyDescent="0.2">
      <c r="A187" s="5">
        <v>42892</v>
      </c>
      <c r="B187" s="5">
        <v>42894</v>
      </c>
      <c r="C187" t="s">
        <v>204</v>
      </c>
      <c r="D187" s="5">
        <v>48441</v>
      </c>
      <c r="E187" s="3">
        <v>5488700</v>
      </c>
      <c r="F187" s="3">
        <v>2200000</v>
      </c>
      <c r="G187" s="8">
        <v>7.3867199999999994E-2</v>
      </c>
      <c r="H187" s="8">
        <v>7.3999999999999996E-2</v>
      </c>
      <c r="I187" s="8">
        <v>3.8664725196288366E-3</v>
      </c>
      <c r="J187" t="str">
        <f t="shared" si="12"/>
        <v>SUN</v>
      </c>
      <c r="K187" t="str">
        <f t="shared" si="13"/>
        <v>FR</v>
      </c>
      <c r="L187" s="3">
        <f t="shared" si="14"/>
        <v>15.191666666666666</v>
      </c>
      <c r="M187" t="s">
        <v>317</v>
      </c>
      <c r="N187">
        <f t="shared" si="15"/>
        <v>2017</v>
      </c>
      <c r="O187">
        <f t="shared" si="16"/>
        <v>6</v>
      </c>
      <c r="P187">
        <f t="shared" si="17"/>
        <v>2</v>
      </c>
    </row>
    <row r="188" spans="1:16" x14ac:dyDescent="0.2">
      <c r="A188" s="5">
        <v>42878</v>
      </c>
      <c r="B188" s="5">
        <v>42881</v>
      </c>
      <c r="C188" t="s">
        <v>204</v>
      </c>
      <c r="D188" s="5">
        <v>48441</v>
      </c>
      <c r="E188" s="3">
        <v>8562800</v>
      </c>
      <c r="F188" s="3">
        <v>3100000</v>
      </c>
      <c r="G188" s="8">
        <v>7.3525300000000002E-2</v>
      </c>
      <c r="H188" s="8">
        <v>7.3700000000000002E-2</v>
      </c>
      <c r="I188" s="8">
        <v>5.4229938139424222E-3</v>
      </c>
      <c r="J188" t="str">
        <f t="shared" si="12"/>
        <v>SUN</v>
      </c>
      <c r="K188" t="str">
        <f t="shared" si="13"/>
        <v>FR</v>
      </c>
      <c r="L188" s="3">
        <f t="shared" si="14"/>
        <v>15.227777777777778</v>
      </c>
      <c r="M188" t="s">
        <v>317</v>
      </c>
      <c r="N188">
        <f t="shared" si="15"/>
        <v>2017</v>
      </c>
      <c r="O188">
        <f t="shared" si="16"/>
        <v>5</v>
      </c>
      <c r="P188">
        <f t="shared" si="17"/>
        <v>2</v>
      </c>
    </row>
    <row r="189" spans="1:16" x14ac:dyDescent="0.2">
      <c r="A189" s="5">
        <v>42864</v>
      </c>
      <c r="B189" s="5">
        <v>42867</v>
      </c>
      <c r="C189" t="s">
        <v>204</v>
      </c>
      <c r="D189" s="5">
        <v>48441</v>
      </c>
      <c r="E189" s="3">
        <v>4094500</v>
      </c>
      <c r="F189" s="3">
        <v>2850000</v>
      </c>
      <c r="G189" s="8">
        <v>7.5240199999999993E-2</v>
      </c>
      <c r="H189" s="8">
        <v>7.5499999999999998E-2</v>
      </c>
      <c r="I189" s="8">
        <v>5.1019407566024267E-3</v>
      </c>
      <c r="J189" t="str">
        <f t="shared" si="12"/>
        <v>SUN</v>
      </c>
      <c r="K189" t="str">
        <f t="shared" si="13"/>
        <v>FR</v>
      </c>
      <c r="L189" s="3">
        <f t="shared" si="14"/>
        <v>15.266666666666667</v>
      </c>
      <c r="M189" t="s">
        <v>317</v>
      </c>
      <c r="N189">
        <f t="shared" si="15"/>
        <v>2017</v>
      </c>
      <c r="O189">
        <f t="shared" si="16"/>
        <v>5</v>
      </c>
      <c r="P189">
        <f t="shared" si="17"/>
        <v>2</v>
      </c>
    </row>
    <row r="190" spans="1:16" x14ac:dyDescent="0.2">
      <c r="A190" s="5">
        <v>42836</v>
      </c>
      <c r="B190" s="5">
        <v>42838</v>
      </c>
      <c r="C190" t="s">
        <v>204</v>
      </c>
      <c r="D190" s="5">
        <v>48441</v>
      </c>
      <c r="E190" s="3">
        <v>6409900</v>
      </c>
      <c r="F190" s="3">
        <v>2250000</v>
      </c>
      <c r="G190" s="8">
        <v>7.4698200000000006E-2</v>
      </c>
      <c r="H190" s="8">
        <v>7.4899999999999994E-2</v>
      </c>
      <c r="I190" s="8">
        <v>3.9988329764453967E-3</v>
      </c>
      <c r="J190" t="str">
        <f t="shared" si="12"/>
        <v>SUN</v>
      </c>
      <c r="K190" t="str">
        <f t="shared" si="13"/>
        <v>FR</v>
      </c>
      <c r="L190" s="3">
        <f t="shared" si="14"/>
        <v>15.344444444444445</v>
      </c>
      <c r="M190" t="s">
        <v>317</v>
      </c>
      <c r="N190">
        <f t="shared" si="15"/>
        <v>2017</v>
      </c>
      <c r="O190">
        <f t="shared" si="16"/>
        <v>4</v>
      </c>
      <c r="P190">
        <f t="shared" si="17"/>
        <v>2</v>
      </c>
    </row>
    <row r="191" spans="1:16" x14ac:dyDescent="0.2">
      <c r="A191" s="5">
        <v>42821</v>
      </c>
      <c r="B191" s="5">
        <v>42824</v>
      </c>
      <c r="C191" t="s">
        <v>204</v>
      </c>
      <c r="D191" s="5">
        <v>48441</v>
      </c>
      <c r="E191" s="3">
        <v>5691200</v>
      </c>
      <c r="F191" s="3">
        <v>3250000</v>
      </c>
      <c r="G191" s="8">
        <v>7.5095899999999993E-2</v>
      </c>
      <c r="H191" s="8">
        <v>7.5399999999999995E-2</v>
      </c>
      <c r="I191" s="8">
        <v>5.806844515822032E-3</v>
      </c>
      <c r="J191" t="str">
        <f t="shared" si="12"/>
        <v>SUN</v>
      </c>
      <c r="K191" t="str">
        <f t="shared" si="13"/>
        <v>FR</v>
      </c>
      <c r="L191" s="3">
        <f t="shared" si="14"/>
        <v>15.383333333333333</v>
      </c>
      <c r="M191" t="s">
        <v>317</v>
      </c>
      <c r="N191">
        <f t="shared" si="15"/>
        <v>2017</v>
      </c>
      <c r="O191">
        <f t="shared" si="16"/>
        <v>3</v>
      </c>
      <c r="P191">
        <f t="shared" si="17"/>
        <v>1</v>
      </c>
    </row>
    <row r="192" spans="1:16" x14ac:dyDescent="0.2">
      <c r="A192" s="5">
        <v>42808</v>
      </c>
      <c r="B192" s="5">
        <v>42810</v>
      </c>
      <c r="C192" t="s">
        <v>204</v>
      </c>
      <c r="D192" s="5">
        <v>48441</v>
      </c>
      <c r="E192" s="3">
        <v>3120900</v>
      </c>
      <c r="F192" s="3">
        <v>1400000</v>
      </c>
      <c r="G192" s="8">
        <v>7.78977E-2</v>
      </c>
      <c r="H192" s="8">
        <v>7.8E-2</v>
      </c>
      <c r="I192" s="8">
        <v>2.5947366167023552E-3</v>
      </c>
      <c r="J192" t="str">
        <f t="shared" si="12"/>
        <v>SUN</v>
      </c>
      <c r="K192" t="str">
        <f t="shared" si="13"/>
        <v>FR</v>
      </c>
      <c r="L192" s="3">
        <f t="shared" si="14"/>
        <v>15.419444444444444</v>
      </c>
      <c r="M192" t="s">
        <v>317</v>
      </c>
      <c r="N192">
        <f t="shared" si="15"/>
        <v>2017</v>
      </c>
      <c r="O192">
        <f t="shared" si="16"/>
        <v>3</v>
      </c>
      <c r="P192">
        <f t="shared" si="17"/>
        <v>1</v>
      </c>
    </row>
    <row r="193" spans="1:16" x14ac:dyDescent="0.2">
      <c r="A193" s="5">
        <v>42780</v>
      </c>
      <c r="B193" s="5">
        <v>42783</v>
      </c>
      <c r="C193" t="s">
        <v>204</v>
      </c>
      <c r="D193" s="5">
        <v>48441</v>
      </c>
      <c r="E193" s="3">
        <v>2720300</v>
      </c>
      <c r="F193" s="3">
        <v>1130000</v>
      </c>
      <c r="G193" s="8">
        <v>7.8799800000000003E-2</v>
      </c>
      <c r="H193" s="8">
        <v>7.9000000000000001E-2</v>
      </c>
      <c r="I193" s="8">
        <v>2.1185765881513207E-3</v>
      </c>
      <c r="J193" t="str">
        <f t="shared" si="12"/>
        <v>SUN</v>
      </c>
      <c r="K193" t="str">
        <f t="shared" si="13"/>
        <v>FR</v>
      </c>
      <c r="L193" s="3">
        <f t="shared" si="14"/>
        <v>15.502777777777778</v>
      </c>
      <c r="M193" t="s">
        <v>317</v>
      </c>
      <c r="N193">
        <f t="shared" si="15"/>
        <v>2017</v>
      </c>
      <c r="O193">
        <f t="shared" si="16"/>
        <v>2</v>
      </c>
      <c r="P193">
        <f t="shared" si="17"/>
        <v>1</v>
      </c>
    </row>
    <row r="194" spans="1:16" x14ac:dyDescent="0.2">
      <c r="A194" s="5">
        <v>42766</v>
      </c>
      <c r="B194" s="5">
        <v>42768</v>
      </c>
      <c r="C194" t="s">
        <v>204</v>
      </c>
      <c r="D194" s="5">
        <v>48441</v>
      </c>
      <c r="E194" s="3">
        <v>1682400</v>
      </c>
      <c r="F194" s="3">
        <v>950000</v>
      </c>
      <c r="G194" s="8">
        <v>7.9996399999999995E-2</v>
      </c>
      <c r="H194" s="8">
        <v>8.0199999999999994E-2</v>
      </c>
      <c r="I194" s="8">
        <v>1.8081508446347848E-3</v>
      </c>
      <c r="J194" t="str">
        <f t="shared" ref="J194:J257" si="18">INDEX(sbn,MATCH(C194,seri,0))</f>
        <v>SUN</v>
      </c>
      <c r="K194" t="str">
        <f t="shared" ref="K194:K257" si="19">INDEX(tipe,MATCH(C194,seri,0))</f>
        <v>FR</v>
      </c>
      <c r="L194" s="3">
        <f t="shared" ref="L194:L257" si="20">YEARFRAC(A194,D194)</f>
        <v>15.541666666666666</v>
      </c>
      <c r="M194" t="s">
        <v>317</v>
      </c>
      <c r="N194">
        <f t="shared" si="15"/>
        <v>2017</v>
      </c>
      <c r="O194">
        <f t="shared" si="16"/>
        <v>1</v>
      </c>
      <c r="P194">
        <f t="shared" si="17"/>
        <v>1</v>
      </c>
    </row>
    <row r="195" spans="1:16" x14ac:dyDescent="0.2">
      <c r="A195" s="5">
        <v>42752</v>
      </c>
      <c r="B195" s="5">
        <v>42754</v>
      </c>
      <c r="C195" t="s">
        <v>204</v>
      </c>
      <c r="D195" s="5">
        <v>48441</v>
      </c>
      <c r="E195" s="3">
        <v>3666000</v>
      </c>
      <c r="F195" s="3">
        <v>2600000</v>
      </c>
      <c r="G195" s="8">
        <v>7.7993599999999996E-2</v>
      </c>
      <c r="H195" s="8">
        <v>7.8399999999999997E-2</v>
      </c>
      <c r="I195" s="8">
        <v>4.8247290030930283E-3</v>
      </c>
      <c r="J195" t="str">
        <f t="shared" si="18"/>
        <v>SUN</v>
      </c>
      <c r="K195" t="str">
        <f t="shared" si="19"/>
        <v>FR</v>
      </c>
      <c r="L195" s="3">
        <f t="shared" si="20"/>
        <v>15.577777777777778</v>
      </c>
      <c r="M195" t="s">
        <v>317</v>
      </c>
      <c r="N195">
        <f t="shared" ref="N195:N258" si="21">YEAR(A195)</f>
        <v>2017</v>
      </c>
      <c r="O195">
        <f t="shared" ref="O195:O258" si="22">MONTH(A195)</f>
        <v>1</v>
      </c>
      <c r="P195">
        <f t="shared" ref="P195:P258" si="23">ROUNDUP(MONTH(A195)/3,0)</f>
        <v>1</v>
      </c>
    </row>
    <row r="196" spans="1:16" x14ac:dyDescent="0.2">
      <c r="A196" s="5">
        <v>42682</v>
      </c>
      <c r="B196" s="5">
        <v>42684</v>
      </c>
      <c r="C196" t="s">
        <v>204</v>
      </c>
      <c r="D196" s="5">
        <v>48441</v>
      </c>
      <c r="E196" s="3">
        <v>2531000</v>
      </c>
      <c r="F196" s="3">
        <v>1750000</v>
      </c>
      <c r="G196" s="8">
        <v>7.7687099999999995E-2</v>
      </c>
      <c r="H196" s="8">
        <v>7.7899999999999997E-2</v>
      </c>
      <c r="I196" s="8">
        <v>2.1176390186915888E-3</v>
      </c>
      <c r="J196" t="str">
        <f t="shared" si="18"/>
        <v>SUN</v>
      </c>
      <c r="K196" t="str">
        <f t="shared" si="19"/>
        <v>FR</v>
      </c>
      <c r="L196" s="3">
        <f t="shared" si="20"/>
        <v>15.769444444444444</v>
      </c>
      <c r="M196" t="s">
        <v>317</v>
      </c>
      <c r="N196">
        <f t="shared" si="21"/>
        <v>2016</v>
      </c>
      <c r="O196">
        <f t="shared" si="22"/>
        <v>11</v>
      </c>
      <c r="P196">
        <f t="shared" si="23"/>
        <v>4</v>
      </c>
    </row>
    <row r="197" spans="1:16" x14ac:dyDescent="0.2">
      <c r="A197" s="5">
        <v>43425</v>
      </c>
      <c r="B197" s="5">
        <v>43427</v>
      </c>
      <c r="C197" t="s">
        <v>51</v>
      </c>
      <c r="D197" s="5">
        <v>50540</v>
      </c>
      <c r="E197" s="3">
        <v>4867000</v>
      </c>
      <c r="F197" s="3">
        <v>1500000</v>
      </c>
      <c r="G197" s="8">
        <v>8.4373199999999995E-2</v>
      </c>
      <c r="H197" s="8">
        <v>8.4599999999999995E-2</v>
      </c>
      <c r="I197" s="8">
        <v>2.955623540401681E-3</v>
      </c>
      <c r="J197" t="str">
        <f t="shared" si="18"/>
        <v>SUN</v>
      </c>
      <c r="K197" t="str">
        <f t="shared" si="19"/>
        <v>FR</v>
      </c>
      <c r="L197" s="3">
        <f t="shared" si="20"/>
        <v>19.483333333333334</v>
      </c>
      <c r="M197" t="s">
        <v>318</v>
      </c>
      <c r="N197">
        <f t="shared" si="21"/>
        <v>2018</v>
      </c>
      <c r="O197">
        <f t="shared" si="22"/>
        <v>11</v>
      </c>
      <c r="P197">
        <f t="shared" si="23"/>
        <v>4</v>
      </c>
    </row>
    <row r="198" spans="1:16" x14ac:dyDescent="0.2">
      <c r="A198" s="5">
        <v>43410</v>
      </c>
      <c r="B198" s="5">
        <v>43412</v>
      </c>
      <c r="C198" t="s">
        <v>51</v>
      </c>
      <c r="D198" s="5">
        <v>50540</v>
      </c>
      <c r="E198" s="3">
        <v>5337100</v>
      </c>
      <c r="F198" s="3">
        <v>1750000</v>
      </c>
      <c r="G198" s="8">
        <v>8.7399900000000003E-2</v>
      </c>
      <c r="H198" s="8">
        <v>8.77E-2</v>
      </c>
      <c r="I198" s="8">
        <v>3.5719249182624944E-3</v>
      </c>
      <c r="J198" t="str">
        <f t="shared" si="18"/>
        <v>SUN</v>
      </c>
      <c r="K198" t="str">
        <f t="shared" si="19"/>
        <v>FR</v>
      </c>
      <c r="L198" s="3">
        <f t="shared" si="20"/>
        <v>19.524999999999999</v>
      </c>
      <c r="M198" t="s">
        <v>318</v>
      </c>
      <c r="N198">
        <f t="shared" si="21"/>
        <v>2018</v>
      </c>
      <c r="O198">
        <f t="shared" si="22"/>
        <v>11</v>
      </c>
      <c r="P198">
        <f t="shared" si="23"/>
        <v>4</v>
      </c>
    </row>
    <row r="199" spans="1:16" x14ac:dyDescent="0.2">
      <c r="A199" s="5">
        <v>43396</v>
      </c>
      <c r="B199" s="5">
        <v>43398</v>
      </c>
      <c r="C199" t="s">
        <v>51</v>
      </c>
      <c r="D199" s="5">
        <v>50540</v>
      </c>
      <c r="E199" s="3">
        <v>5362200</v>
      </c>
      <c r="F199" s="3">
        <v>3000000</v>
      </c>
      <c r="G199" s="8">
        <v>9.0495400000000004E-2</v>
      </c>
      <c r="H199" s="8">
        <v>9.0999999999999998E-2</v>
      </c>
      <c r="I199" s="8">
        <v>6.3401728164409156E-3</v>
      </c>
      <c r="J199" t="str">
        <f t="shared" si="18"/>
        <v>SUN</v>
      </c>
      <c r="K199" t="str">
        <f t="shared" si="19"/>
        <v>FR</v>
      </c>
      <c r="L199" s="3">
        <f t="shared" si="20"/>
        <v>19.56111111111111</v>
      </c>
      <c r="M199" t="s">
        <v>318</v>
      </c>
      <c r="N199">
        <f t="shared" si="21"/>
        <v>2018</v>
      </c>
      <c r="O199">
        <f t="shared" si="22"/>
        <v>10</v>
      </c>
      <c r="P199">
        <f t="shared" si="23"/>
        <v>4</v>
      </c>
    </row>
    <row r="200" spans="1:16" x14ac:dyDescent="0.2">
      <c r="A200" s="5">
        <v>43382</v>
      </c>
      <c r="B200" s="5">
        <v>43384</v>
      </c>
      <c r="C200" t="s">
        <v>51</v>
      </c>
      <c r="D200" s="5">
        <v>50540</v>
      </c>
      <c r="E200" s="3">
        <v>2687000</v>
      </c>
      <c r="F200" s="3">
        <v>1100000</v>
      </c>
      <c r="G200" s="8">
        <v>8.9666899999999994E-2</v>
      </c>
      <c r="H200" s="8">
        <v>0.09</v>
      </c>
      <c r="I200" s="8">
        <v>2.3034467538533394E-3</v>
      </c>
      <c r="J200" t="str">
        <f t="shared" si="18"/>
        <v>SUN</v>
      </c>
      <c r="K200" t="str">
        <f t="shared" si="19"/>
        <v>FR</v>
      </c>
      <c r="L200" s="3">
        <f t="shared" si="20"/>
        <v>19.600000000000001</v>
      </c>
      <c r="M200" t="s">
        <v>318</v>
      </c>
      <c r="N200">
        <f t="shared" si="21"/>
        <v>2018</v>
      </c>
      <c r="O200">
        <f t="shared" si="22"/>
        <v>10</v>
      </c>
      <c r="P200">
        <f t="shared" si="23"/>
        <v>4</v>
      </c>
    </row>
    <row r="201" spans="1:16" x14ac:dyDescent="0.2">
      <c r="A201" s="5">
        <v>43368</v>
      </c>
      <c r="B201" s="5">
        <v>43370</v>
      </c>
      <c r="C201" t="s">
        <v>51</v>
      </c>
      <c r="D201" s="5">
        <v>50540</v>
      </c>
      <c r="E201" s="3">
        <v>1187500</v>
      </c>
      <c r="F201" s="3">
        <v>750000</v>
      </c>
      <c r="G201" s="8">
        <v>8.7288199999999996E-2</v>
      </c>
      <c r="H201" s="8">
        <v>8.7499999999999994E-2</v>
      </c>
      <c r="I201" s="8">
        <v>1.5288685193834656E-3</v>
      </c>
      <c r="J201" t="str">
        <f t="shared" si="18"/>
        <v>SUN</v>
      </c>
      <c r="K201" t="str">
        <f t="shared" si="19"/>
        <v>FR</v>
      </c>
      <c r="L201" s="3">
        <f t="shared" si="20"/>
        <v>19.638888888888889</v>
      </c>
      <c r="M201" t="s">
        <v>318</v>
      </c>
      <c r="N201">
        <f t="shared" si="21"/>
        <v>2018</v>
      </c>
      <c r="O201">
        <f t="shared" si="22"/>
        <v>9</v>
      </c>
      <c r="P201">
        <f t="shared" si="23"/>
        <v>3</v>
      </c>
    </row>
    <row r="202" spans="1:16" x14ac:dyDescent="0.2">
      <c r="A202" s="5">
        <v>43355</v>
      </c>
      <c r="B202" s="5">
        <v>43357</v>
      </c>
      <c r="C202" t="s">
        <v>51</v>
      </c>
      <c r="D202" s="5">
        <v>50540</v>
      </c>
      <c r="E202" s="3">
        <v>2481300</v>
      </c>
      <c r="F202" s="3">
        <v>1700000</v>
      </c>
      <c r="G202" s="8">
        <v>9.1598100000000002E-2</v>
      </c>
      <c r="H202" s="8">
        <v>9.2200000000000004E-2</v>
      </c>
      <c r="I202" s="8">
        <v>3.6365429705744975E-3</v>
      </c>
      <c r="J202" t="str">
        <f t="shared" si="18"/>
        <v>SUN</v>
      </c>
      <c r="K202" t="str">
        <f t="shared" si="19"/>
        <v>FR</v>
      </c>
      <c r="L202" s="3">
        <f t="shared" si="20"/>
        <v>19.675000000000001</v>
      </c>
      <c r="M202" t="s">
        <v>318</v>
      </c>
      <c r="N202">
        <f t="shared" si="21"/>
        <v>2018</v>
      </c>
      <c r="O202">
        <f t="shared" si="22"/>
        <v>9</v>
      </c>
      <c r="P202">
        <f t="shared" si="23"/>
        <v>3</v>
      </c>
    </row>
    <row r="203" spans="1:16" x14ac:dyDescent="0.2">
      <c r="A203" s="5">
        <v>43340</v>
      </c>
      <c r="B203" s="5">
        <v>43342</v>
      </c>
      <c r="C203" t="s">
        <v>51</v>
      </c>
      <c r="D203" s="5">
        <v>50540</v>
      </c>
      <c r="E203" s="3">
        <v>5140500</v>
      </c>
      <c r="F203" s="3">
        <v>4500000</v>
      </c>
      <c r="G203" s="8">
        <v>8.3831900000000001E-2</v>
      </c>
      <c r="H203" s="8">
        <v>8.4500000000000006E-2</v>
      </c>
      <c r="I203" s="8">
        <v>8.8099848201774866E-3</v>
      </c>
      <c r="J203" t="str">
        <f t="shared" si="18"/>
        <v>SUN</v>
      </c>
      <c r="K203" t="str">
        <f t="shared" si="19"/>
        <v>FR</v>
      </c>
      <c r="L203" s="3">
        <f t="shared" si="20"/>
        <v>19.713888888888889</v>
      </c>
      <c r="M203" t="s">
        <v>318</v>
      </c>
      <c r="N203">
        <f t="shared" si="21"/>
        <v>2018</v>
      </c>
      <c r="O203">
        <f t="shared" si="22"/>
        <v>8</v>
      </c>
      <c r="P203">
        <f t="shared" si="23"/>
        <v>3</v>
      </c>
    </row>
    <row r="204" spans="1:16" x14ac:dyDescent="0.2">
      <c r="A204" s="5">
        <v>43326</v>
      </c>
      <c r="B204" s="5">
        <v>43328</v>
      </c>
      <c r="C204" t="s">
        <v>51</v>
      </c>
      <c r="D204" s="5">
        <v>50540</v>
      </c>
      <c r="E204" s="3">
        <v>1843800</v>
      </c>
      <c r="F204" s="3">
        <v>450000</v>
      </c>
      <c r="G204" s="8">
        <v>8.48357E-2</v>
      </c>
      <c r="H204" s="8">
        <v>8.5000000000000006E-2</v>
      </c>
      <c r="I204" s="8">
        <v>8.9154752452125176E-4</v>
      </c>
      <c r="J204" t="str">
        <f t="shared" si="18"/>
        <v>SUN</v>
      </c>
      <c r="K204" t="str">
        <f t="shared" si="19"/>
        <v>FR</v>
      </c>
      <c r="L204" s="3">
        <f t="shared" si="20"/>
        <v>19.752777777777776</v>
      </c>
      <c r="M204" t="s">
        <v>318</v>
      </c>
      <c r="N204">
        <f t="shared" si="21"/>
        <v>2018</v>
      </c>
      <c r="O204">
        <f t="shared" si="22"/>
        <v>8</v>
      </c>
      <c r="P204">
        <f t="shared" si="23"/>
        <v>3</v>
      </c>
    </row>
    <row r="205" spans="1:16" x14ac:dyDescent="0.2">
      <c r="A205" s="5">
        <v>43298</v>
      </c>
      <c r="B205" s="5">
        <v>43300</v>
      </c>
      <c r="C205" t="s">
        <v>51</v>
      </c>
      <c r="D205" s="5">
        <v>50540</v>
      </c>
      <c r="E205" s="3">
        <v>4991100</v>
      </c>
      <c r="F205" s="3">
        <v>2750000</v>
      </c>
      <c r="G205" s="8">
        <v>8.0621899999999996E-2</v>
      </c>
      <c r="H205" s="8">
        <v>8.1199999999999994E-2</v>
      </c>
      <c r="I205" s="8">
        <v>5.1777259458197101E-3</v>
      </c>
      <c r="J205" t="str">
        <f t="shared" si="18"/>
        <v>SUN</v>
      </c>
      <c r="K205" t="str">
        <f t="shared" si="19"/>
        <v>FR</v>
      </c>
      <c r="L205" s="3">
        <f t="shared" si="20"/>
        <v>19.827777777777779</v>
      </c>
      <c r="M205" t="s">
        <v>318</v>
      </c>
      <c r="N205">
        <f t="shared" si="21"/>
        <v>2018</v>
      </c>
      <c r="O205">
        <f t="shared" si="22"/>
        <v>7</v>
      </c>
      <c r="P205">
        <f t="shared" si="23"/>
        <v>3</v>
      </c>
    </row>
    <row r="206" spans="1:16" x14ac:dyDescent="0.2">
      <c r="A206" s="5">
        <v>43284</v>
      </c>
      <c r="B206" s="5">
        <v>43286</v>
      </c>
      <c r="C206" t="s">
        <v>51</v>
      </c>
      <c r="D206" s="5">
        <v>50540</v>
      </c>
      <c r="E206" s="3">
        <v>792000</v>
      </c>
      <c r="F206" s="3">
        <v>520000</v>
      </c>
      <c r="G206" s="8">
        <v>8.2849999999999993E-2</v>
      </c>
      <c r="H206" s="8">
        <v>8.3500000000000005E-2</v>
      </c>
      <c r="I206" s="8">
        <v>1.0061186361513311E-3</v>
      </c>
      <c r="J206" t="str">
        <f t="shared" si="18"/>
        <v>SUN</v>
      </c>
      <c r="K206" t="str">
        <f t="shared" si="19"/>
        <v>FR</v>
      </c>
      <c r="L206" s="3">
        <f t="shared" si="20"/>
        <v>19.866666666666667</v>
      </c>
      <c r="M206" t="s">
        <v>318</v>
      </c>
      <c r="N206">
        <f t="shared" si="21"/>
        <v>2018</v>
      </c>
      <c r="O206">
        <f t="shared" si="22"/>
        <v>7</v>
      </c>
      <c r="P206">
        <f t="shared" si="23"/>
        <v>3</v>
      </c>
    </row>
    <row r="207" spans="1:16" x14ac:dyDescent="0.2">
      <c r="A207" s="5">
        <v>43242</v>
      </c>
      <c r="B207" s="5">
        <v>43244</v>
      </c>
      <c r="C207" t="s">
        <v>51</v>
      </c>
      <c r="D207" s="5">
        <v>50540</v>
      </c>
      <c r="E207" s="3">
        <v>4311700</v>
      </c>
      <c r="F207" s="3">
        <v>750000</v>
      </c>
      <c r="G207" s="8">
        <v>7.9994700000000002E-2</v>
      </c>
      <c r="H207" s="8">
        <v>8.0100000000000005E-2</v>
      </c>
      <c r="I207" s="8">
        <v>1.4011215553479683E-3</v>
      </c>
      <c r="J207" t="str">
        <f t="shared" si="18"/>
        <v>SUN</v>
      </c>
      <c r="K207" t="str">
        <f t="shared" si="19"/>
        <v>FR</v>
      </c>
      <c r="L207" s="3">
        <f t="shared" si="20"/>
        <v>19.980555555555554</v>
      </c>
      <c r="M207" t="s">
        <v>318</v>
      </c>
      <c r="N207">
        <f t="shared" si="21"/>
        <v>2018</v>
      </c>
      <c r="O207">
        <f t="shared" si="22"/>
        <v>5</v>
      </c>
      <c r="P207">
        <f t="shared" si="23"/>
        <v>2</v>
      </c>
    </row>
    <row r="208" spans="1:16" x14ac:dyDescent="0.2">
      <c r="A208" s="5">
        <v>43228</v>
      </c>
      <c r="B208" s="5">
        <v>43230</v>
      </c>
      <c r="C208" t="s">
        <v>51</v>
      </c>
      <c r="D208" s="5">
        <v>50540</v>
      </c>
      <c r="E208" s="3">
        <v>415100</v>
      </c>
      <c r="I208" s="8">
        <v>0</v>
      </c>
      <c r="J208" t="str">
        <f t="shared" si="18"/>
        <v>SUN</v>
      </c>
      <c r="K208" t="str">
        <f t="shared" si="19"/>
        <v>FR</v>
      </c>
      <c r="L208" s="3">
        <f t="shared" si="20"/>
        <v>20.019444444444446</v>
      </c>
      <c r="M208" t="s">
        <v>318</v>
      </c>
      <c r="N208">
        <f t="shared" si="21"/>
        <v>2018</v>
      </c>
      <c r="O208">
        <f t="shared" si="22"/>
        <v>5</v>
      </c>
      <c r="P208">
        <f t="shared" si="23"/>
        <v>2</v>
      </c>
    </row>
    <row r="209" spans="1:16" x14ac:dyDescent="0.2">
      <c r="A209" s="5">
        <v>43214</v>
      </c>
      <c r="B209" s="5">
        <v>43216</v>
      </c>
      <c r="C209" t="s">
        <v>51</v>
      </c>
      <c r="D209" s="5">
        <v>50540</v>
      </c>
      <c r="E209" s="3">
        <v>3598000</v>
      </c>
      <c r="F209" s="3">
        <v>2200000</v>
      </c>
      <c r="G209" s="8">
        <v>7.4694999999999998E-2</v>
      </c>
      <c r="H209" s="8">
        <v>7.4899999999999994E-2</v>
      </c>
      <c r="I209" s="8">
        <v>3.837669313404951E-3</v>
      </c>
      <c r="J209" t="str">
        <f t="shared" si="18"/>
        <v>SUN</v>
      </c>
      <c r="K209" t="str">
        <f t="shared" si="19"/>
        <v>FR</v>
      </c>
      <c r="L209" s="3">
        <f t="shared" si="20"/>
        <v>20.058333333333334</v>
      </c>
      <c r="M209" t="s">
        <v>318</v>
      </c>
      <c r="N209">
        <f t="shared" si="21"/>
        <v>2018</v>
      </c>
      <c r="O209">
        <f t="shared" si="22"/>
        <v>4</v>
      </c>
      <c r="P209">
        <f t="shared" si="23"/>
        <v>2</v>
      </c>
    </row>
    <row r="210" spans="1:16" x14ac:dyDescent="0.2">
      <c r="A210" s="5">
        <v>43186</v>
      </c>
      <c r="B210" s="5">
        <v>43188</v>
      </c>
      <c r="C210" t="s">
        <v>51</v>
      </c>
      <c r="D210" s="5">
        <v>50540</v>
      </c>
      <c r="E210" s="3">
        <v>4314200</v>
      </c>
      <c r="F210" s="3">
        <v>3200000</v>
      </c>
      <c r="G210" s="8">
        <v>7.3897099999999993E-2</v>
      </c>
      <c r="H210" s="8">
        <v>7.4200000000000002E-2</v>
      </c>
      <c r="I210" s="8">
        <v>5.5224362447454456E-3</v>
      </c>
      <c r="J210" t="str">
        <f t="shared" si="18"/>
        <v>SUN</v>
      </c>
      <c r="K210" t="str">
        <f t="shared" si="19"/>
        <v>FR</v>
      </c>
      <c r="L210" s="3">
        <f t="shared" si="20"/>
        <v>20.133333333333333</v>
      </c>
      <c r="M210" t="s">
        <v>318</v>
      </c>
      <c r="N210">
        <f t="shared" si="21"/>
        <v>2018</v>
      </c>
      <c r="O210">
        <f t="shared" si="22"/>
        <v>3</v>
      </c>
      <c r="P210">
        <f t="shared" si="23"/>
        <v>1</v>
      </c>
    </row>
    <row r="211" spans="1:16" x14ac:dyDescent="0.2">
      <c r="A211" s="5">
        <v>43172</v>
      </c>
      <c r="B211" s="5">
        <v>43174</v>
      </c>
      <c r="C211" t="s">
        <v>51</v>
      </c>
      <c r="D211" s="5">
        <v>50540</v>
      </c>
      <c r="E211" s="3">
        <v>7195700</v>
      </c>
      <c r="F211" s="3">
        <v>3700000</v>
      </c>
      <c r="G211" s="8">
        <v>7.3399000000000006E-2</v>
      </c>
      <c r="H211" s="8">
        <v>7.3700000000000002E-2</v>
      </c>
      <c r="I211" s="8">
        <v>6.3422769733769277E-3</v>
      </c>
      <c r="J211" t="str">
        <f t="shared" si="18"/>
        <v>SUN</v>
      </c>
      <c r="K211" t="str">
        <f t="shared" si="19"/>
        <v>FR</v>
      </c>
      <c r="L211" s="3">
        <f t="shared" si="20"/>
        <v>20.172222222222221</v>
      </c>
      <c r="M211" t="s">
        <v>318</v>
      </c>
      <c r="N211">
        <f t="shared" si="21"/>
        <v>2018</v>
      </c>
      <c r="O211">
        <f t="shared" si="22"/>
        <v>3</v>
      </c>
      <c r="P211">
        <f t="shared" si="23"/>
        <v>1</v>
      </c>
    </row>
    <row r="212" spans="1:16" x14ac:dyDescent="0.2">
      <c r="A212" s="5">
        <v>43158</v>
      </c>
      <c r="B212" s="5">
        <v>43160</v>
      </c>
      <c r="C212" t="s">
        <v>51</v>
      </c>
      <c r="D212" s="5">
        <v>50540</v>
      </c>
      <c r="E212" s="3">
        <v>5332300</v>
      </c>
      <c r="F212" s="3">
        <v>2100000</v>
      </c>
      <c r="G212" s="8">
        <v>7.2799699999999995E-2</v>
      </c>
      <c r="H212" s="8">
        <v>7.2900000000000006E-2</v>
      </c>
      <c r="I212" s="8">
        <v>3.5702795422699672E-3</v>
      </c>
      <c r="J212" t="str">
        <f t="shared" si="18"/>
        <v>SUN</v>
      </c>
      <c r="K212" t="str">
        <f t="shared" si="19"/>
        <v>FR</v>
      </c>
      <c r="L212" s="3">
        <f t="shared" si="20"/>
        <v>20.216666666666665</v>
      </c>
      <c r="M212" t="s">
        <v>318</v>
      </c>
      <c r="N212">
        <f t="shared" si="21"/>
        <v>2018</v>
      </c>
      <c r="O212">
        <f t="shared" si="22"/>
        <v>2</v>
      </c>
      <c r="P212">
        <f t="shared" si="23"/>
        <v>1</v>
      </c>
    </row>
    <row r="213" spans="1:16" x14ac:dyDescent="0.2">
      <c r="A213" s="5">
        <v>43144</v>
      </c>
      <c r="B213" s="5">
        <v>43146</v>
      </c>
      <c r="C213" t="s">
        <v>51</v>
      </c>
      <c r="D213" s="5">
        <v>50540</v>
      </c>
      <c r="E213" s="3">
        <v>5543900</v>
      </c>
      <c r="F213" s="3">
        <v>3950000</v>
      </c>
      <c r="G213" s="8">
        <v>7.1252399999999994E-2</v>
      </c>
      <c r="H213" s="8">
        <v>7.1400000000000005E-2</v>
      </c>
      <c r="I213" s="8">
        <v>6.5727926202709007E-3</v>
      </c>
      <c r="J213" t="str">
        <f t="shared" si="18"/>
        <v>SUN</v>
      </c>
      <c r="K213" t="str">
        <f t="shared" si="19"/>
        <v>FR</v>
      </c>
      <c r="L213" s="3">
        <f t="shared" si="20"/>
        <v>20.255555555555556</v>
      </c>
      <c r="M213" t="s">
        <v>318</v>
      </c>
      <c r="N213">
        <f t="shared" si="21"/>
        <v>2018</v>
      </c>
      <c r="O213">
        <f t="shared" si="22"/>
        <v>2</v>
      </c>
      <c r="P213">
        <f t="shared" si="23"/>
        <v>1</v>
      </c>
    </row>
    <row r="214" spans="1:16" x14ac:dyDescent="0.2">
      <c r="A214" s="5">
        <v>43116</v>
      </c>
      <c r="B214" s="5">
        <v>43118</v>
      </c>
      <c r="C214" t="s">
        <v>51</v>
      </c>
      <c r="D214" s="5">
        <v>50540</v>
      </c>
      <c r="E214" s="3">
        <v>14894000</v>
      </c>
      <c r="F214" s="3">
        <v>4500000</v>
      </c>
      <c r="G214" s="8">
        <v>6.8739300000000003E-2</v>
      </c>
      <c r="H214" s="8">
        <v>6.88E-2</v>
      </c>
      <c r="I214" s="8">
        <v>7.2238872022419437E-3</v>
      </c>
      <c r="J214" t="str">
        <f t="shared" si="18"/>
        <v>SUN</v>
      </c>
      <c r="K214" t="str">
        <f t="shared" si="19"/>
        <v>FR</v>
      </c>
      <c r="L214" s="3">
        <f t="shared" si="20"/>
        <v>20.330555555555556</v>
      </c>
      <c r="M214" t="s">
        <v>318</v>
      </c>
      <c r="N214">
        <f t="shared" si="21"/>
        <v>2018</v>
      </c>
      <c r="O214">
        <f t="shared" si="22"/>
        <v>1</v>
      </c>
      <c r="P214">
        <f t="shared" si="23"/>
        <v>1</v>
      </c>
    </row>
    <row r="215" spans="1:16" x14ac:dyDescent="0.2">
      <c r="A215" s="5">
        <v>43103</v>
      </c>
      <c r="B215" s="5">
        <v>43105</v>
      </c>
      <c r="C215" t="s">
        <v>51</v>
      </c>
      <c r="D215" s="5">
        <v>50540</v>
      </c>
      <c r="E215" s="3">
        <v>13940000</v>
      </c>
      <c r="F215" s="3">
        <v>4400000</v>
      </c>
      <c r="G215" s="8">
        <v>6.9999800000000001E-2</v>
      </c>
      <c r="H215" s="8">
        <v>7.0199999999999999E-2</v>
      </c>
      <c r="I215" s="8">
        <v>7.1928799626342832E-3</v>
      </c>
      <c r="J215" t="str">
        <f t="shared" si="18"/>
        <v>SUN</v>
      </c>
      <c r="K215" t="str">
        <f t="shared" si="19"/>
        <v>FR</v>
      </c>
      <c r="L215" s="3">
        <f t="shared" si="20"/>
        <v>20.366666666666667</v>
      </c>
      <c r="M215" t="s">
        <v>318</v>
      </c>
      <c r="N215">
        <f t="shared" si="21"/>
        <v>2018</v>
      </c>
      <c r="O215">
        <f t="shared" si="22"/>
        <v>1</v>
      </c>
      <c r="P215">
        <f t="shared" si="23"/>
        <v>1</v>
      </c>
    </row>
    <row r="216" spans="1:16" x14ac:dyDescent="0.2">
      <c r="A216" s="5">
        <v>43053</v>
      </c>
      <c r="B216" s="5">
        <v>43055</v>
      </c>
      <c r="C216" t="s">
        <v>51</v>
      </c>
      <c r="D216" s="5">
        <v>50540</v>
      </c>
      <c r="E216" s="3">
        <v>9760500</v>
      </c>
      <c r="F216" s="3">
        <v>6450000</v>
      </c>
      <c r="G216" s="8">
        <v>7.2629799999999994E-2</v>
      </c>
      <c r="H216" s="8">
        <v>7.2999999999999995E-2</v>
      </c>
      <c r="I216" s="8">
        <v>8.1471688695652165E-3</v>
      </c>
      <c r="J216" t="str">
        <f t="shared" si="18"/>
        <v>SUN</v>
      </c>
      <c r="K216" t="str">
        <f t="shared" si="19"/>
        <v>FR</v>
      </c>
      <c r="L216" s="3">
        <f t="shared" si="20"/>
        <v>20.502777777777776</v>
      </c>
      <c r="M216" t="s">
        <v>318</v>
      </c>
      <c r="N216">
        <f t="shared" si="21"/>
        <v>2017</v>
      </c>
      <c r="O216">
        <f t="shared" si="22"/>
        <v>11</v>
      </c>
      <c r="P216">
        <f t="shared" si="23"/>
        <v>4</v>
      </c>
    </row>
    <row r="217" spans="1:16" x14ac:dyDescent="0.2">
      <c r="A217" s="5">
        <v>43025</v>
      </c>
      <c r="B217" s="5">
        <v>43027</v>
      </c>
      <c r="C217" t="s">
        <v>51</v>
      </c>
      <c r="D217" s="5">
        <v>50540</v>
      </c>
      <c r="E217" s="3">
        <v>5668000</v>
      </c>
      <c r="F217" s="3">
        <v>2850000</v>
      </c>
      <c r="G217" s="8">
        <v>7.2698499999999999E-2</v>
      </c>
      <c r="H217" s="8">
        <v>7.2800000000000004E-2</v>
      </c>
      <c r="I217" s="8">
        <v>3.6033169565217391E-3</v>
      </c>
      <c r="J217" t="str">
        <f t="shared" si="18"/>
        <v>SUN</v>
      </c>
      <c r="K217" t="str">
        <f t="shared" si="19"/>
        <v>FR</v>
      </c>
      <c r="L217" s="3">
        <f t="shared" si="20"/>
        <v>20.577777777777779</v>
      </c>
      <c r="M217" t="s">
        <v>318</v>
      </c>
      <c r="N217">
        <f t="shared" si="21"/>
        <v>2017</v>
      </c>
      <c r="O217">
        <f t="shared" si="22"/>
        <v>10</v>
      </c>
      <c r="P217">
        <f t="shared" si="23"/>
        <v>4</v>
      </c>
    </row>
    <row r="218" spans="1:16" x14ac:dyDescent="0.2">
      <c r="A218" s="5">
        <v>43011</v>
      </c>
      <c r="B218" s="5">
        <v>43013</v>
      </c>
      <c r="C218" t="s">
        <v>51</v>
      </c>
      <c r="D218" s="5">
        <v>50540</v>
      </c>
      <c r="E218" s="3">
        <v>5778200</v>
      </c>
      <c r="F218" s="3">
        <v>4650000</v>
      </c>
      <c r="G218" s="8">
        <v>7.2398699999999996E-2</v>
      </c>
      <c r="H218" s="8">
        <v>7.2800000000000004E-2</v>
      </c>
      <c r="I218" s="8">
        <v>5.8548513913043469E-3</v>
      </c>
      <c r="J218" t="str">
        <f t="shared" si="18"/>
        <v>SUN</v>
      </c>
      <c r="K218" t="str">
        <f t="shared" si="19"/>
        <v>FR</v>
      </c>
      <c r="L218" s="3">
        <f t="shared" si="20"/>
        <v>20.616666666666667</v>
      </c>
      <c r="M218" t="s">
        <v>318</v>
      </c>
      <c r="N218">
        <f t="shared" si="21"/>
        <v>2017</v>
      </c>
      <c r="O218">
        <f t="shared" si="22"/>
        <v>10</v>
      </c>
      <c r="P218">
        <f t="shared" si="23"/>
        <v>4</v>
      </c>
    </row>
    <row r="219" spans="1:16" x14ac:dyDescent="0.2">
      <c r="A219" s="5">
        <v>42997</v>
      </c>
      <c r="B219" s="5">
        <v>43000</v>
      </c>
      <c r="C219" t="s">
        <v>51</v>
      </c>
      <c r="D219" s="5">
        <v>50540</v>
      </c>
      <c r="E219" s="3">
        <v>4367000</v>
      </c>
      <c r="F219" s="3">
        <v>2400000</v>
      </c>
      <c r="G219" s="8">
        <v>7.1699399999999996E-2</v>
      </c>
      <c r="H219" s="8">
        <v>7.1900000000000006E-2</v>
      </c>
      <c r="I219" s="8">
        <v>2.9926706086956523E-3</v>
      </c>
      <c r="J219" t="str">
        <f t="shared" si="18"/>
        <v>SUN</v>
      </c>
      <c r="K219" t="str">
        <f t="shared" si="19"/>
        <v>FR</v>
      </c>
      <c r="L219" s="3">
        <f t="shared" si="20"/>
        <v>20.655555555555555</v>
      </c>
      <c r="M219" t="s">
        <v>318</v>
      </c>
      <c r="N219">
        <f t="shared" si="21"/>
        <v>2017</v>
      </c>
      <c r="O219">
        <f t="shared" si="22"/>
        <v>9</v>
      </c>
      <c r="P219">
        <f t="shared" si="23"/>
        <v>3</v>
      </c>
    </row>
    <row r="220" spans="1:16" x14ac:dyDescent="0.2">
      <c r="A220" s="5">
        <v>42969</v>
      </c>
      <c r="B220" s="5">
        <v>42971</v>
      </c>
      <c r="C220" t="s">
        <v>51</v>
      </c>
      <c r="D220" s="5">
        <v>50540</v>
      </c>
      <c r="E220" s="3">
        <v>9905600</v>
      </c>
      <c r="F220" s="3">
        <v>2850000</v>
      </c>
      <c r="G220" s="8">
        <v>7.3609900000000006E-2</v>
      </c>
      <c r="H220" s="8">
        <v>7.3700000000000002E-2</v>
      </c>
      <c r="I220" s="8">
        <v>3.6484906956521742E-3</v>
      </c>
      <c r="J220" t="str">
        <f t="shared" si="18"/>
        <v>SUN</v>
      </c>
      <c r="K220" t="str">
        <f t="shared" si="19"/>
        <v>FR</v>
      </c>
      <c r="L220" s="3">
        <f t="shared" si="20"/>
        <v>20.730555555555554</v>
      </c>
      <c r="M220" t="s">
        <v>318</v>
      </c>
      <c r="N220">
        <f t="shared" si="21"/>
        <v>2017</v>
      </c>
      <c r="O220">
        <f t="shared" si="22"/>
        <v>8</v>
      </c>
      <c r="P220">
        <f t="shared" si="23"/>
        <v>3</v>
      </c>
    </row>
    <row r="221" spans="1:16" x14ac:dyDescent="0.2">
      <c r="A221" s="5">
        <v>42955</v>
      </c>
      <c r="B221" s="5">
        <v>42957</v>
      </c>
      <c r="C221" t="s">
        <v>51</v>
      </c>
      <c r="D221" s="5">
        <v>50540</v>
      </c>
      <c r="E221" s="3">
        <v>14732800</v>
      </c>
      <c r="F221" s="3">
        <v>6400000</v>
      </c>
      <c r="G221" s="8">
        <v>7.6498700000000003E-2</v>
      </c>
      <c r="H221" s="8">
        <v>7.6700000000000004E-2</v>
      </c>
      <c r="I221" s="8">
        <v>8.5146379130434779E-3</v>
      </c>
      <c r="J221" t="str">
        <f t="shared" si="18"/>
        <v>SUN</v>
      </c>
      <c r="K221" t="str">
        <f t="shared" si="19"/>
        <v>FR</v>
      </c>
      <c r="L221" s="3">
        <f t="shared" si="20"/>
        <v>20.769444444444446</v>
      </c>
      <c r="M221" t="s">
        <v>318</v>
      </c>
      <c r="N221">
        <f t="shared" si="21"/>
        <v>2017</v>
      </c>
      <c r="O221">
        <f t="shared" si="22"/>
        <v>8</v>
      </c>
      <c r="P221">
        <f t="shared" si="23"/>
        <v>3</v>
      </c>
    </row>
    <row r="222" spans="1:16" x14ac:dyDescent="0.2">
      <c r="A222" s="5">
        <v>44166</v>
      </c>
      <c r="B222" s="5">
        <v>44168</v>
      </c>
      <c r="C222" t="s">
        <v>52</v>
      </c>
      <c r="D222" s="5">
        <v>54193</v>
      </c>
      <c r="E222" s="3">
        <v>15234300</v>
      </c>
      <c r="F222" s="3">
        <v>5850000</v>
      </c>
      <c r="G222" s="8">
        <v>7.1399699999999997E-2</v>
      </c>
      <c r="H222" s="8">
        <v>7.1400000000000005E-2</v>
      </c>
      <c r="I222" s="8">
        <v>9.8536942367123542E-3</v>
      </c>
      <c r="J222" t="str">
        <f t="shared" si="18"/>
        <v>SUN</v>
      </c>
      <c r="K222" t="str">
        <f t="shared" si="19"/>
        <v>FR</v>
      </c>
      <c r="L222" s="3">
        <f t="shared" si="20"/>
        <v>27.455555555555556</v>
      </c>
      <c r="M222" t="s">
        <v>319</v>
      </c>
      <c r="N222">
        <f t="shared" si="21"/>
        <v>2020</v>
      </c>
      <c r="O222">
        <f t="shared" si="22"/>
        <v>12</v>
      </c>
      <c r="P222">
        <f t="shared" si="23"/>
        <v>4</v>
      </c>
    </row>
    <row r="223" spans="1:16" x14ac:dyDescent="0.2">
      <c r="A223" s="5">
        <v>44152</v>
      </c>
      <c r="B223" s="5">
        <v>44154</v>
      </c>
      <c r="C223" t="s">
        <v>52</v>
      </c>
      <c r="D223" s="5">
        <v>54193</v>
      </c>
      <c r="E223" s="3">
        <v>8626800</v>
      </c>
      <c r="F223" s="3">
        <v>950000</v>
      </c>
      <c r="G223" s="8">
        <v>7.2899199999999997E-2</v>
      </c>
      <c r="H223" s="8">
        <v>7.2999999999999995E-2</v>
      </c>
      <c r="I223" s="8">
        <v>1.6337785746302104E-3</v>
      </c>
      <c r="J223" t="str">
        <f t="shared" si="18"/>
        <v>SUN</v>
      </c>
      <c r="K223" t="str">
        <f t="shared" si="19"/>
        <v>FR</v>
      </c>
      <c r="L223" s="3">
        <f t="shared" si="20"/>
        <v>27.494444444444444</v>
      </c>
      <c r="M223" t="s">
        <v>319</v>
      </c>
      <c r="N223">
        <f t="shared" si="21"/>
        <v>2020</v>
      </c>
      <c r="O223">
        <f t="shared" si="22"/>
        <v>11</v>
      </c>
      <c r="P223">
        <f t="shared" si="23"/>
        <v>4</v>
      </c>
    </row>
    <row r="224" spans="1:16" x14ac:dyDescent="0.2">
      <c r="A224" s="5">
        <v>44138</v>
      </c>
      <c r="B224" s="5">
        <v>44140</v>
      </c>
      <c r="C224" t="s">
        <v>52</v>
      </c>
      <c r="D224" s="5">
        <v>54193</v>
      </c>
      <c r="E224" s="3">
        <v>6746800</v>
      </c>
      <c r="F224" s="3">
        <v>4350000</v>
      </c>
      <c r="G224" s="8">
        <v>7.3492799999999997E-2</v>
      </c>
      <c r="H224" s="8">
        <v>7.3700000000000002E-2</v>
      </c>
      <c r="I224" s="8">
        <v>7.5419019085140012E-3</v>
      </c>
      <c r="J224" t="str">
        <f t="shared" si="18"/>
        <v>SUN</v>
      </c>
      <c r="K224" t="str">
        <f t="shared" si="19"/>
        <v>FR</v>
      </c>
      <c r="L224" s="3">
        <f t="shared" si="20"/>
        <v>27.533333333333335</v>
      </c>
      <c r="M224" t="s">
        <v>319</v>
      </c>
      <c r="N224">
        <f t="shared" si="21"/>
        <v>2020</v>
      </c>
      <c r="O224">
        <f t="shared" si="22"/>
        <v>11</v>
      </c>
      <c r="P224">
        <f t="shared" si="23"/>
        <v>4</v>
      </c>
    </row>
    <row r="225" spans="1:16" x14ac:dyDescent="0.2">
      <c r="A225" s="5">
        <v>44124</v>
      </c>
      <c r="B225" s="5">
        <v>44126</v>
      </c>
      <c r="C225" t="s">
        <v>52</v>
      </c>
      <c r="D225" s="5">
        <v>54193</v>
      </c>
      <c r="E225" s="3">
        <v>7930000</v>
      </c>
      <c r="F225" s="3">
        <v>2500000</v>
      </c>
      <c r="G225" s="8">
        <v>7.3298699999999994E-2</v>
      </c>
      <c r="H225" s="8">
        <v>7.3400000000000007E-2</v>
      </c>
      <c r="I225" s="8">
        <v>4.3229788388497014E-3</v>
      </c>
      <c r="J225" t="str">
        <f t="shared" si="18"/>
        <v>SUN</v>
      </c>
      <c r="K225" t="str">
        <f t="shared" si="19"/>
        <v>FR</v>
      </c>
      <c r="L225" s="3">
        <f t="shared" si="20"/>
        <v>27.569444444444443</v>
      </c>
      <c r="M225" t="s">
        <v>319</v>
      </c>
      <c r="N225">
        <f t="shared" si="21"/>
        <v>2020</v>
      </c>
      <c r="O225">
        <f t="shared" si="22"/>
        <v>10</v>
      </c>
      <c r="P225">
        <f t="shared" si="23"/>
        <v>4</v>
      </c>
    </row>
    <row r="226" spans="1:16" x14ac:dyDescent="0.2">
      <c r="A226" s="5">
        <v>44110</v>
      </c>
      <c r="B226" s="5">
        <v>44112</v>
      </c>
      <c r="C226" t="s">
        <v>52</v>
      </c>
      <c r="D226" s="5">
        <v>54193</v>
      </c>
      <c r="E226" s="3">
        <v>4902600</v>
      </c>
      <c r="F226" s="3">
        <v>1250000</v>
      </c>
      <c r="G226" s="8">
        <v>7.4191099999999996E-2</v>
      </c>
      <c r="H226" s="8">
        <v>7.4300000000000005E-2</v>
      </c>
      <c r="I226" s="8">
        <v>2.1878052088985349E-3</v>
      </c>
      <c r="J226" t="str">
        <f t="shared" si="18"/>
        <v>SUN</v>
      </c>
      <c r="K226" t="str">
        <f t="shared" si="19"/>
        <v>FR</v>
      </c>
      <c r="L226" s="3">
        <f t="shared" si="20"/>
        <v>27.608333333333334</v>
      </c>
      <c r="M226" t="s">
        <v>319</v>
      </c>
      <c r="N226">
        <f t="shared" si="21"/>
        <v>2020</v>
      </c>
      <c r="O226">
        <f t="shared" si="22"/>
        <v>10</v>
      </c>
      <c r="P226">
        <f t="shared" si="23"/>
        <v>4</v>
      </c>
    </row>
    <row r="227" spans="1:16" x14ac:dyDescent="0.2">
      <c r="A227" s="5">
        <v>44096</v>
      </c>
      <c r="B227" s="5">
        <v>44098</v>
      </c>
      <c r="C227" t="s">
        <v>52</v>
      </c>
      <c r="D227" s="5">
        <v>54193</v>
      </c>
      <c r="E227" s="3">
        <v>3919600</v>
      </c>
      <c r="F227" s="3">
        <v>500000</v>
      </c>
      <c r="G227" s="8">
        <v>7.4199000000000001E-2</v>
      </c>
      <c r="H227" s="8">
        <v>7.4300000000000005E-2</v>
      </c>
      <c r="I227" s="8">
        <v>8.7521526811201017E-4</v>
      </c>
      <c r="J227" t="str">
        <f t="shared" si="18"/>
        <v>SUN</v>
      </c>
      <c r="K227" t="str">
        <f t="shared" si="19"/>
        <v>FR</v>
      </c>
      <c r="L227" s="3">
        <f t="shared" si="20"/>
        <v>27.647222222222222</v>
      </c>
      <c r="M227" t="s">
        <v>319</v>
      </c>
      <c r="N227">
        <f t="shared" si="21"/>
        <v>2020</v>
      </c>
      <c r="O227">
        <f t="shared" si="22"/>
        <v>9</v>
      </c>
      <c r="P227">
        <f t="shared" si="23"/>
        <v>3</v>
      </c>
    </row>
    <row r="228" spans="1:16" x14ac:dyDescent="0.2">
      <c r="A228" s="5">
        <v>44082</v>
      </c>
      <c r="B228" s="5">
        <v>44084</v>
      </c>
      <c r="C228" t="s">
        <v>52</v>
      </c>
      <c r="D228" s="5">
        <v>54193</v>
      </c>
      <c r="E228" s="3">
        <v>4962300</v>
      </c>
      <c r="I228" s="8">
        <v>0</v>
      </c>
      <c r="J228" t="str">
        <f t="shared" si="18"/>
        <v>SUN</v>
      </c>
      <c r="K228" t="str">
        <f t="shared" si="19"/>
        <v>FR</v>
      </c>
      <c r="L228" s="3">
        <f t="shared" si="20"/>
        <v>27.68611111111111</v>
      </c>
      <c r="M228" t="s">
        <v>319</v>
      </c>
      <c r="N228">
        <f t="shared" si="21"/>
        <v>2020</v>
      </c>
      <c r="O228">
        <f t="shared" si="22"/>
        <v>9</v>
      </c>
      <c r="P228">
        <f t="shared" si="23"/>
        <v>3</v>
      </c>
    </row>
    <row r="229" spans="1:16" x14ac:dyDescent="0.2">
      <c r="A229" s="5">
        <v>44068</v>
      </c>
      <c r="B229" s="5">
        <v>44070</v>
      </c>
      <c r="C229" t="s">
        <v>52</v>
      </c>
      <c r="D229" s="5">
        <v>54193</v>
      </c>
      <c r="E229" s="3">
        <v>8939500</v>
      </c>
      <c r="F229" s="3">
        <v>3900000</v>
      </c>
      <c r="G229" s="8">
        <v>7.3449600000000004E-2</v>
      </c>
      <c r="H229" s="8">
        <v>7.3499999999999996E-2</v>
      </c>
      <c r="I229" s="8">
        <v>6.7577305433013284E-3</v>
      </c>
      <c r="J229" t="str">
        <f t="shared" si="18"/>
        <v>SUN</v>
      </c>
      <c r="K229" t="str">
        <f t="shared" si="19"/>
        <v>FR</v>
      </c>
      <c r="L229" s="3">
        <f t="shared" si="20"/>
        <v>27.722222222222221</v>
      </c>
      <c r="M229" t="s">
        <v>319</v>
      </c>
      <c r="N229">
        <f t="shared" si="21"/>
        <v>2020</v>
      </c>
      <c r="O229">
        <f t="shared" si="22"/>
        <v>8</v>
      </c>
      <c r="P229">
        <f t="shared" si="23"/>
        <v>3</v>
      </c>
    </row>
    <row r="230" spans="1:16" x14ac:dyDescent="0.2">
      <c r="A230" s="5">
        <v>44054</v>
      </c>
      <c r="B230" s="5">
        <v>44056</v>
      </c>
      <c r="C230" t="s">
        <v>52</v>
      </c>
      <c r="D230" s="5">
        <v>54193</v>
      </c>
      <c r="E230" s="3">
        <v>7807100</v>
      </c>
      <c r="F230" s="3">
        <v>1800000</v>
      </c>
      <c r="G230" s="8">
        <v>7.4201400000000001E-2</v>
      </c>
      <c r="H230" s="8">
        <v>7.4300000000000005E-2</v>
      </c>
      <c r="I230" s="8">
        <v>3.1508768784354428E-3</v>
      </c>
      <c r="J230" t="str">
        <f t="shared" si="18"/>
        <v>SUN</v>
      </c>
      <c r="K230" t="str">
        <f t="shared" si="19"/>
        <v>FR</v>
      </c>
      <c r="L230" s="3">
        <f t="shared" si="20"/>
        <v>27.761111111111113</v>
      </c>
      <c r="M230" t="s">
        <v>319</v>
      </c>
      <c r="N230">
        <f t="shared" si="21"/>
        <v>2020</v>
      </c>
      <c r="O230">
        <f t="shared" si="22"/>
        <v>8</v>
      </c>
      <c r="P230">
        <f t="shared" si="23"/>
        <v>3</v>
      </c>
    </row>
    <row r="231" spans="1:16" x14ac:dyDescent="0.2">
      <c r="A231" s="5">
        <v>44040</v>
      </c>
      <c r="B231" s="5">
        <v>44042</v>
      </c>
      <c r="C231" t="s">
        <v>52</v>
      </c>
      <c r="D231" s="5">
        <v>54193</v>
      </c>
      <c r="E231" s="3">
        <v>11326800</v>
      </c>
      <c r="F231" s="3">
        <v>2700000</v>
      </c>
      <c r="G231" s="8">
        <v>7.4529100000000001E-2</v>
      </c>
      <c r="H231" s="8">
        <v>7.46E-2</v>
      </c>
      <c r="I231" s="8">
        <v>4.7471884215244519E-3</v>
      </c>
      <c r="J231" t="str">
        <f t="shared" si="18"/>
        <v>SUN</v>
      </c>
      <c r="K231" t="str">
        <f t="shared" si="19"/>
        <v>FR</v>
      </c>
      <c r="L231" s="3">
        <f t="shared" si="20"/>
        <v>27.797222222222221</v>
      </c>
      <c r="M231" t="s">
        <v>319</v>
      </c>
      <c r="N231">
        <f t="shared" si="21"/>
        <v>2020</v>
      </c>
      <c r="O231">
        <f t="shared" si="22"/>
        <v>7</v>
      </c>
      <c r="P231">
        <f t="shared" si="23"/>
        <v>3</v>
      </c>
    </row>
    <row r="232" spans="1:16" x14ac:dyDescent="0.2">
      <c r="A232" s="5">
        <v>44026</v>
      </c>
      <c r="B232" s="5">
        <v>44028</v>
      </c>
      <c r="C232" t="s">
        <v>52</v>
      </c>
      <c r="D232" s="5">
        <v>54193</v>
      </c>
      <c r="E232" s="3">
        <v>4011100</v>
      </c>
      <c r="F232" s="3">
        <v>1450000</v>
      </c>
      <c r="G232" s="8">
        <v>7.6393900000000001E-2</v>
      </c>
      <c r="H232" s="8">
        <v>7.6499999999999999E-2</v>
      </c>
      <c r="I232" s="8">
        <v>2.6132051947439193E-3</v>
      </c>
      <c r="J232" t="str">
        <f t="shared" si="18"/>
        <v>SUN</v>
      </c>
      <c r="K232" t="str">
        <f t="shared" si="19"/>
        <v>FR</v>
      </c>
      <c r="L232" s="3">
        <f t="shared" si="20"/>
        <v>27.836111111111112</v>
      </c>
      <c r="M232" t="s">
        <v>319</v>
      </c>
      <c r="N232">
        <f t="shared" si="21"/>
        <v>2020</v>
      </c>
      <c r="O232">
        <f t="shared" si="22"/>
        <v>7</v>
      </c>
      <c r="P232">
        <f t="shared" si="23"/>
        <v>3</v>
      </c>
    </row>
    <row r="233" spans="1:16" x14ac:dyDescent="0.2">
      <c r="A233" s="5">
        <v>44012</v>
      </c>
      <c r="B233" s="5">
        <v>44014</v>
      </c>
      <c r="C233" t="s">
        <v>52</v>
      </c>
      <c r="D233" s="5">
        <v>54193</v>
      </c>
      <c r="E233" s="3">
        <v>5798100</v>
      </c>
      <c r="F233" s="3">
        <v>1750000</v>
      </c>
      <c r="G233" s="8">
        <v>7.7499999999999999E-2</v>
      </c>
      <c r="H233" s="8">
        <v>7.7600000000000002E-2</v>
      </c>
      <c r="I233" s="8">
        <v>3.1995328976857202E-3</v>
      </c>
      <c r="J233" t="str">
        <f t="shared" si="18"/>
        <v>SUN</v>
      </c>
      <c r="K233" t="str">
        <f t="shared" si="19"/>
        <v>FR</v>
      </c>
      <c r="L233" s="3">
        <f t="shared" si="20"/>
        <v>27.875</v>
      </c>
      <c r="M233" t="s">
        <v>319</v>
      </c>
      <c r="N233">
        <f t="shared" si="21"/>
        <v>2020</v>
      </c>
      <c r="O233">
        <f t="shared" si="22"/>
        <v>6</v>
      </c>
      <c r="P233">
        <f t="shared" si="23"/>
        <v>2</v>
      </c>
    </row>
    <row r="234" spans="1:16" x14ac:dyDescent="0.2">
      <c r="A234" s="5">
        <v>43998</v>
      </c>
      <c r="B234" s="5">
        <v>44000</v>
      </c>
      <c r="C234" t="s">
        <v>52</v>
      </c>
      <c r="D234" s="5">
        <v>54193</v>
      </c>
      <c r="E234" s="3">
        <v>3605300</v>
      </c>
      <c r="F234" s="3">
        <v>1400000</v>
      </c>
      <c r="G234" s="8">
        <v>7.76979E-2</v>
      </c>
      <c r="H234" s="8">
        <v>7.8E-2</v>
      </c>
      <c r="I234" s="8">
        <v>2.5661624478048551E-3</v>
      </c>
      <c r="J234" t="str">
        <f t="shared" si="18"/>
        <v>SUN</v>
      </c>
      <c r="K234" t="str">
        <f t="shared" si="19"/>
        <v>FR</v>
      </c>
      <c r="L234" s="3">
        <f t="shared" si="20"/>
        <v>27.913888888888888</v>
      </c>
      <c r="M234" t="s">
        <v>319</v>
      </c>
      <c r="N234">
        <f t="shared" si="21"/>
        <v>2020</v>
      </c>
      <c r="O234">
        <f t="shared" si="22"/>
        <v>6</v>
      </c>
      <c r="P234">
        <f t="shared" si="23"/>
        <v>2</v>
      </c>
    </row>
    <row r="235" spans="1:16" x14ac:dyDescent="0.2">
      <c r="A235" s="5">
        <v>43984</v>
      </c>
      <c r="B235" s="5">
        <v>43986</v>
      </c>
      <c r="C235" t="s">
        <v>52</v>
      </c>
      <c r="D235" s="5">
        <v>54193</v>
      </c>
      <c r="E235" s="3">
        <v>7397600</v>
      </c>
      <c r="F235" s="3">
        <v>1650000</v>
      </c>
      <c r="G235" s="8">
        <v>7.9217099999999999E-2</v>
      </c>
      <c r="H235" s="8">
        <v>7.9299999999999995E-2</v>
      </c>
      <c r="I235" s="8">
        <v>3.0835408950435255E-3</v>
      </c>
      <c r="J235" t="str">
        <f t="shared" si="18"/>
        <v>SUN</v>
      </c>
      <c r="K235" t="str">
        <f t="shared" si="19"/>
        <v>FR</v>
      </c>
      <c r="L235" s="3">
        <f t="shared" si="20"/>
        <v>27.952777777777779</v>
      </c>
      <c r="M235" t="s">
        <v>319</v>
      </c>
      <c r="N235">
        <f t="shared" si="21"/>
        <v>2020</v>
      </c>
      <c r="O235">
        <f t="shared" si="22"/>
        <v>6</v>
      </c>
      <c r="P235">
        <f t="shared" si="23"/>
        <v>2</v>
      </c>
    </row>
    <row r="236" spans="1:16" x14ac:dyDescent="0.2">
      <c r="A236" s="5">
        <v>43963</v>
      </c>
      <c r="B236" s="5">
        <v>43965</v>
      </c>
      <c r="C236" t="s">
        <v>52</v>
      </c>
      <c r="D236" s="5">
        <v>54193</v>
      </c>
      <c r="E236" s="3">
        <v>3409500</v>
      </c>
      <c r="F236" s="3">
        <v>400000</v>
      </c>
      <c r="G236" s="8">
        <v>8.3780199999999999E-2</v>
      </c>
      <c r="H236" s="8">
        <v>8.4500000000000006E-2</v>
      </c>
      <c r="I236" s="8">
        <v>7.9058434971336904E-4</v>
      </c>
      <c r="J236" t="str">
        <f t="shared" si="18"/>
        <v>SUN</v>
      </c>
      <c r="K236" t="str">
        <f t="shared" si="19"/>
        <v>FR</v>
      </c>
      <c r="L236" s="3">
        <f t="shared" si="20"/>
        <v>28.008333333333333</v>
      </c>
      <c r="M236" t="s">
        <v>319</v>
      </c>
      <c r="N236">
        <f t="shared" si="21"/>
        <v>2020</v>
      </c>
      <c r="O236">
        <f t="shared" si="22"/>
        <v>5</v>
      </c>
      <c r="P236">
        <f t="shared" si="23"/>
        <v>2</v>
      </c>
    </row>
    <row r="237" spans="1:16" x14ac:dyDescent="0.2">
      <c r="A237" s="5">
        <v>43950</v>
      </c>
      <c r="B237" s="5">
        <v>43951</v>
      </c>
      <c r="C237" t="s">
        <v>52</v>
      </c>
      <c r="D237" s="5">
        <v>54193</v>
      </c>
      <c r="E237" s="3">
        <v>2139000</v>
      </c>
      <c r="F237" s="3">
        <v>2139000</v>
      </c>
      <c r="G237" s="8">
        <v>8.2410400000000009E-2</v>
      </c>
      <c r="H237" s="8">
        <v>8.2410400000000009E-2</v>
      </c>
      <c r="I237" s="8">
        <v>4.1585280520889858E-3</v>
      </c>
      <c r="J237" t="str">
        <f t="shared" si="18"/>
        <v>SUN</v>
      </c>
      <c r="K237" t="str">
        <f t="shared" si="19"/>
        <v>FR</v>
      </c>
      <c r="L237" s="3">
        <f t="shared" si="20"/>
        <v>28.044444444444444</v>
      </c>
      <c r="M237" t="s">
        <v>319</v>
      </c>
      <c r="N237">
        <f t="shared" si="21"/>
        <v>2020</v>
      </c>
      <c r="O237">
        <f t="shared" si="22"/>
        <v>4</v>
      </c>
      <c r="P237">
        <f t="shared" si="23"/>
        <v>2</v>
      </c>
    </row>
    <row r="238" spans="1:16" x14ac:dyDescent="0.2">
      <c r="A238" s="5">
        <v>43949</v>
      </c>
      <c r="B238" s="5">
        <v>43951</v>
      </c>
      <c r="C238" t="s">
        <v>52</v>
      </c>
      <c r="D238" s="5">
        <v>54193</v>
      </c>
      <c r="E238" s="3">
        <v>2659800</v>
      </c>
      <c r="F238" s="3">
        <v>300000</v>
      </c>
      <c r="G238" s="8">
        <v>8.2410400000000009E-2</v>
      </c>
      <c r="H238" s="8">
        <v>8.3000000000000004E-2</v>
      </c>
      <c r="I238" s="8">
        <v>5.8324376607138656E-4</v>
      </c>
      <c r="J238" t="str">
        <f t="shared" si="18"/>
        <v>SUN</v>
      </c>
      <c r="K238" t="str">
        <f t="shared" si="19"/>
        <v>FR</v>
      </c>
      <c r="L238" s="3">
        <f t="shared" si="20"/>
        <v>28.047222222222221</v>
      </c>
      <c r="M238" t="s">
        <v>319</v>
      </c>
      <c r="N238">
        <f t="shared" si="21"/>
        <v>2020</v>
      </c>
      <c r="O238">
        <f t="shared" si="22"/>
        <v>4</v>
      </c>
      <c r="P238">
        <f t="shared" si="23"/>
        <v>2</v>
      </c>
    </row>
    <row r="239" spans="1:16" x14ac:dyDescent="0.2">
      <c r="A239" s="5">
        <v>43935</v>
      </c>
      <c r="B239" s="5">
        <v>43937</v>
      </c>
      <c r="C239" t="s">
        <v>52</v>
      </c>
      <c r="D239" s="5">
        <v>54193</v>
      </c>
      <c r="E239" s="3">
        <v>786000</v>
      </c>
      <c r="F239" s="3">
        <v>450000</v>
      </c>
      <c r="G239" s="8">
        <v>8.4200300000000006E-2</v>
      </c>
      <c r="H239" s="8">
        <v>8.4500000000000006E-2</v>
      </c>
      <c r="I239" s="8">
        <v>8.9386715893274198E-4</v>
      </c>
      <c r="J239" t="str">
        <f t="shared" si="18"/>
        <v>SUN</v>
      </c>
      <c r="K239" t="str">
        <f t="shared" si="19"/>
        <v>FR</v>
      </c>
      <c r="L239" s="3">
        <f t="shared" si="20"/>
        <v>28.086111111111112</v>
      </c>
      <c r="M239" t="s">
        <v>319</v>
      </c>
      <c r="N239">
        <f t="shared" si="21"/>
        <v>2020</v>
      </c>
      <c r="O239">
        <f t="shared" si="22"/>
        <v>4</v>
      </c>
      <c r="P239">
        <f t="shared" si="23"/>
        <v>2</v>
      </c>
    </row>
    <row r="240" spans="1:16" x14ac:dyDescent="0.2">
      <c r="A240" s="5">
        <v>43921</v>
      </c>
      <c r="B240" s="5">
        <v>43922</v>
      </c>
      <c r="C240" t="s">
        <v>52</v>
      </c>
      <c r="D240" s="5">
        <v>54193</v>
      </c>
      <c r="E240" s="3">
        <v>264800</v>
      </c>
      <c r="J240" t="str">
        <f t="shared" si="18"/>
        <v>SUN</v>
      </c>
      <c r="K240" t="str">
        <f t="shared" si="19"/>
        <v>FR</v>
      </c>
      <c r="L240" s="3">
        <f t="shared" si="20"/>
        <v>28.125</v>
      </c>
      <c r="M240" t="s">
        <v>319</v>
      </c>
      <c r="N240">
        <f t="shared" si="21"/>
        <v>2020</v>
      </c>
      <c r="O240">
        <f t="shared" si="22"/>
        <v>3</v>
      </c>
      <c r="P240">
        <f t="shared" si="23"/>
        <v>1</v>
      </c>
    </row>
    <row r="241" spans="1:16" x14ac:dyDescent="0.2">
      <c r="A241" s="5">
        <v>43907</v>
      </c>
      <c r="B241" s="5">
        <v>43909</v>
      </c>
      <c r="C241" t="s">
        <v>52</v>
      </c>
      <c r="D241" s="5">
        <v>54193</v>
      </c>
      <c r="E241" s="3">
        <v>755500</v>
      </c>
      <c r="J241" t="str">
        <f t="shared" si="18"/>
        <v>SUN</v>
      </c>
      <c r="K241" t="str">
        <f t="shared" si="19"/>
        <v>FR</v>
      </c>
      <c r="L241" s="3">
        <f t="shared" si="20"/>
        <v>28.161111111111111</v>
      </c>
      <c r="M241" t="s">
        <v>319</v>
      </c>
      <c r="N241">
        <f t="shared" si="21"/>
        <v>2020</v>
      </c>
      <c r="O241">
        <f t="shared" si="22"/>
        <v>3</v>
      </c>
      <c r="P241">
        <f t="shared" si="23"/>
        <v>1</v>
      </c>
    </row>
    <row r="242" spans="1:16" x14ac:dyDescent="0.2">
      <c r="A242" s="5">
        <v>43893</v>
      </c>
      <c r="B242" s="5">
        <v>43895</v>
      </c>
      <c r="C242" t="s">
        <v>52</v>
      </c>
      <c r="D242" s="5">
        <v>54193</v>
      </c>
      <c r="E242" s="3">
        <v>2283200</v>
      </c>
      <c r="F242" s="3">
        <v>700000</v>
      </c>
      <c r="G242" s="8">
        <v>7.6474399999999998E-2</v>
      </c>
      <c r="H242" s="8">
        <v>7.6700000000000004E-2</v>
      </c>
      <c r="I242" s="8">
        <v>1.2628766897072354E-3</v>
      </c>
      <c r="J242" t="str">
        <f t="shared" si="18"/>
        <v>SUN</v>
      </c>
      <c r="K242" t="str">
        <f t="shared" si="19"/>
        <v>FR</v>
      </c>
      <c r="L242" s="3">
        <f t="shared" si="20"/>
        <v>28.2</v>
      </c>
      <c r="M242" t="s">
        <v>319</v>
      </c>
      <c r="N242">
        <f t="shared" si="21"/>
        <v>2020</v>
      </c>
      <c r="O242">
        <f t="shared" si="22"/>
        <v>3</v>
      </c>
      <c r="P242">
        <f t="shared" si="23"/>
        <v>1</v>
      </c>
    </row>
    <row r="243" spans="1:16" x14ac:dyDescent="0.2">
      <c r="A243" s="5">
        <v>43879</v>
      </c>
      <c r="B243" s="5">
        <v>43881</v>
      </c>
      <c r="C243" t="s">
        <v>52</v>
      </c>
      <c r="D243" s="5">
        <v>54193</v>
      </c>
      <c r="E243" s="3">
        <v>5203000</v>
      </c>
      <c r="F243" s="3">
        <v>2700000</v>
      </c>
      <c r="G243" s="8">
        <v>7.4642200000000006E-2</v>
      </c>
      <c r="H243" s="8">
        <v>7.4800000000000005E-2</v>
      </c>
      <c r="I243" s="8">
        <v>4.7543924131260469E-3</v>
      </c>
      <c r="J243" t="str">
        <f t="shared" si="18"/>
        <v>SUN</v>
      </c>
      <c r="K243" t="str">
        <f t="shared" si="19"/>
        <v>FR</v>
      </c>
      <c r="L243" s="3">
        <f t="shared" si="20"/>
        <v>28.241666666666667</v>
      </c>
      <c r="M243" t="s">
        <v>319</v>
      </c>
      <c r="N243">
        <f t="shared" si="21"/>
        <v>2020</v>
      </c>
      <c r="O243">
        <f t="shared" si="22"/>
        <v>2</v>
      </c>
      <c r="P243">
        <f t="shared" si="23"/>
        <v>1</v>
      </c>
    </row>
    <row r="244" spans="1:16" x14ac:dyDescent="0.2">
      <c r="A244" s="5">
        <v>43865</v>
      </c>
      <c r="B244" s="5">
        <v>43867</v>
      </c>
      <c r="C244" t="s">
        <v>52</v>
      </c>
      <c r="D244" s="5">
        <v>54193</v>
      </c>
      <c r="E244" s="3">
        <v>3935200</v>
      </c>
      <c r="F244" s="3">
        <v>1750000</v>
      </c>
      <c r="G244" s="8">
        <v>7.5636300000000004E-2</v>
      </c>
      <c r="H244" s="8">
        <v>7.5800000000000006E-2</v>
      </c>
      <c r="I244" s="8">
        <v>3.1225913562480832E-3</v>
      </c>
      <c r="J244" t="str">
        <f t="shared" si="18"/>
        <v>SUN</v>
      </c>
      <c r="K244" t="str">
        <f t="shared" si="19"/>
        <v>FR</v>
      </c>
      <c r="L244" s="3">
        <f t="shared" si="20"/>
        <v>28.280555555555555</v>
      </c>
      <c r="M244" t="s">
        <v>319</v>
      </c>
      <c r="N244">
        <f t="shared" si="21"/>
        <v>2020</v>
      </c>
      <c r="O244">
        <f t="shared" si="22"/>
        <v>2</v>
      </c>
      <c r="P244">
        <f t="shared" si="23"/>
        <v>1</v>
      </c>
    </row>
    <row r="245" spans="1:16" x14ac:dyDescent="0.2">
      <c r="A245" s="5">
        <v>43851</v>
      </c>
      <c r="B245" s="5">
        <v>43853</v>
      </c>
      <c r="C245" t="s">
        <v>52</v>
      </c>
      <c r="D245" s="5">
        <v>54193</v>
      </c>
      <c r="E245" s="3">
        <v>5309600</v>
      </c>
      <c r="F245" s="3">
        <v>2800000</v>
      </c>
      <c r="G245" s="8">
        <v>7.5864500000000001E-2</v>
      </c>
      <c r="H245" s="8">
        <v>7.5999999999999998E-2</v>
      </c>
      <c r="I245" s="8">
        <v>5.0112198919531016E-3</v>
      </c>
      <c r="J245" t="str">
        <f t="shared" si="18"/>
        <v>SUN</v>
      </c>
      <c r="K245" t="str">
        <f t="shared" si="19"/>
        <v>FR</v>
      </c>
      <c r="L245" s="3">
        <f t="shared" si="20"/>
        <v>28.316666666666666</v>
      </c>
      <c r="M245" t="s">
        <v>319</v>
      </c>
      <c r="N245">
        <f t="shared" si="21"/>
        <v>2020</v>
      </c>
      <c r="O245">
        <f t="shared" si="22"/>
        <v>1</v>
      </c>
      <c r="P245">
        <f t="shared" si="23"/>
        <v>1</v>
      </c>
    </row>
    <row r="246" spans="1:16" x14ac:dyDescent="0.2">
      <c r="A246" s="5">
        <v>43837</v>
      </c>
      <c r="B246" s="5">
        <v>43839</v>
      </c>
      <c r="C246" t="s">
        <v>52</v>
      </c>
      <c r="D246" s="5">
        <v>54193</v>
      </c>
      <c r="E246" s="3">
        <v>1619800</v>
      </c>
      <c r="F246" s="3">
        <v>1100000</v>
      </c>
      <c r="G246" s="8">
        <v>7.7189400000000005E-2</v>
      </c>
      <c r="H246" s="8">
        <v>7.7299999999999994E-2</v>
      </c>
      <c r="I246" s="8">
        <v>2.0030748543254148E-3</v>
      </c>
      <c r="J246" t="str">
        <f t="shared" si="18"/>
        <v>SUN</v>
      </c>
      <c r="K246" t="str">
        <f t="shared" si="19"/>
        <v>FR</v>
      </c>
      <c r="L246" s="3">
        <f t="shared" si="20"/>
        <v>28.355555555555554</v>
      </c>
      <c r="M246" t="s">
        <v>319</v>
      </c>
      <c r="N246">
        <f t="shared" si="21"/>
        <v>2020</v>
      </c>
      <c r="O246">
        <f t="shared" si="22"/>
        <v>1</v>
      </c>
      <c r="P246">
        <f t="shared" si="23"/>
        <v>1</v>
      </c>
    </row>
    <row r="247" spans="1:16" x14ac:dyDescent="0.2">
      <c r="A247" s="5">
        <v>43788</v>
      </c>
      <c r="B247" s="5">
        <v>43790</v>
      </c>
      <c r="C247" t="s">
        <v>52</v>
      </c>
      <c r="D247" s="5">
        <v>54193</v>
      </c>
      <c r="E247" s="3">
        <v>1327700</v>
      </c>
      <c r="F247" s="3">
        <v>950000</v>
      </c>
      <c r="G247" s="8">
        <v>7.7687300000000001E-2</v>
      </c>
      <c r="H247" s="8">
        <v>7.7799999999999994E-2</v>
      </c>
      <c r="I247" s="8">
        <v>3.5228131264916467E-3</v>
      </c>
      <c r="J247" t="str">
        <f t="shared" si="18"/>
        <v>SUN</v>
      </c>
      <c r="K247" t="str">
        <f t="shared" si="19"/>
        <v>FR</v>
      </c>
      <c r="L247" s="3">
        <f t="shared" si="20"/>
        <v>28.488888888888887</v>
      </c>
      <c r="M247" t="s">
        <v>319</v>
      </c>
      <c r="N247">
        <f t="shared" si="21"/>
        <v>2019</v>
      </c>
      <c r="O247">
        <f t="shared" si="22"/>
        <v>11</v>
      </c>
      <c r="P247">
        <f t="shared" si="23"/>
        <v>4</v>
      </c>
    </row>
    <row r="248" spans="1:16" x14ac:dyDescent="0.2">
      <c r="A248" s="5">
        <v>43774</v>
      </c>
      <c r="B248" s="5">
        <v>43776</v>
      </c>
      <c r="C248" t="s">
        <v>52</v>
      </c>
      <c r="D248" s="5">
        <v>54193</v>
      </c>
      <c r="E248" s="3">
        <v>2393900</v>
      </c>
      <c r="F248" s="3">
        <v>1550000</v>
      </c>
      <c r="G248" s="8">
        <v>7.7524099999999999E-2</v>
      </c>
      <c r="H248" s="8">
        <v>7.7600000000000002E-2</v>
      </c>
      <c r="I248" s="8">
        <v>5.7356732696897368E-3</v>
      </c>
      <c r="J248" t="str">
        <f t="shared" si="18"/>
        <v>SUN</v>
      </c>
      <c r="K248" t="str">
        <f t="shared" si="19"/>
        <v>FR</v>
      </c>
      <c r="L248" s="3">
        <f t="shared" si="20"/>
        <v>28.527777777777779</v>
      </c>
      <c r="M248" t="s">
        <v>319</v>
      </c>
      <c r="N248">
        <f t="shared" si="21"/>
        <v>2019</v>
      </c>
      <c r="O248">
        <f t="shared" si="22"/>
        <v>11</v>
      </c>
      <c r="P248">
        <f t="shared" si="23"/>
        <v>4</v>
      </c>
    </row>
    <row r="249" spans="1:16" x14ac:dyDescent="0.2">
      <c r="A249" s="5">
        <v>43760</v>
      </c>
      <c r="B249" s="5">
        <v>43762</v>
      </c>
      <c r="C249" t="s">
        <v>52</v>
      </c>
      <c r="D249" s="5">
        <v>54193</v>
      </c>
      <c r="E249" s="3">
        <v>3381400</v>
      </c>
      <c r="F249" s="3">
        <v>1750000</v>
      </c>
      <c r="G249" s="8">
        <v>6.3968399999999995E-2</v>
      </c>
      <c r="H249" s="8">
        <v>6.4199999999999993E-2</v>
      </c>
      <c r="I249" s="8">
        <v>5.3434224343675415E-3</v>
      </c>
      <c r="J249" t="str">
        <f t="shared" si="18"/>
        <v>SUN</v>
      </c>
      <c r="K249" t="str">
        <f t="shared" si="19"/>
        <v>FR</v>
      </c>
      <c r="L249" s="3">
        <f t="shared" si="20"/>
        <v>28.56388888888889</v>
      </c>
      <c r="M249" t="s">
        <v>319</v>
      </c>
      <c r="N249">
        <f t="shared" si="21"/>
        <v>2019</v>
      </c>
      <c r="O249">
        <f t="shared" si="22"/>
        <v>10</v>
      </c>
      <c r="P249">
        <f t="shared" si="23"/>
        <v>4</v>
      </c>
    </row>
    <row r="250" spans="1:16" x14ac:dyDescent="0.2">
      <c r="A250" s="5">
        <v>43746</v>
      </c>
      <c r="B250" s="5">
        <v>43748</v>
      </c>
      <c r="C250" t="s">
        <v>52</v>
      </c>
      <c r="D250" s="5">
        <v>54193</v>
      </c>
      <c r="E250" s="3">
        <v>1221800</v>
      </c>
      <c r="F250" s="3">
        <v>1000000</v>
      </c>
      <c r="G250" s="8">
        <v>8.0573099999999995E-2</v>
      </c>
      <c r="H250" s="8">
        <v>8.0699999999999994E-2</v>
      </c>
      <c r="I250" s="8">
        <v>3.8459713603818612E-3</v>
      </c>
      <c r="J250" t="str">
        <f t="shared" si="18"/>
        <v>SUN</v>
      </c>
      <c r="K250" t="str">
        <f t="shared" si="19"/>
        <v>FR</v>
      </c>
      <c r="L250" s="3">
        <f t="shared" si="20"/>
        <v>28.602777777777778</v>
      </c>
      <c r="M250" t="s">
        <v>319</v>
      </c>
      <c r="N250">
        <f t="shared" si="21"/>
        <v>2019</v>
      </c>
      <c r="O250">
        <f t="shared" si="22"/>
        <v>10</v>
      </c>
      <c r="P250">
        <f t="shared" si="23"/>
        <v>4</v>
      </c>
    </row>
    <row r="251" spans="1:16" x14ac:dyDescent="0.2">
      <c r="A251" s="5">
        <v>43732</v>
      </c>
      <c r="B251" s="5">
        <v>43734</v>
      </c>
      <c r="C251" t="s">
        <v>52</v>
      </c>
      <c r="D251" s="5">
        <v>54193</v>
      </c>
      <c r="E251" s="3">
        <v>1585500</v>
      </c>
      <c r="F251" s="3">
        <v>1150000</v>
      </c>
      <c r="G251" s="8">
        <v>8.0592300000000006E-2</v>
      </c>
      <c r="H251" s="8">
        <v>8.0699999999999994E-2</v>
      </c>
      <c r="I251" s="8">
        <v>4.4239210023866351E-3</v>
      </c>
      <c r="J251" t="str">
        <f t="shared" si="18"/>
        <v>SUN</v>
      </c>
      <c r="K251" t="str">
        <f t="shared" si="19"/>
        <v>FR</v>
      </c>
      <c r="L251" s="3">
        <f t="shared" si="20"/>
        <v>28.641666666666666</v>
      </c>
      <c r="M251" t="s">
        <v>319</v>
      </c>
      <c r="N251">
        <f t="shared" si="21"/>
        <v>2019</v>
      </c>
      <c r="O251">
        <f t="shared" si="22"/>
        <v>9</v>
      </c>
      <c r="P251">
        <f t="shared" si="23"/>
        <v>3</v>
      </c>
    </row>
    <row r="252" spans="1:16" x14ac:dyDescent="0.2">
      <c r="A252" s="5">
        <v>43718</v>
      </c>
      <c r="B252" s="5">
        <v>43720</v>
      </c>
      <c r="C252" t="s">
        <v>52</v>
      </c>
      <c r="D252" s="5">
        <v>54193</v>
      </c>
      <c r="E252" s="3">
        <v>558900</v>
      </c>
      <c r="F252" s="3">
        <v>300000</v>
      </c>
      <c r="G252" s="8">
        <v>7.9985100000000003E-2</v>
      </c>
      <c r="H252" s="8">
        <v>8.0199999999999994E-2</v>
      </c>
      <c r="I252" s="8">
        <v>1.1453713603818618E-3</v>
      </c>
      <c r="J252" t="str">
        <f t="shared" si="18"/>
        <v>SUN</v>
      </c>
      <c r="K252" t="str">
        <f t="shared" si="19"/>
        <v>FR</v>
      </c>
      <c r="L252" s="3">
        <f t="shared" si="20"/>
        <v>28.680555555555557</v>
      </c>
      <c r="M252" t="s">
        <v>319</v>
      </c>
      <c r="N252">
        <f t="shared" si="21"/>
        <v>2019</v>
      </c>
      <c r="O252">
        <f t="shared" si="22"/>
        <v>9</v>
      </c>
      <c r="P252">
        <f t="shared" si="23"/>
        <v>3</v>
      </c>
    </row>
    <row r="253" spans="1:16" x14ac:dyDescent="0.2">
      <c r="A253" s="5">
        <v>43704</v>
      </c>
      <c r="B253" s="5">
        <v>43706</v>
      </c>
      <c r="C253" t="s">
        <v>52</v>
      </c>
      <c r="D253" s="5">
        <v>54193</v>
      </c>
      <c r="E253" s="3">
        <v>1065500</v>
      </c>
      <c r="F253" s="3">
        <v>650000</v>
      </c>
      <c r="G253" s="8">
        <v>8.0475599999999994E-2</v>
      </c>
      <c r="H253" s="8">
        <v>8.0500000000000002E-2</v>
      </c>
      <c r="I253" s="8">
        <v>2.4968563245823389E-3</v>
      </c>
      <c r="J253" t="str">
        <f t="shared" si="18"/>
        <v>SUN</v>
      </c>
      <c r="K253" t="str">
        <f t="shared" si="19"/>
        <v>FR</v>
      </c>
      <c r="L253" s="3">
        <f t="shared" si="20"/>
        <v>28.716666666666665</v>
      </c>
      <c r="M253" t="s">
        <v>319</v>
      </c>
      <c r="N253">
        <f t="shared" si="21"/>
        <v>2019</v>
      </c>
      <c r="O253">
        <f t="shared" si="22"/>
        <v>8</v>
      </c>
      <c r="P253">
        <f t="shared" si="23"/>
        <v>3</v>
      </c>
    </row>
    <row r="254" spans="1:16" x14ac:dyDescent="0.2">
      <c r="A254" s="5">
        <v>43690</v>
      </c>
      <c r="B254" s="5">
        <v>43692</v>
      </c>
      <c r="C254" t="s">
        <v>52</v>
      </c>
      <c r="D254" s="5">
        <v>54193</v>
      </c>
      <c r="E254" s="3">
        <v>663500</v>
      </c>
      <c r="F254" s="3">
        <v>350000</v>
      </c>
      <c r="G254" s="8">
        <v>8.1472500000000003E-2</v>
      </c>
      <c r="H254" s="8">
        <v>8.1500000000000003E-2</v>
      </c>
      <c r="I254" s="8">
        <v>1.3611157517899762E-3</v>
      </c>
      <c r="J254" t="str">
        <f t="shared" si="18"/>
        <v>SUN</v>
      </c>
      <c r="K254" t="str">
        <f t="shared" si="19"/>
        <v>FR</v>
      </c>
      <c r="L254" s="3">
        <f t="shared" si="20"/>
        <v>28.755555555555556</v>
      </c>
      <c r="M254" t="s">
        <v>319</v>
      </c>
      <c r="N254">
        <f t="shared" si="21"/>
        <v>2019</v>
      </c>
      <c r="O254">
        <f t="shared" si="22"/>
        <v>8</v>
      </c>
      <c r="P254">
        <f t="shared" si="23"/>
        <v>3</v>
      </c>
    </row>
    <row r="255" spans="1:16" x14ac:dyDescent="0.2">
      <c r="A255" s="5">
        <v>43676</v>
      </c>
      <c r="B255" s="5">
        <v>43678</v>
      </c>
      <c r="C255" t="s">
        <v>52</v>
      </c>
      <c r="D255" s="5">
        <v>54193</v>
      </c>
      <c r="E255" s="3">
        <v>640300</v>
      </c>
      <c r="F255" s="3">
        <v>150000</v>
      </c>
      <c r="G255" s="8">
        <v>7.9638899999999999E-2</v>
      </c>
      <c r="H255" s="8">
        <v>7.9699999999999993E-2</v>
      </c>
      <c r="I255" s="8">
        <v>5.702069212410501E-4</v>
      </c>
      <c r="J255" t="str">
        <f t="shared" si="18"/>
        <v>SUN</v>
      </c>
      <c r="K255" t="str">
        <f t="shared" si="19"/>
        <v>FR</v>
      </c>
      <c r="L255" s="3">
        <f t="shared" si="20"/>
        <v>28.791666666666668</v>
      </c>
      <c r="M255" t="s">
        <v>319</v>
      </c>
      <c r="N255">
        <f t="shared" si="21"/>
        <v>2019</v>
      </c>
      <c r="O255">
        <f t="shared" si="22"/>
        <v>7</v>
      </c>
      <c r="P255">
        <f t="shared" si="23"/>
        <v>3</v>
      </c>
    </row>
    <row r="256" spans="1:16" x14ac:dyDescent="0.2">
      <c r="A256" s="5">
        <v>43662</v>
      </c>
      <c r="B256" s="5">
        <v>43664</v>
      </c>
      <c r="C256" t="s">
        <v>52</v>
      </c>
      <c r="D256" s="5">
        <v>54193</v>
      </c>
      <c r="E256" s="3">
        <v>4308300</v>
      </c>
      <c r="F256" s="3">
        <v>2700000</v>
      </c>
      <c r="G256" s="8">
        <v>7.9094399999999995E-2</v>
      </c>
      <c r="H256" s="8">
        <v>7.9299999999999995E-2</v>
      </c>
      <c r="I256" s="8">
        <v>1.0193550357995226E-2</v>
      </c>
      <c r="J256" t="str">
        <f t="shared" si="18"/>
        <v>SUN</v>
      </c>
      <c r="K256" t="str">
        <f t="shared" si="19"/>
        <v>FR</v>
      </c>
      <c r="L256" s="3">
        <f t="shared" si="20"/>
        <v>28.830555555555556</v>
      </c>
      <c r="M256" t="s">
        <v>319</v>
      </c>
      <c r="N256">
        <f t="shared" si="21"/>
        <v>2019</v>
      </c>
      <c r="O256">
        <f t="shared" si="22"/>
        <v>7</v>
      </c>
      <c r="P256">
        <f t="shared" si="23"/>
        <v>3</v>
      </c>
    </row>
    <row r="257" spans="1:16" x14ac:dyDescent="0.2">
      <c r="A257" s="5">
        <v>43648</v>
      </c>
      <c r="B257" s="5">
        <v>43650</v>
      </c>
      <c r="C257" t="s">
        <v>52</v>
      </c>
      <c r="D257" s="5">
        <v>54193</v>
      </c>
      <c r="E257" s="3">
        <v>4495000</v>
      </c>
      <c r="F257" s="3">
        <v>1900000</v>
      </c>
      <c r="G257" s="8">
        <v>8.2610199999999995E-2</v>
      </c>
      <c r="H257" s="8">
        <v>8.2699999999999996E-2</v>
      </c>
      <c r="I257" s="8">
        <v>7.4920945107398553E-3</v>
      </c>
      <c r="J257" t="str">
        <f t="shared" si="18"/>
        <v>SUN</v>
      </c>
      <c r="K257" t="str">
        <f t="shared" si="19"/>
        <v>FR</v>
      </c>
      <c r="L257" s="3">
        <f t="shared" si="20"/>
        <v>28.869444444444444</v>
      </c>
      <c r="M257" t="s">
        <v>319</v>
      </c>
      <c r="N257">
        <f t="shared" si="21"/>
        <v>2019</v>
      </c>
      <c r="O257">
        <f t="shared" si="22"/>
        <v>7</v>
      </c>
      <c r="P257">
        <f t="shared" si="23"/>
        <v>3</v>
      </c>
    </row>
    <row r="258" spans="1:16" x14ac:dyDescent="0.2">
      <c r="A258" s="5">
        <v>43634</v>
      </c>
      <c r="B258" s="5">
        <v>43636</v>
      </c>
      <c r="C258" t="s">
        <v>52</v>
      </c>
      <c r="D258" s="5">
        <v>54193</v>
      </c>
      <c r="E258" s="3">
        <v>1714700</v>
      </c>
      <c r="F258" s="3">
        <v>1000000</v>
      </c>
      <c r="G258" s="8">
        <v>8.4404400000000004E-2</v>
      </c>
      <c r="H258" s="8">
        <v>8.4699999999999998E-2</v>
      </c>
      <c r="I258" s="8">
        <v>4.0288496420047733E-3</v>
      </c>
      <c r="J258" t="str">
        <f t="shared" ref="J258:J321" si="24">INDEX(sbn,MATCH(C258,seri,0))</f>
        <v>SUN</v>
      </c>
      <c r="K258" t="str">
        <f t="shared" ref="K258:K321" si="25">INDEX(tipe,MATCH(C258,seri,0))</f>
        <v>FR</v>
      </c>
      <c r="L258" s="3">
        <f t="shared" ref="L258:L321" si="26">YEARFRAC(A258,D258)</f>
        <v>28.908333333333335</v>
      </c>
      <c r="M258" t="s">
        <v>319</v>
      </c>
      <c r="N258">
        <f t="shared" si="21"/>
        <v>2019</v>
      </c>
      <c r="O258">
        <f t="shared" si="22"/>
        <v>6</v>
      </c>
      <c r="P258">
        <f t="shared" si="23"/>
        <v>2</v>
      </c>
    </row>
    <row r="259" spans="1:16" x14ac:dyDescent="0.2">
      <c r="A259" s="5">
        <v>43606</v>
      </c>
      <c r="B259" s="5">
        <v>43608</v>
      </c>
      <c r="C259" t="s">
        <v>52</v>
      </c>
      <c r="D259" s="5">
        <v>54193</v>
      </c>
      <c r="E259" s="3">
        <v>460000</v>
      </c>
      <c r="F259" s="3">
        <v>100000</v>
      </c>
      <c r="G259" s="8">
        <v>8.7647100000000006E-2</v>
      </c>
      <c r="H259" s="8">
        <v>8.7900000000000006E-2</v>
      </c>
      <c r="I259" s="8">
        <v>4.1836324582338909E-4</v>
      </c>
      <c r="J259" t="str">
        <f t="shared" si="24"/>
        <v>SUN</v>
      </c>
      <c r="K259" t="str">
        <f t="shared" si="25"/>
        <v>FR</v>
      </c>
      <c r="L259" s="3">
        <f t="shared" si="26"/>
        <v>28.983333333333334</v>
      </c>
      <c r="M259" t="s">
        <v>319</v>
      </c>
      <c r="N259">
        <f t="shared" ref="N259:N322" si="27">YEAR(A259)</f>
        <v>2019</v>
      </c>
      <c r="O259">
        <f t="shared" ref="O259:O322" si="28">MONTH(A259)</f>
        <v>5</v>
      </c>
      <c r="P259">
        <f t="shared" ref="P259:P322" si="29">ROUNDUP(MONTH(A259)/3,0)</f>
        <v>2</v>
      </c>
    </row>
    <row r="260" spans="1:16" x14ac:dyDescent="0.2">
      <c r="A260" s="5">
        <v>43592</v>
      </c>
      <c r="B260" s="5">
        <v>43594</v>
      </c>
      <c r="C260" t="s">
        <v>52</v>
      </c>
      <c r="D260" s="5">
        <v>54193</v>
      </c>
      <c r="E260" s="3">
        <v>1537700</v>
      </c>
      <c r="F260" s="3">
        <v>1150000</v>
      </c>
      <c r="G260" s="8">
        <v>8.6655700000000002E-2</v>
      </c>
      <c r="H260" s="8">
        <v>8.6999999999999994E-2</v>
      </c>
      <c r="I260" s="8">
        <v>4.7567568019093081E-3</v>
      </c>
      <c r="J260" t="str">
        <f t="shared" si="24"/>
        <v>SUN</v>
      </c>
      <c r="K260" t="str">
        <f t="shared" si="25"/>
        <v>FR</v>
      </c>
      <c r="L260" s="3">
        <f t="shared" si="26"/>
        <v>29.022222222222222</v>
      </c>
      <c r="M260" t="s">
        <v>319</v>
      </c>
      <c r="N260">
        <f t="shared" si="27"/>
        <v>2019</v>
      </c>
      <c r="O260">
        <f t="shared" si="28"/>
        <v>5</v>
      </c>
      <c r="P260">
        <f t="shared" si="29"/>
        <v>2</v>
      </c>
    </row>
    <row r="261" spans="1:16" x14ac:dyDescent="0.2">
      <c r="A261" s="5">
        <v>43578</v>
      </c>
      <c r="B261" s="5">
        <v>43580</v>
      </c>
      <c r="C261" t="s">
        <v>52</v>
      </c>
      <c r="D261" s="5">
        <v>54193</v>
      </c>
      <c r="E261" s="3">
        <v>1476200</v>
      </c>
      <c r="F261" s="3">
        <v>950000</v>
      </c>
      <c r="G261" s="8">
        <v>8.4764900000000004E-2</v>
      </c>
      <c r="H261" s="8">
        <v>8.5000000000000006E-2</v>
      </c>
      <c r="I261" s="8">
        <v>3.8437544152744628E-3</v>
      </c>
      <c r="J261" t="str">
        <f t="shared" si="24"/>
        <v>SUN</v>
      </c>
      <c r="K261" t="str">
        <f t="shared" si="25"/>
        <v>FR</v>
      </c>
      <c r="L261" s="3">
        <f t="shared" si="26"/>
        <v>29.06111111111111</v>
      </c>
      <c r="M261" t="s">
        <v>319</v>
      </c>
      <c r="N261">
        <f t="shared" si="27"/>
        <v>2019</v>
      </c>
      <c r="O261">
        <f t="shared" si="28"/>
        <v>4</v>
      </c>
      <c r="P261">
        <f t="shared" si="29"/>
        <v>2</v>
      </c>
    </row>
    <row r="262" spans="1:16" x14ac:dyDescent="0.2">
      <c r="A262" s="5">
        <v>43564</v>
      </c>
      <c r="B262" s="5">
        <v>43566</v>
      </c>
      <c r="C262" t="s">
        <v>52</v>
      </c>
      <c r="D262" s="5">
        <v>54193</v>
      </c>
      <c r="E262" s="3">
        <v>962600</v>
      </c>
      <c r="F262" s="3">
        <v>650000</v>
      </c>
      <c r="G262" s="8">
        <v>8.4807400000000005E-2</v>
      </c>
      <c r="H262" s="8">
        <v>8.5000000000000006E-2</v>
      </c>
      <c r="I262" s="8">
        <v>2.6312558472553703E-3</v>
      </c>
      <c r="J262" t="str">
        <f t="shared" si="24"/>
        <v>SUN</v>
      </c>
      <c r="K262" t="str">
        <f t="shared" si="25"/>
        <v>FR</v>
      </c>
      <c r="L262" s="3">
        <f t="shared" si="26"/>
        <v>29.1</v>
      </c>
      <c r="M262" t="s">
        <v>319</v>
      </c>
      <c r="N262">
        <f t="shared" si="27"/>
        <v>2019</v>
      </c>
      <c r="O262">
        <f t="shared" si="28"/>
        <v>4</v>
      </c>
      <c r="P262">
        <f t="shared" si="29"/>
        <v>2</v>
      </c>
    </row>
    <row r="263" spans="1:16" x14ac:dyDescent="0.2">
      <c r="A263" s="5">
        <v>43550</v>
      </c>
      <c r="B263" s="5">
        <v>43552</v>
      </c>
      <c r="C263" t="s">
        <v>52</v>
      </c>
      <c r="D263" s="5">
        <v>54193</v>
      </c>
      <c r="E263" s="3">
        <v>2046300</v>
      </c>
      <c r="F263" s="3">
        <v>1650000</v>
      </c>
      <c r="G263" s="8">
        <v>8.4293900000000005E-2</v>
      </c>
      <c r="H263" s="8">
        <v>8.4699999999999998E-2</v>
      </c>
      <c r="I263" s="8">
        <v>6.6388990453460622E-3</v>
      </c>
      <c r="J263" t="str">
        <f t="shared" si="24"/>
        <v>SUN</v>
      </c>
      <c r="K263" t="str">
        <f t="shared" si="25"/>
        <v>FR</v>
      </c>
      <c r="L263" s="3">
        <f t="shared" si="26"/>
        <v>29.136111111111113</v>
      </c>
      <c r="M263" t="s">
        <v>319</v>
      </c>
      <c r="N263">
        <f t="shared" si="27"/>
        <v>2019</v>
      </c>
      <c r="O263">
        <f t="shared" si="28"/>
        <v>3</v>
      </c>
      <c r="P263">
        <f t="shared" si="29"/>
        <v>1</v>
      </c>
    </row>
    <row r="264" spans="1:16" x14ac:dyDescent="0.2">
      <c r="A264" s="5">
        <v>43536</v>
      </c>
      <c r="B264" s="5">
        <v>43538</v>
      </c>
      <c r="C264" t="s">
        <v>52</v>
      </c>
      <c r="D264" s="5">
        <v>54193</v>
      </c>
      <c r="E264" s="3">
        <v>2703900</v>
      </c>
      <c r="F264" s="3">
        <v>1150000</v>
      </c>
      <c r="G264" s="8">
        <v>8.5452700000000006E-2</v>
      </c>
      <c r="H264" s="8">
        <v>8.5699999999999998E-2</v>
      </c>
      <c r="I264" s="8">
        <v>4.6907210023866353E-3</v>
      </c>
      <c r="J264" t="str">
        <f t="shared" si="24"/>
        <v>SUN</v>
      </c>
      <c r="K264" t="str">
        <f t="shared" si="25"/>
        <v>FR</v>
      </c>
      <c r="L264" s="3">
        <f t="shared" si="26"/>
        <v>29.175000000000001</v>
      </c>
      <c r="M264" t="s">
        <v>319</v>
      </c>
      <c r="N264">
        <f t="shared" si="27"/>
        <v>2019</v>
      </c>
      <c r="O264">
        <f t="shared" si="28"/>
        <v>3</v>
      </c>
      <c r="P264">
        <f t="shared" si="29"/>
        <v>1</v>
      </c>
    </row>
    <row r="265" spans="1:16" x14ac:dyDescent="0.2">
      <c r="A265" s="5">
        <v>43508</v>
      </c>
      <c r="B265" s="5">
        <v>43510</v>
      </c>
      <c r="C265" t="s">
        <v>52</v>
      </c>
      <c r="D265" s="5">
        <v>54193</v>
      </c>
      <c r="E265" s="3">
        <v>3916000</v>
      </c>
      <c r="F265" s="3">
        <v>1850000</v>
      </c>
      <c r="G265" s="8">
        <v>8.6705299999999999E-2</v>
      </c>
      <c r="H265" s="8">
        <v>8.6999999999999994E-2</v>
      </c>
      <c r="I265" s="8">
        <v>7.6565539379474939E-3</v>
      </c>
      <c r="J265" t="str">
        <f t="shared" si="24"/>
        <v>SUN</v>
      </c>
      <c r="K265" t="str">
        <f t="shared" si="25"/>
        <v>FR</v>
      </c>
      <c r="L265" s="3">
        <f t="shared" si="26"/>
        <v>29.258333333333333</v>
      </c>
      <c r="M265" t="s">
        <v>319</v>
      </c>
      <c r="N265">
        <f t="shared" si="27"/>
        <v>2019</v>
      </c>
      <c r="O265">
        <f t="shared" si="28"/>
        <v>2</v>
      </c>
      <c r="P265">
        <f t="shared" si="29"/>
        <v>1</v>
      </c>
    </row>
    <row r="266" spans="1:16" x14ac:dyDescent="0.2">
      <c r="A266" s="5">
        <v>43396</v>
      </c>
      <c r="B266" s="5">
        <v>43398</v>
      </c>
      <c r="C266" t="s">
        <v>52</v>
      </c>
      <c r="D266" s="5">
        <v>54193</v>
      </c>
      <c r="E266" s="3">
        <v>273000</v>
      </c>
      <c r="F266" s="3">
        <v>150000</v>
      </c>
      <c r="G266" s="8">
        <v>9.3432000000000001E-2</v>
      </c>
      <c r="H266" s="8">
        <v>9.3600000000000003E-2</v>
      </c>
      <c r="I266" s="8">
        <v>1.2081724137931033E-2</v>
      </c>
      <c r="J266" t="str">
        <f t="shared" si="24"/>
        <v>SUN</v>
      </c>
      <c r="K266" t="str">
        <f t="shared" si="25"/>
        <v>FR</v>
      </c>
      <c r="L266" s="3">
        <f t="shared" si="26"/>
        <v>29.56111111111111</v>
      </c>
      <c r="M266" t="s">
        <v>319</v>
      </c>
      <c r="N266">
        <f t="shared" si="27"/>
        <v>2018</v>
      </c>
      <c r="O266">
        <f t="shared" si="28"/>
        <v>10</v>
      </c>
      <c r="P266">
        <f t="shared" si="29"/>
        <v>4</v>
      </c>
    </row>
    <row r="267" spans="1:16" x14ac:dyDescent="0.2">
      <c r="A267" s="5">
        <v>43355</v>
      </c>
      <c r="B267" s="5">
        <v>43357</v>
      </c>
      <c r="C267" t="s">
        <v>52</v>
      </c>
      <c r="D267" s="5">
        <v>54193</v>
      </c>
      <c r="E267" s="3">
        <v>383000</v>
      </c>
      <c r="F267" s="3">
        <v>310000</v>
      </c>
      <c r="G267" s="8">
        <v>9.2192300000000005E-2</v>
      </c>
      <c r="H267" s="8">
        <v>9.2600000000000002E-2</v>
      </c>
      <c r="I267" s="8">
        <v>2.4637597413793105E-2</v>
      </c>
      <c r="J267" t="str">
        <f t="shared" si="24"/>
        <v>SUN</v>
      </c>
      <c r="K267" t="str">
        <f t="shared" si="25"/>
        <v>FR</v>
      </c>
      <c r="L267" s="3">
        <f t="shared" si="26"/>
        <v>29.675000000000001</v>
      </c>
      <c r="M267" t="s">
        <v>319</v>
      </c>
      <c r="N267">
        <f t="shared" si="27"/>
        <v>2018</v>
      </c>
      <c r="O267">
        <f t="shared" si="28"/>
        <v>9</v>
      </c>
      <c r="P267">
        <f t="shared" si="29"/>
        <v>3</v>
      </c>
    </row>
    <row r="268" spans="1:16" x14ac:dyDescent="0.2">
      <c r="A268" s="5">
        <v>43256</v>
      </c>
      <c r="B268" s="5">
        <v>43258</v>
      </c>
      <c r="C268" t="s">
        <v>52</v>
      </c>
      <c r="D268" s="5">
        <v>54193</v>
      </c>
      <c r="E268" s="3">
        <v>774800</v>
      </c>
      <c r="F268" s="3">
        <v>150000</v>
      </c>
      <c r="G268" s="8">
        <v>7.8444E-2</v>
      </c>
      <c r="H268" s="8">
        <v>7.9000000000000001E-2</v>
      </c>
      <c r="I268" s="8">
        <v>1.0143620689655172E-2</v>
      </c>
      <c r="J268" t="str">
        <f t="shared" si="24"/>
        <v>SUN</v>
      </c>
      <c r="K268" t="str">
        <f t="shared" si="25"/>
        <v>FR</v>
      </c>
      <c r="L268" s="3">
        <f t="shared" si="26"/>
        <v>29.944444444444443</v>
      </c>
      <c r="M268" t="s">
        <v>319</v>
      </c>
      <c r="N268">
        <f t="shared" si="27"/>
        <v>2018</v>
      </c>
      <c r="O268">
        <f t="shared" si="28"/>
        <v>6</v>
      </c>
      <c r="P268">
        <f t="shared" si="29"/>
        <v>2</v>
      </c>
    </row>
    <row r="269" spans="1:16" x14ac:dyDescent="0.2">
      <c r="A269" s="5">
        <v>43172</v>
      </c>
      <c r="B269" s="5">
        <v>43174</v>
      </c>
      <c r="C269" t="s">
        <v>52</v>
      </c>
      <c r="D269" s="5">
        <v>54193</v>
      </c>
      <c r="E269" s="3">
        <v>977900</v>
      </c>
      <c r="F269" s="3">
        <v>550000</v>
      </c>
      <c r="G269" s="8">
        <v>7.3845099999999997E-2</v>
      </c>
      <c r="H269" s="8">
        <v>7.3899999999999993E-2</v>
      </c>
      <c r="I269" s="8">
        <v>3.5012762931034482E-2</v>
      </c>
      <c r="J269" t="str">
        <f t="shared" si="24"/>
        <v>SUN</v>
      </c>
      <c r="K269" t="str">
        <f t="shared" si="25"/>
        <v>FR</v>
      </c>
      <c r="L269" s="3">
        <f t="shared" si="26"/>
        <v>30.172222222222221</v>
      </c>
      <c r="M269" t="s">
        <v>319</v>
      </c>
      <c r="N269">
        <f t="shared" si="27"/>
        <v>2018</v>
      </c>
      <c r="O269">
        <f t="shared" si="28"/>
        <v>3</v>
      </c>
      <c r="P269">
        <f t="shared" si="29"/>
        <v>1</v>
      </c>
    </row>
    <row r="270" spans="1:16" x14ac:dyDescent="0.2">
      <c r="A270" s="5">
        <v>43025</v>
      </c>
      <c r="B270" s="5">
        <v>43027</v>
      </c>
      <c r="C270" t="s">
        <v>52</v>
      </c>
      <c r="D270" s="5">
        <v>54193</v>
      </c>
      <c r="E270" s="3">
        <v>2040200</v>
      </c>
      <c r="F270" s="3">
        <v>1250000</v>
      </c>
      <c r="G270" s="8">
        <v>7.2971300000000003E-2</v>
      </c>
      <c r="H270" s="8">
        <v>7.3099999999999998E-2</v>
      </c>
      <c r="I270" s="8">
        <v>1.3030589285714286E-2</v>
      </c>
      <c r="J270" t="str">
        <f t="shared" si="24"/>
        <v>SUN</v>
      </c>
      <c r="K270" t="str">
        <f t="shared" si="25"/>
        <v>FR</v>
      </c>
      <c r="L270" s="3">
        <f t="shared" si="26"/>
        <v>30.577777777777779</v>
      </c>
      <c r="M270" t="s">
        <v>319</v>
      </c>
      <c r="N270">
        <f t="shared" si="27"/>
        <v>2017</v>
      </c>
      <c r="O270">
        <f t="shared" si="28"/>
        <v>10</v>
      </c>
      <c r="P270">
        <f t="shared" si="29"/>
        <v>4</v>
      </c>
    </row>
    <row r="271" spans="1:16" x14ac:dyDescent="0.2">
      <c r="A271" s="5">
        <v>42997</v>
      </c>
      <c r="B271" s="5">
        <v>43000</v>
      </c>
      <c r="C271" t="s">
        <v>52</v>
      </c>
      <c r="D271" s="5">
        <v>54193</v>
      </c>
      <c r="E271" s="3">
        <v>6076500</v>
      </c>
      <c r="F271" s="3">
        <v>2800000</v>
      </c>
      <c r="G271" s="8">
        <v>7.4970800000000004E-2</v>
      </c>
      <c r="H271" s="8">
        <v>7.5399999999999995E-2</v>
      </c>
      <c r="I271" s="8">
        <v>2.9988320000000002E-2</v>
      </c>
      <c r="J271" t="str">
        <f t="shared" si="24"/>
        <v>SUN</v>
      </c>
      <c r="K271" t="str">
        <f t="shared" si="25"/>
        <v>FR</v>
      </c>
      <c r="L271" s="3">
        <f t="shared" si="26"/>
        <v>30.655555555555555</v>
      </c>
      <c r="M271" t="s">
        <v>319</v>
      </c>
      <c r="N271">
        <f t="shared" si="27"/>
        <v>2017</v>
      </c>
      <c r="O271">
        <f t="shared" si="28"/>
        <v>9</v>
      </c>
      <c r="P271">
        <f t="shared" si="29"/>
        <v>3</v>
      </c>
    </row>
    <row r="272" spans="1:16" x14ac:dyDescent="0.2">
      <c r="A272" s="5">
        <v>43662</v>
      </c>
      <c r="B272" s="5">
        <v>43664</v>
      </c>
      <c r="C272" t="s">
        <v>46</v>
      </c>
      <c r="D272" s="5">
        <v>45427</v>
      </c>
      <c r="E272" s="3">
        <v>6453000</v>
      </c>
      <c r="F272" s="3">
        <v>2750000</v>
      </c>
      <c r="G272" s="8">
        <v>6.4380199999999999E-2</v>
      </c>
      <c r="H272" s="8">
        <v>6.4699999999999994E-2</v>
      </c>
      <c r="I272" s="8">
        <v>1.6175929648241205E-3</v>
      </c>
      <c r="J272" t="str">
        <f t="shared" si="24"/>
        <v>SUN</v>
      </c>
      <c r="K272" t="str">
        <f t="shared" si="25"/>
        <v>FR</v>
      </c>
      <c r="L272" s="3">
        <f t="shared" si="26"/>
        <v>4.8305555555555557</v>
      </c>
      <c r="M272" t="s">
        <v>315</v>
      </c>
      <c r="N272">
        <f t="shared" si="27"/>
        <v>2019</v>
      </c>
      <c r="O272">
        <f t="shared" si="28"/>
        <v>7</v>
      </c>
      <c r="P272">
        <f t="shared" si="29"/>
        <v>3</v>
      </c>
    </row>
    <row r="273" spans="1:16" x14ac:dyDescent="0.2">
      <c r="A273" s="5">
        <v>43648</v>
      </c>
      <c r="B273" s="5">
        <v>43650</v>
      </c>
      <c r="C273" t="s">
        <v>46</v>
      </c>
      <c r="D273" s="5">
        <v>45427</v>
      </c>
      <c r="E273" s="3">
        <v>8289000</v>
      </c>
      <c r="F273" s="3">
        <v>2050000</v>
      </c>
      <c r="G273" s="8">
        <v>6.8199700000000002E-2</v>
      </c>
      <c r="H273" s="8">
        <v>6.8400000000000002E-2</v>
      </c>
      <c r="I273" s="8">
        <v>1.2773813156692555E-3</v>
      </c>
      <c r="J273" t="str">
        <f t="shared" si="24"/>
        <v>SUN</v>
      </c>
      <c r="K273" t="str">
        <f t="shared" si="25"/>
        <v>FR</v>
      </c>
      <c r="L273" s="3">
        <f t="shared" si="26"/>
        <v>4.8694444444444445</v>
      </c>
      <c r="M273" t="s">
        <v>315</v>
      </c>
      <c r="N273">
        <f t="shared" si="27"/>
        <v>2019</v>
      </c>
      <c r="O273">
        <f t="shared" si="28"/>
        <v>7</v>
      </c>
      <c r="P273">
        <f t="shared" si="29"/>
        <v>3</v>
      </c>
    </row>
    <row r="274" spans="1:16" x14ac:dyDescent="0.2">
      <c r="A274" s="5">
        <v>43634</v>
      </c>
      <c r="B274" s="5">
        <v>43636</v>
      </c>
      <c r="C274" t="s">
        <v>46</v>
      </c>
      <c r="D274" s="5">
        <v>45427</v>
      </c>
      <c r="E274" s="3">
        <v>19811000</v>
      </c>
      <c r="F274" s="3">
        <v>5000000</v>
      </c>
      <c r="G274" s="8">
        <v>7.0925699999999994E-2</v>
      </c>
      <c r="H274" s="8">
        <v>7.0999999999999994E-2</v>
      </c>
      <c r="I274" s="8">
        <v>3.2400959342165372E-3</v>
      </c>
      <c r="J274" t="str">
        <f t="shared" si="24"/>
        <v>SUN</v>
      </c>
      <c r="K274" t="str">
        <f t="shared" si="25"/>
        <v>FR</v>
      </c>
      <c r="L274" s="3">
        <f t="shared" si="26"/>
        <v>4.9083333333333332</v>
      </c>
      <c r="M274" t="s">
        <v>315</v>
      </c>
      <c r="N274">
        <f t="shared" si="27"/>
        <v>2019</v>
      </c>
      <c r="O274">
        <f t="shared" si="28"/>
        <v>6</v>
      </c>
      <c r="P274">
        <f t="shared" si="29"/>
        <v>2</v>
      </c>
    </row>
    <row r="275" spans="1:16" x14ac:dyDescent="0.2">
      <c r="A275" s="5">
        <v>43606</v>
      </c>
      <c r="B275" s="5">
        <v>43608</v>
      </c>
      <c r="C275" t="s">
        <v>46</v>
      </c>
      <c r="D275" s="5">
        <v>45427</v>
      </c>
      <c r="E275" s="3">
        <v>4198000</v>
      </c>
      <c r="F275" s="3">
        <v>2100000</v>
      </c>
      <c r="G275" s="8">
        <v>7.5845899999999994E-2</v>
      </c>
      <c r="H275" s="8">
        <v>7.5999999999999998E-2</v>
      </c>
      <c r="I275" s="8">
        <v>1.4552433988122429E-3</v>
      </c>
      <c r="J275" t="str">
        <f t="shared" si="24"/>
        <v>SUN</v>
      </c>
      <c r="K275" t="str">
        <f t="shared" si="25"/>
        <v>FR</v>
      </c>
      <c r="L275" s="3">
        <f t="shared" si="26"/>
        <v>4.9833333333333334</v>
      </c>
      <c r="M275" t="s">
        <v>315</v>
      </c>
      <c r="N275">
        <f t="shared" si="27"/>
        <v>2019</v>
      </c>
      <c r="O275">
        <f t="shared" si="28"/>
        <v>5</v>
      </c>
      <c r="P275">
        <f t="shared" si="29"/>
        <v>2</v>
      </c>
    </row>
    <row r="276" spans="1:16" x14ac:dyDescent="0.2">
      <c r="A276" s="5">
        <v>43592</v>
      </c>
      <c r="B276" s="5">
        <v>43594</v>
      </c>
      <c r="C276" t="s">
        <v>46</v>
      </c>
      <c r="D276" s="5">
        <v>45427</v>
      </c>
      <c r="E276" s="3">
        <v>5494800</v>
      </c>
      <c r="F276" s="3">
        <v>4000000</v>
      </c>
      <c r="G276" s="8">
        <v>7.4853600000000006E-2</v>
      </c>
      <c r="H276" s="8">
        <v>7.51E-2</v>
      </c>
      <c r="I276" s="8">
        <v>2.7356272270443126E-3</v>
      </c>
      <c r="J276" t="str">
        <f t="shared" si="24"/>
        <v>SUN</v>
      </c>
      <c r="K276" t="str">
        <f t="shared" si="25"/>
        <v>FR</v>
      </c>
      <c r="L276" s="3">
        <f t="shared" si="26"/>
        <v>5.0222222222222221</v>
      </c>
      <c r="M276" t="s">
        <v>315</v>
      </c>
      <c r="N276">
        <f t="shared" si="27"/>
        <v>2019</v>
      </c>
      <c r="O276">
        <f t="shared" si="28"/>
        <v>5</v>
      </c>
      <c r="P276">
        <f t="shared" si="29"/>
        <v>2</v>
      </c>
    </row>
    <row r="277" spans="1:16" x14ac:dyDescent="0.2">
      <c r="A277" s="5">
        <v>43578</v>
      </c>
      <c r="B277" s="5">
        <v>43580</v>
      </c>
      <c r="C277" t="s">
        <v>46</v>
      </c>
      <c r="D277" s="5">
        <v>45427</v>
      </c>
      <c r="E277" s="3">
        <v>10090000</v>
      </c>
      <c r="F277" s="3">
        <v>5600000</v>
      </c>
      <c r="G277" s="8">
        <v>7.08371E-2</v>
      </c>
      <c r="H277" s="8">
        <v>7.1099999999999997E-2</v>
      </c>
      <c r="I277" s="8">
        <v>3.624374234810416E-3</v>
      </c>
      <c r="J277" t="str">
        <f t="shared" si="24"/>
        <v>SUN</v>
      </c>
      <c r="K277" t="str">
        <f t="shared" si="25"/>
        <v>FR</v>
      </c>
      <c r="L277" s="3">
        <f t="shared" si="26"/>
        <v>5.0611111111111109</v>
      </c>
      <c r="M277" t="s">
        <v>315</v>
      </c>
      <c r="N277">
        <f t="shared" si="27"/>
        <v>2019</v>
      </c>
      <c r="O277">
        <f t="shared" si="28"/>
        <v>4</v>
      </c>
      <c r="P277">
        <f t="shared" si="29"/>
        <v>2</v>
      </c>
    </row>
    <row r="278" spans="1:16" x14ac:dyDescent="0.2">
      <c r="A278" s="5">
        <v>43564</v>
      </c>
      <c r="B278" s="5">
        <v>43566</v>
      </c>
      <c r="C278" t="s">
        <v>46</v>
      </c>
      <c r="D278" s="5">
        <v>45427</v>
      </c>
      <c r="E278" s="3">
        <v>5405200</v>
      </c>
      <c r="F278" s="3">
        <v>2300000</v>
      </c>
      <c r="G278" s="8">
        <v>7.1377499999999997E-2</v>
      </c>
      <c r="H278" s="8">
        <v>7.17E-2</v>
      </c>
      <c r="I278" s="8">
        <v>1.4999383280036545E-3</v>
      </c>
      <c r="J278" t="str">
        <f t="shared" si="24"/>
        <v>SUN</v>
      </c>
      <c r="K278" t="str">
        <f t="shared" si="25"/>
        <v>FR</v>
      </c>
      <c r="L278" s="3">
        <f t="shared" si="26"/>
        <v>5.0999999999999996</v>
      </c>
      <c r="M278" t="s">
        <v>315</v>
      </c>
      <c r="N278">
        <f t="shared" si="27"/>
        <v>2019</v>
      </c>
      <c r="O278">
        <f t="shared" si="28"/>
        <v>4</v>
      </c>
      <c r="P278">
        <f t="shared" si="29"/>
        <v>2</v>
      </c>
    </row>
    <row r="279" spans="1:16" x14ac:dyDescent="0.2">
      <c r="A279" s="5">
        <v>43550</v>
      </c>
      <c r="B279" s="5">
        <v>43552</v>
      </c>
      <c r="C279" t="s">
        <v>46</v>
      </c>
      <c r="D279" s="5">
        <v>45427</v>
      </c>
      <c r="E279" s="3">
        <v>13508000</v>
      </c>
      <c r="F279" s="3">
        <v>2000000</v>
      </c>
      <c r="G279" s="8">
        <v>7.0140400000000006E-2</v>
      </c>
      <c r="H279" s="8">
        <v>7.0199999999999999E-2</v>
      </c>
      <c r="I279" s="8">
        <v>1.2816884422110553E-3</v>
      </c>
      <c r="J279" t="str">
        <f t="shared" si="24"/>
        <v>SUN</v>
      </c>
      <c r="K279" t="str">
        <f t="shared" si="25"/>
        <v>FR</v>
      </c>
      <c r="L279" s="3">
        <f t="shared" si="26"/>
        <v>5.1361111111111111</v>
      </c>
      <c r="M279" t="s">
        <v>315</v>
      </c>
      <c r="N279">
        <f t="shared" si="27"/>
        <v>2019</v>
      </c>
      <c r="O279">
        <f t="shared" si="28"/>
        <v>3</v>
      </c>
      <c r="P279">
        <f t="shared" si="29"/>
        <v>1</v>
      </c>
    </row>
    <row r="280" spans="1:16" x14ac:dyDescent="0.2">
      <c r="A280" s="5">
        <v>43536</v>
      </c>
      <c r="B280" s="5">
        <v>43538</v>
      </c>
      <c r="C280" t="s">
        <v>46</v>
      </c>
      <c r="D280" s="5">
        <v>45427</v>
      </c>
      <c r="E280" s="3">
        <v>16061000</v>
      </c>
      <c r="F280" s="3">
        <v>2000000</v>
      </c>
      <c r="G280" s="8">
        <v>7.4379299999999995E-2</v>
      </c>
      <c r="H280" s="8">
        <v>7.4499999999999997E-2</v>
      </c>
      <c r="I280" s="8">
        <v>1.359146642302421E-3</v>
      </c>
      <c r="J280" t="str">
        <f t="shared" si="24"/>
        <v>SUN</v>
      </c>
      <c r="K280" t="str">
        <f t="shared" si="25"/>
        <v>FR</v>
      </c>
      <c r="L280" s="3">
        <f t="shared" si="26"/>
        <v>5.1749999999999998</v>
      </c>
      <c r="M280" t="s">
        <v>315</v>
      </c>
      <c r="N280">
        <f t="shared" si="27"/>
        <v>2019</v>
      </c>
      <c r="O280">
        <f t="shared" si="28"/>
        <v>3</v>
      </c>
      <c r="P280">
        <f t="shared" si="29"/>
        <v>1</v>
      </c>
    </row>
    <row r="281" spans="1:16" x14ac:dyDescent="0.2">
      <c r="A281" s="5">
        <v>43522</v>
      </c>
      <c r="B281" s="5">
        <v>43524</v>
      </c>
      <c r="C281" t="s">
        <v>46</v>
      </c>
      <c r="D281" s="5">
        <v>45427</v>
      </c>
      <c r="E281" s="3">
        <v>39719100</v>
      </c>
      <c r="F281" s="3">
        <v>1650000</v>
      </c>
      <c r="G281" s="8">
        <v>7.6209100000000002E-2</v>
      </c>
      <c r="H281" s="8">
        <v>7.6300000000000007E-2</v>
      </c>
      <c r="I281" s="8">
        <v>1.148880904522613E-3</v>
      </c>
      <c r="J281" t="str">
        <f t="shared" si="24"/>
        <v>SUN</v>
      </c>
      <c r="K281" t="str">
        <f t="shared" si="25"/>
        <v>FR</v>
      </c>
      <c r="L281" s="3">
        <f t="shared" si="26"/>
        <v>5.2194444444444441</v>
      </c>
      <c r="M281" t="s">
        <v>315</v>
      </c>
      <c r="N281">
        <f t="shared" si="27"/>
        <v>2019</v>
      </c>
      <c r="O281">
        <f t="shared" si="28"/>
        <v>2</v>
      </c>
      <c r="P281">
        <f t="shared" si="29"/>
        <v>1</v>
      </c>
    </row>
    <row r="282" spans="1:16" x14ac:dyDescent="0.2">
      <c r="A282" s="5">
        <v>43508</v>
      </c>
      <c r="B282" s="5">
        <v>43510</v>
      </c>
      <c r="C282" t="s">
        <v>46</v>
      </c>
      <c r="D282" s="5">
        <v>45427</v>
      </c>
      <c r="E282" s="3">
        <v>22881000</v>
      </c>
      <c r="F282" s="3">
        <v>7050000</v>
      </c>
      <c r="G282" s="8">
        <v>7.7713400000000002E-2</v>
      </c>
      <c r="H282" s="8">
        <v>7.7799999999999994E-2</v>
      </c>
      <c r="I282" s="8">
        <v>5.0057512105984468E-3</v>
      </c>
      <c r="J282" t="str">
        <f t="shared" si="24"/>
        <v>SUN</v>
      </c>
      <c r="K282" t="str">
        <f t="shared" si="25"/>
        <v>FR</v>
      </c>
      <c r="L282" s="3">
        <f t="shared" si="26"/>
        <v>5.2583333333333337</v>
      </c>
      <c r="M282" t="s">
        <v>315</v>
      </c>
      <c r="N282">
        <f t="shared" si="27"/>
        <v>2019</v>
      </c>
      <c r="O282">
        <f t="shared" si="28"/>
        <v>2</v>
      </c>
      <c r="P282">
        <f t="shared" si="29"/>
        <v>1</v>
      </c>
    </row>
    <row r="283" spans="1:16" x14ac:dyDescent="0.2">
      <c r="A283" s="5">
        <v>43494</v>
      </c>
      <c r="B283" s="5">
        <v>43496</v>
      </c>
      <c r="C283" t="s">
        <v>46</v>
      </c>
      <c r="D283" s="5">
        <v>45427</v>
      </c>
      <c r="E283" s="3">
        <v>15607900</v>
      </c>
      <c r="F283" s="3">
        <v>6600000</v>
      </c>
      <c r="G283" s="8">
        <v>7.9789499999999999E-2</v>
      </c>
      <c r="H283" s="8">
        <v>0.08</v>
      </c>
      <c r="I283" s="8">
        <v>4.8114271356783913E-3</v>
      </c>
      <c r="J283" t="str">
        <f t="shared" si="24"/>
        <v>SUN</v>
      </c>
      <c r="K283" t="str">
        <f t="shared" si="25"/>
        <v>FR</v>
      </c>
      <c r="L283" s="3">
        <f t="shared" si="26"/>
        <v>5.2944444444444443</v>
      </c>
      <c r="M283" t="s">
        <v>315</v>
      </c>
      <c r="N283">
        <f t="shared" si="27"/>
        <v>2019</v>
      </c>
      <c r="O283">
        <f t="shared" si="28"/>
        <v>1</v>
      </c>
      <c r="P283">
        <f t="shared" si="29"/>
        <v>1</v>
      </c>
    </row>
    <row r="284" spans="1:16" x14ac:dyDescent="0.2">
      <c r="A284" s="5">
        <v>43480</v>
      </c>
      <c r="B284" s="5">
        <v>43482</v>
      </c>
      <c r="C284" t="s">
        <v>46</v>
      </c>
      <c r="D284" s="5">
        <v>45427</v>
      </c>
      <c r="E284" s="3">
        <v>24350400</v>
      </c>
      <c r="F284" s="3">
        <v>9150000</v>
      </c>
      <c r="G284" s="8">
        <v>7.9136899999999996E-2</v>
      </c>
      <c r="H284" s="8">
        <v>7.9299999999999995E-2</v>
      </c>
      <c r="I284" s="8">
        <v>6.6158303791685703E-3</v>
      </c>
      <c r="J284" t="str">
        <f t="shared" si="24"/>
        <v>SUN</v>
      </c>
      <c r="K284" t="str">
        <f t="shared" si="25"/>
        <v>FR</v>
      </c>
      <c r="L284" s="3">
        <f t="shared" si="26"/>
        <v>5.333333333333333</v>
      </c>
      <c r="M284" t="s">
        <v>315</v>
      </c>
      <c r="N284">
        <f t="shared" si="27"/>
        <v>2019</v>
      </c>
      <c r="O284">
        <f t="shared" si="28"/>
        <v>1</v>
      </c>
      <c r="P284">
        <f t="shared" si="29"/>
        <v>1</v>
      </c>
    </row>
    <row r="285" spans="1:16" x14ac:dyDescent="0.2">
      <c r="A285" s="5">
        <v>43468</v>
      </c>
      <c r="B285" s="5">
        <v>43472</v>
      </c>
      <c r="C285" t="s">
        <v>46</v>
      </c>
      <c r="D285" s="5">
        <v>45427</v>
      </c>
      <c r="E285" s="3">
        <v>16741900</v>
      </c>
      <c r="F285" s="3">
        <v>9750000</v>
      </c>
      <c r="G285" s="8">
        <v>7.9799800000000004E-2</v>
      </c>
      <c r="H285" s="8">
        <v>0.08</v>
      </c>
      <c r="I285" s="8">
        <v>7.108707629054363E-3</v>
      </c>
      <c r="J285" t="str">
        <f t="shared" si="24"/>
        <v>SUN</v>
      </c>
      <c r="K285" t="str">
        <f t="shared" si="25"/>
        <v>FR</v>
      </c>
      <c r="L285" s="3">
        <f t="shared" si="26"/>
        <v>5.3666666666666663</v>
      </c>
      <c r="M285" t="s">
        <v>315</v>
      </c>
      <c r="N285">
        <f t="shared" si="27"/>
        <v>2019</v>
      </c>
      <c r="O285">
        <f t="shared" si="28"/>
        <v>1</v>
      </c>
      <c r="P285">
        <f t="shared" si="29"/>
        <v>1</v>
      </c>
    </row>
    <row r="286" spans="1:16" x14ac:dyDescent="0.2">
      <c r="A286" s="5">
        <v>43425</v>
      </c>
      <c r="B286" s="5">
        <v>43427</v>
      </c>
      <c r="C286" t="s">
        <v>46</v>
      </c>
      <c r="D286" s="5">
        <v>45427</v>
      </c>
      <c r="E286" s="3">
        <v>12230700</v>
      </c>
      <c r="F286" s="3">
        <v>5250000</v>
      </c>
      <c r="G286" s="8">
        <v>7.9453899999999994E-2</v>
      </c>
      <c r="H286" s="8">
        <v>7.9600000000000004E-2</v>
      </c>
      <c r="I286" s="8">
        <v>5.0869875E-3</v>
      </c>
      <c r="J286" t="str">
        <f t="shared" si="24"/>
        <v>SUN</v>
      </c>
      <c r="K286" t="str">
        <f t="shared" si="25"/>
        <v>FR</v>
      </c>
      <c r="L286" s="3">
        <f t="shared" si="26"/>
        <v>5.4833333333333334</v>
      </c>
      <c r="M286" t="s">
        <v>315</v>
      </c>
      <c r="N286">
        <f t="shared" si="27"/>
        <v>2018</v>
      </c>
      <c r="O286">
        <f t="shared" si="28"/>
        <v>11</v>
      </c>
      <c r="P286">
        <f t="shared" si="29"/>
        <v>4</v>
      </c>
    </row>
    <row r="287" spans="1:16" x14ac:dyDescent="0.2">
      <c r="A287" s="5">
        <v>43410</v>
      </c>
      <c r="B287" s="5">
        <v>43412</v>
      </c>
      <c r="C287" t="s">
        <v>46</v>
      </c>
      <c r="D287" s="5">
        <v>45427</v>
      </c>
      <c r="E287" s="3">
        <v>15078700</v>
      </c>
      <c r="F287" s="3">
        <v>4950000</v>
      </c>
      <c r="G287" s="8">
        <v>8.1473000000000004E-2</v>
      </c>
      <c r="H287" s="8">
        <v>8.1799999999999998E-2</v>
      </c>
      <c r="I287" s="8">
        <v>4.9181871951219517E-3</v>
      </c>
      <c r="J287" t="str">
        <f t="shared" si="24"/>
        <v>SUN</v>
      </c>
      <c r="K287" t="str">
        <f t="shared" si="25"/>
        <v>FR</v>
      </c>
      <c r="L287" s="3">
        <f t="shared" si="26"/>
        <v>5.5250000000000004</v>
      </c>
      <c r="M287" t="s">
        <v>315</v>
      </c>
      <c r="N287">
        <f t="shared" si="27"/>
        <v>2018</v>
      </c>
      <c r="O287">
        <f t="shared" si="28"/>
        <v>11</v>
      </c>
      <c r="P287">
        <f t="shared" si="29"/>
        <v>4</v>
      </c>
    </row>
    <row r="288" spans="1:16" x14ac:dyDescent="0.2">
      <c r="A288" s="5">
        <v>43396</v>
      </c>
      <c r="B288" s="5">
        <v>43398</v>
      </c>
      <c r="C288" t="s">
        <v>46</v>
      </c>
      <c r="D288" s="5">
        <v>45427</v>
      </c>
      <c r="E288" s="3">
        <v>14172300</v>
      </c>
      <c r="F288" s="3">
        <v>4100000</v>
      </c>
      <c r="G288" s="8">
        <v>8.5947899999999994E-2</v>
      </c>
      <c r="H288" s="8">
        <v>8.6099999999999996E-2</v>
      </c>
      <c r="I288" s="8">
        <v>4.2973949999999999E-3</v>
      </c>
      <c r="J288" t="str">
        <f t="shared" si="24"/>
        <v>SUN</v>
      </c>
      <c r="K288" t="str">
        <f t="shared" si="25"/>
        <v>FR</v>
      </c>
      <c r="L288" s="3">
        <f t="shared" si="26"/>
        <v>5.5611111111111109</v>
      </c>
      <c r="M288" t="s">
        <v>315</v>
      </c>
      <c r="N288">
        <f t="shared" si="27"/>
        <v>2018</v>
      </c>
      <c r="O288">
        <f t="shared" si="28"/>
        <v>10</v>
      </c>
      <c r="P288">
        <f t="shared" si="29"/>
        <v>4</v>
      </c>
    </row>
    <row r="289" spans="1:16" x14ac:dyDescent="0.2">
      <c r="A289" s="5">
        <v>43382</v>
      </c>
      <c r="B289" s="5">
        <v>43384</v>
      </c>
      <c r="C289" t="s">
        <v>46</v>
      </c>
      <c r="D289" s="5">
        <v>45427</v>
      </c>
      <c r="E289" s="3">
        <v>10751000</v>
      </c>
      <c r="F289" s="3">
        <v>7550000</v>
      </c>
      <c r="G289" s="8">
        <v>8.4798100000000001E-2</v>
      </c>
      <c r="H289" s="8">
        <v>8.5199999999999998E-2</v>
      </c>
      <c r="I289" s="8">
        <v>7.8076299390243903E-3</v>
      </c>
      <c r="J289" t="str">
        <f t="shared" si="24"/>
        <v>SUN</v>
      </c>
      <c r="K289" t="str">
        <f t="shared" si="25"/>
        <v>FR</v>
      </c>
      <c r="L289" s="3">
        <f t="shared" si="26"/>
        <v>5.6</v>
      </c>
      <c r="M289" t="s">
        <v>315</v>
      </c>
      <c r="N289">
        <f t="shared" si="27"/>
        <v>2018</v>
      </c>
      <c r="O289">
        <f t="shared" si="28"/>
        <v>10</v>
      </c>
      <c r="P289">
        <f t="shared" si="29"/>
        <v>4</v>
      </c>
    </row>
    <row r="290" spans="1:16" x14ac:dyDescent="0.2">
      <c r="A290" s="5">
        <v>43368</v>
      </c>
      <c r="B290" s="5">
        <v>43370</v>
      </c>
      <c r="C290" t="s">
        <v>46</v>
      </c>
      <c r="D290" s="5">
        <v>45427</v>
      </c>
      <c r="E290" s="3">
        <v>11191800</v>
      </c>
      <c r="F290" s="3">
        <v>5200000</v>
      </c>
      <c r="G290" s="8">
        <v>8.21987E-2</v>
      </c>
      <c r="H290" s="8">
        <v>8.2600000000000007E-2</v>
      </c>
      <c r="I290" s="8">
        <v>5.2126004878048776E-3</v>
      </c>
      <c r="J290" t="str">
        <f t="shared" si="24"/>
        <v>SUN</v>
      </c>
      <c r="K290" t="str">
        <f t="shared" si="25"/>
        <v>FR</v>
      </c>
      <c r="L290" s="3">
        <f t="shared" si="26"/>
        <v>5.6388888888888893</v>
      </c>
      <c r="M290" t="s">
        <v>315</v>
      </c>
      <c r="N290">
        <f t="shared" si="27"/>
        <v>2018</v>
      </c>
      <c r="O290">
        <f t="shared" si="28"/>
        <v>9</v>
      </c>
      <c r="P290">
        <f t="shared" si="29"/>
        <v>3</v>
      </c>
    </row>
    <row r="291" spans="1:16" x14ac:dyDescent="0.2">
      <c r="A291" s="5">
        <v>43662</v>
      </c>
      <c r="B291" s="5">
        <v>43664</v>
      </c>
      <c r="C291" t="s">
        <v>48</v>
      </c>
      <c r="D291" s="5">
        <v>47253</v>
      </c>
      <c r="E291" s="3">
        <v>17059700</v>
      </c>
      <c r="F291" s="3">
        <v>5500000</v>
      </c>
      <c r="G291" s="8">
        <v>7.0799399999999998E-2</v>
      </c>
      <c r="H291" s="8">
        <v>7.0900000000000005E-2</v>
      </c>
      <c r="I291" s="8">
        <v>2.5609779677737586E-3</v>
      </c>
      <c r="J291" t="str">
        <f t="shared" si="24"/>
        <v>SUN</v>
      </c>
      <c r="K291" t="str">
        <f t="shared" si="25"/>
        <v>FR</v>
      </c>
      <c r="L291" s="3">
        <f t="shared" si="26"/>
        <v>9.8305555555555557</v>
      </c>
      <c r="M291" t="s">
        <v>316</v>
      </c>
      <c r="N291">
        <f t="shared" si="27"/>
        <v>2019</v>
      </c>
      <c r="O291">
        <f t="shared" si="28"/>
        <v>7</v>
      </c>
      <c r="P291">
        <f t="shared" si="29"/>
        <v>3</v>
      </c>
    </row>
    <row r="292" spans="1:16" x14ac:dyDescent="0.2">
      <c r="A292" s="5">
        <v>43648</v>
      </c>
      <c r="B292" s="5">
        <v>43650</v>
      </c>
      <c r="C292" t="s">
        <v>48</v>
      </c>
      <c r="D292" s="5">
        <v>47253</v>
      </c>
      <c r="E292" s="3">
        <v>17030400</v>
      </c>
      <c r="F292" s="3">
        <v>5400000</v>
      </c>
      <c r="G292" s="8">
        <v>7.3536500000000005E-2</v>
      </c>
      <c r="H292" s="8">
        <v>7.3599999999999999E-2</v>
      </c>
      <c r="I292" s="8">
        <v>2.6116218349227231E-3</v>
      </c>
      <c r="J292" t="str">
        <f t="shared" si="24"/>
        <v>SUN</v>
      </c>
      <c r="K292" t="str">
        <f t="shared" si="25"/>
        <v>FR</v>
      </c>
      <c r="L292" s="3">
        <f t="shared" si="26"/>
        <v>9.8694444444444436</v>
      </c>
      <c r="M292" t="s">
        <v>316</v>
      </c>
      <c r="N292">
        <f t="shared" si="27"/>
        <v>2019</v>
      </c>
      <c r="O292">
        <f t="shared" si="28"/>
        <v>7</v>
      </c>
      <c r="P292">
        <f t="shared" si="29"/>
        <v>3</v>
      </c>
    </row>
    <row r="293" spans="1:16" x14ac:dyDescent="0.2">
      <c r="A293" s="5">
        <v>43634</v>
      </c>
      <c r="B293" s="5">
        <v>43636</v>
      </c>
      <c r="C293" t="s">
        <v>48</v>
      </c>
      <c r="D293" s="5">
        <v>47253</v>
      </c>
      <c r="E293" s="3">
        <v>13362000</v>
      </c>
      <c r="F293" s="3">
        <v>7900000</v>
      </c>
      <c r="G293" s="8">
        <v>7.6444399999999996E-2</v>
      </c>
      <c r="H293" s="8">
        <v>7.6600000000000001E-2</v>
      </c>
      <c r="I293" s="8">
        <v>3.9717905951989476E-3</v>
      </c>
      <c r="J293" t="str">
        <f t="shared" si="24"/>
        <v>SUN</v>
      </c>
      <c r="K293" t="str">
        <f t="shared" si="25"/>
        <v>FR</v>
      </c>
      <c r="L293" s="3">
        <f t="shared" si="26"/>
        <v>9.9083333333333332</v>
      </c>
      <c r="M293" t="s">
        <v>316</v>
      </c>
      <c r="N293">
        <f t="shared" si="27"/>
        <v>2019</v>
      </c>
      <c r="O293">
        <f t="shared" si="28"/>
        <v>6</v>
      </c>
      <c r="P293">
        <f t="shared" si="29"/>
        <v>2</v>
      </c>
    </row>
    <row r="294" spans="1:16" x14ac:dyDescent="0.2">
      <c r="A294" s="5">
        <v>43606</v>
      </c>
      <c r="B294" s="5">
        <v>43608</v>
      </c>
      <c r="C294" t="s">
        <v>48</v>
      </c>
      <c r="D294" s="5">
        <v>47253</v>
      </c>
      <c r="E294" s="3">
        <v>7414500</v>
      </c>
      <c r="F294" s="3">
        <v>3100000</v>
      </c>
      <c r="G294" s="8">
        <v>8.09502E-2</v>
      </c>
      <c r="H294" s="8">
        <v>8.1000000000000003E-2</v>
      </c>
      <c r="I294" s="8">
        <v>1.650415126603091E-3</v>
      </c>
      <c r="J294" t="str">
        <f t="shared" si="24"/>
        <v>SUN</v>
      </c>
      <c r="K294" t="str">
        <f t="shared" si="25"/>
        <v>FR</v>
      </c>
      <c r="L294" s="3">
        <f t="shared" si="26"/>
        <v>9.9833333333333325</v>
      </c>
      <c r="M294" t="s">
        <v>316</v>
      </c>
      <c r="N294">
        <f t="shared" si="27"/>
        <v>2019</v>
      </c>
      <c r="O294">
        <f t="shared" si="28"/>
        <v>5</v>
      </c>
      <c r="P294">
        <f t="shared" si="29"/>
        <v>2</v>
      </c>
    </row>
    <row r="295" spans="1:16" x14ac:dyDescent="0.2">
      <c r="A295" s="5">
        <v>43592</v>
      </c>
      <c r="B295" s="5">
        <v>43594</v>
      </c>
      <c r="C295" t="s">
        <v>48</v>
      </c>
      <c r="D295" s="5">
        <v>47253</v>
      </c>
      <c r="E295" s="3">
        <v>8336800</v>
      </c>
      <c r="F295" s="3">
        <v>5850000</v>
      </c>
      <c r="G295" s="8">
        <v>7.9877100000000006E-2</v>
      </c>
      <c r="H295" s="8">
        <v>0.08</v>
      </c>
      <c r="I295" s="8">
        <v>3.0732064123643542E-3</v>
      </c>
      <c r="J295" t="str">
        <f t="shared" si="24"/>
        <v>SUN</v>
      </c>
      <c r="K295" t="str">
        <f t="shared" si="25"/>
        <v>FR</v>
      </c>
      <c r="L295" s="3">
        <f t="shared" si="26"/>
        <v>10.022222222222222</v>
      </c>
      <c r="M295" t="s">
        <v>316</v>
      </c>
      <c r="N295">
        <f t="shared" si="27"/>
        <v>2019</v>
      </c>
      <c r="O295">
        <f t="shared" si="28"/>
        <v>5</v>
      </c>
      <c r="P295">
        <f t="shared" si="29"/>
        <v>2</v>
      </c>
    </row>
    <row r="296" spans="1:16" x14ac:dyDescent="0.2">
      <c r="A296" s="5">
        <v>43578</v>
      </c>
      <c r="B296" s="5">
        <v>43580</v>
      </c>
      <c r="C296" t="s">
        <v>48</v>
      </c>
      <c r="D296" s="5">
        <v>47253</v>
      </c>
      <c r="E296" s="3">
        <v>9145600</v>
      </c>
      <c r="F296" s="3">
        <v>6000000</v>
      </c>
      <c r="G296" s="8">
        <v>7.6325500000000004E-2</v>
      </c>
      <c r="H296" s="8">
        <v>7.6499999999999999E-2</v>
      </c>
      <c r="I296" s="8">
        <v>3.0118579414666227E-3</v>
      </c>
      <c r="J296" t="str">
        <f t="shared" si="24"/>
        <v>SUN</v>
      </c>
      <c r="K296" t="str">
        <f t="shared" si="25"/>
        <v>FR</v>
      </c>
      <c r="L296" s="3">
        <f t="shared" si="26"/>
        <v>10.061111111111112</v>
      </c>
      <c r="M296" t="s">
        <v>316</v>
      </c>
      <c r="N296">
        <f t="shared" si="27"/>
        <v>2019</v>
      </c>
      <c r="O296">
        <f t="shared" si="28"/>
        <v>4</v>
      </c>
      <c r="P296">
        <f t="shared" si="29"/>
        <v>2</v>
      </c>
    </row>
    <row r="297" spans="1:16" x14ac:dyDescent="0.2">
      <c r="A297" s="5">
        <v>43564</v>
      </c>
      <c r="B297" s="5">
        <v>43566</v>
      </c>
      <c r="C297" t="s">
        <v>48</v>
      </c>
      <c r="D297" s="5">
        <v>47253</v>
      </c>
      <c r="E297" s="3">
        <v>8942500</v>
      </c>
      <c r="F297" s="3">
        <v>4050000</v>
      </c>
      <c r="G297" s="8">
        <v>7.6595099999999999E-2</v>
      </c>
      <c r="H297" s="8">
        <v>7.6700000000000004E-2</v>
      </c>
      <c r="I297" s="8">
        <v>2.0401851693521867E-3</v>
      </c>
      <c r="J297" t="str">
        <f t="shared" si="24"/>
        <v>SUN</v>
      </c>
      <c r="K297" t="str">
        <f t="shared" si="25"/>
        <v>FR</v>
      </c>
      <c r="L297" s="3">
        <f t="shared" si="26"/>
        <v>10.1</v>
      </c>
      <c r="M297" t="s">
        <v>316</v>
      </c>
      <c r="N297">
        <f t="shared" si="27"/>
        <v>2019</v>
      </c>
      <c r="O297">
        <f t="shared" si="28"/>
        <v>4</v>
      </c>
      <c r="P297">
        <f t="shared" si="29"/>
        <v>2</v>
      </c>
    </row>
    <row r="298" spans="1:16" x14ac:dyDescent="0.2">
      <c r="A298" s="5">
        <v>43550</v>
      </c>
      <c r="B298" s="5">
        <v>43552</v>
      </c>
      <c r="C298" t="s">
        <v>48</v>
      </c>
      <c r="D298" s="5">
        <v>47253</v>
      </c>
      <c r="E298" s="3">
        <v>16347000</v>
      </c>
      <c r="F298" s="3">
        <v>5800000</v>
      </c>
      <c r="G298" s="8">
        <v>7.5599799999999995E-2</v>
      </c>
      <c r="H298" s="8">
        <v>7.5700000000000003E-2</v>
      </c>
      <c r="I298" s="8">
        <v>2.8837805984873394E-3</v>
      </c>
      <c r="J298" t="str">
        <f t="shared" si="24"/>
        <v>SUN</v>
      </c>
      <c r="K298" t="str">
        <f t="shared" si="25"/>
        <v>FR</v>
      </c>
      <c r="L298" s="3">
        <f t="shared" si="26"/>
        <v>10.136111111111111</v>
      </c>
      <c r="M298" t="s">
        <v>316</v>
      </c>
      <c r="N298">
        <f t="shared" si="27"/>
        <v>2019</v>
      </c>
      <c r="O298">
        <f t="shared" si="28"/>
        <v>3</v>
      </c>
      <c r="P298">
        <f t="shared" si="29"/>
        <v>1</v>
      </c>
    </row>
    <row r="299" spans="1:16" x14ac:dyDescent="0.2">
      <c r="A299" s="5">
        <v>43536</v>
      </c>
      <c r="B299" s="5">
        <v>43538</v>
      </c>
      <c r="C299" t="s">
        <v>48</v>
      </c>
      <c r="D299" s="5">
        <v>47253</v>
      </c>
      <c r="E299" s="3">
        <v>19432300</v>
      </c>
      <c r="F299" s="3">
        <v>5800000</v>
      </c>
      <c r="G299" s="8">
        <v>7.8487600000000005E-2</v>
      </c>
      <c r="H299" s="8">
        <v>7.8600000000000003E-2</v>
      </c>
      <c r="I299" s="8">
        <v>2.9939367313383757E-3</v>
      </c>
      <c r="J299" t="str">
        <f t="shared" si="24"/>
        <v>SUN</v>
      </c>
      <c r="K299" t="str">
        <f t="shared" si="25"/>
        <v>FR</v>
      </c>
      <c r="L299" s="3">
        <f t="shared" si="26"/>
        <v>10.175000000000001</v>
      </c>
      <c r="M299" t="s">
        <v>316</v>
      </c>
      <c r="N299">
        <f t="shared" si="27"/>
        <v>2019</v>
      </c>
      <c r="O299">
        <f t="shared" si="28"/>
        <v>3</v>
      </c>
      <c r="P299">
        <f t="shared" si="29"/>
        <v>1</v>
      </c>
    </row>
    <row r="300" spans="1:16" x14ac:dyDescent="0.2">
      <c r="A300" s="5">
        <v>43522</v>
      </c>
      <c r="B300" s="5">
        <v>43524</v>
      </c>
      <c r="C300" t="s">
        <v>48</v>
      </c>
      <c r="D300" s="5">
        <v>47253</v>
      </c>
      <c r="E300" s="3">
        <v>22545400</v>
      </c>
      <c r="F300" s="3">
        <v>6350000</v>
      </c>
      <c r="G300" s="8">
        <v>7.8254000000000004E-2</v>
      </c>
      <c r="H300" s="8">
        <v>7.8399999999999997E-2</v>
      </c>
      <c r="I300" s="8">
        <v>3.2680887865833611E-3</v>
      </c>
      <c r="J300" t="str">
        <f t="shared" si="24"/>
        <v>SUN</v>
      </c>
      <c r="K300" t="str">
        <f t="shared" si="25"/>
        <v>FR</v>
      </c>
      <c r="L300" s="3">
        <f t="shared" si="26"/>
        <v>10.219444444444445</v>
      </c>
      <c r="M300" t="s">
        <v>316</v>
      </c>
      <c r="N300">
        <f t="shared" si="27"/>
        <v>2019</v>
      </c>
      <c r="O300">
        <f t="shared" si="28"/>
        <v>2</v>
      </c>
      <c r="P300">
        <f t="shared" si="29"/>
        <v>1</v>
      </c>
    </row>
    <row r="301" spans="1:16" x14ac:dyDescent="0.2">
      <c r="A301" s="5">
        <v>43508</v>
      </c>
      <c r="B301" s="5">
        <v>43510</v>
      </c>
      <c r="C301" t="s">
        <v>48</v>
      </c>
      <c r="D301" s="5">
        <v>47253</v>
      </c>
      <c r="E301" s="3">
        <v>19830300</v>
      </c>
      <c r="F301" s="3">
        <v>7450000</v>
      </c>
      <c r="G301" s="8">
        <v>7.9500000000000001E-2</v>
      </c>
      <c r="H301" s="8">
        <v>7.9600000000000004E-2</v>
      </c>
      <c r="I301" s="8">
        <v>3.8952647155540941E-3</v>
      </c>
      <c r="J301" t="str">
        <f t="shared" si="24"/>
        <v>SUN</v>
      </c>
      <c r="K301" t="str">
        <f t="shared" si="25"/>
        <v>FR</v>
      </c>
      <c r="L301" s="3">
        <f t="shared" si="26"/>
        <v>10.258333333333333</v>
      </c>
      <c r="M301" t="s">
        <v>316</v>
      </c>
      <c r="N301">
        <f t="shared" si="27"/>
        <v>2019</v>
      </c>
      <c r="O301">
        <f t="shared" si="28"/>
        <v>2</v>
      </c>
      <c r="P301">
        <f t="shared" si="29"/>
        <v>1</v>
      </c>
    </row>
    <row r="302" spans="1:16" x14ac:dyDescent="0.2">
      <c r="A302" s="5">
        <v>43494</v>
      </c>
      <c r="B302" s="5">
        <v>43496</v>
      </c>
      <c r="C302" t="s">
        <v>48</v>
      </c>
      <c r="D302" s="5">
        <v>47253</v>
      </c>
      <c r="E302" s="3">
        <v>6133000</v>
      </c>
      <c r="F302" s="3">
        <v>3450000</v>
      </c>
      <c r="G302" s="8">
        <v>8.1398399999999996E-2</v>
      </c>
      <c r="H302" s="8">
        <v>8.1500000000000003E-2</v>
      </c>
      <c r="I302" s="8">
        <v>1.8469219335744819E-3</v>
      </c>
      <c r="J302" t="str">
        <f t="shared" si="24"/>
        <v>SUN</v>
      </c>
      <c r="K302" t="str">
        <f t="shared" si="25"/>
        <v>FR</v>
      </c>
      <c r="L302" s="3">
        <f t="shared" si="26"/>
        <v>10.294444444444444</v>
      </c>
      <c r="M302" t="s">
        <v>316</v>
      </c>
      <c r="N302">
        <f t="shared" si="27"/>
        <v>2019</v>
      </c>
      <c r="O302">
        <f t="shared" si="28"/>
        <v>1</v>
      </c>
      <c r="P302">
        <f t="shared" si="29"/>
        <v>1</v>
      </c>
    </row>
    <row r="303" spans="1:16" x14ac:dyDescent="0.2">
      <c r="A303" s="5">
        <v>43480</v>
      </c>
      <c r="B303" s="5">
        <v>43482</v>
      </c>
      <c r="C303" t="s">
        <v>48</v>
      </c>
      <c r="D303" s="5">
        <v>47253</v>
      </c>
      <c r="E303" s="3">
        <v>12226900</v>
      </c>
      <c r="F303" s="3">
        <v>8550000</v>
      </c>
      <c r="G303" s="8">
        <v>8.0062700000000001E-2</v>
      </c>
      <c r="H303" s="8">
        <v>8.0299999999999996E-2</v>
      </c>
      <c r="I303" s="8">
        <v>4.5020459388359088E-3</v>
      </c>
      <c r="J303" t="str">
        <f t="shared" si="24"/>
        <v>SUN</v>
      </c>
      <c r="K303" t="str">
        <f t="shared" si="25"/>
        <v>FR</v>
      </c>
      <c r="L303" s="3">
        <f t="shared" si="26"/>
        <v>10.333333333333334</v>
      </c>
      <c r="M303" t="s">
        <v>316</v>
      </c>
      <c r="N303">
        <f t="shared" si="27"/>
        <v>2019</v>
      </c>
      <c r="O303">
        <f t="shared" si="28"/>
        <v>1</v>
      </c>
      <c r="P303">
        <f t="shared" si="29"/>
        <v>1</v>
      </c>
    </row>
    <row r="304" spans="1:16" x14ac:dyDescent="0.2">
      <c r="A304" s="5">
        <v>43468</v>
      </c>
      <c r="B304" s="5">
        <v>43472</v>
      </c>
      <c r="C304" t="s">
        <v>48</v>
      </c>
      <c r="D304" s="5">
        <v>47253</v>
      </c>
      <c r="E304" s="3">
        <v>11126000</v>
      </c>
      <c r="F304" s="3">
        <v>6650000</v>
      </c>
      <c r="G304" s="8">
        <v>8.0498899999999998E-2</v>
      </c>
      <c r="H304" s="8">
        <v>8.0799999999999997E-2</v>
      </c>
      <c r="I304" s="8">
        <v>3.5206687602762246E-3</v>
      </c>
      <c r="J304" t="str">
        <f t="shared" si="24"/>
        <v>SUN</v>
      </c>
      <c r="K304" t="str">
        <f t="shared" si="25"/>
        <v>FR</v>
      </c>
      <c r="L304" s="3">
        <f t="shared" si="26"/>
        <v>10.366666666666667</v>
      </c>
      <c r="M304" t="s">
        <v>316</v>
      </c>
      <c r="N304">
        <f t="shared" si="27"/>
        <v>2019</v>
      </c>
      <c r="O304">
        <f t="shared" si="28"/>
        <v>1</v>
      </c>
      <c r="P304">
        <f t="shared" si="29"/>
        <v>1</v>
      </c>
    </row>
    <row r="305" spans="1:16" x14ac:dyDescent="0.2">
      <c r="A305" s="5">
        <v>43425</v>
      </c>
      <c r="B305" s="5">
        <v>43427</v>
      </c>
      <c r="C305" t="s">
        <v>48</v>
      </c>
      <c r="D305" s="5">
        <v>47253</v>
      </c>
      <c r="E305" s="3">
        <v>9822500</v>
      </c>
      <c r="F305" s="3">
        <v>4300000</v>
      </c>
      <c r="G305" s="8">
        <v>7.9992900000000006E-2</v>
      </c>
      <c r="H305" s="8">
        <v>8.0199999999999994E-2</v>
      </c>
      <c r="I305" s="8">
        <v>3.2947267241379315E-3</v>
      </c>
      <c r="J305" t="str">
        <f t="shared" si="24"/>
        <v>SUN</v>
      </c>
      <c r="K305" t="str">
        <f t="shared" si="25"/>
        <v>FR</v>
      </c>
      <c r="L305" s="3">
        <f t="shared" si="26"/>
        <v>10.483333333333333</v>
      </c>
      <c r="M305" t="s">
        <v>316</v>
      </c>
      <c r="N305">
        <f t="shared" si="27"/>
        <v>2018</v>
      </c>
      <c r="O305">
        <f t="shared" si="28"/>
        <v>11</v>
      </c>
      <c r="P305">
        <f t="shared" si="29"/>
        <v>4</v>
      </c>
    </row>
    <row r="306" spans="1:16" x14ac:dyDescent="0.2">
      <c r="A306" s="5">
        <v>43410</v>
      </c>
      <c r="B306" s="5">
        <v>43412</v>
      </c>
      <c r="C306" t="s">
        <v>48</v>
      </c>
      <c r="D306" s="5">
        <v>47253</v>
      </c>
      <c r="E306" s="3">
        <v>16637000</v>
      </c>
      <c r="F306" s="3">
        <v>5950000</v>
      </c>
      <c r="G306" s="8">
        <v>8.24936E-2</v>
      </c>
      <c r="H306" s="8">
        <v>8.2600000000000007E-2</v>
      </c>
      <c r="I306" s="8">
        <v>4.7015030651340996E-3</v>
      </c>
      <c r="J306" t="str">
        <f t="shared" si="24"/>
        <v>SUN</v>
      </c>
      <c r="K306" t="str">
        <f t="shared" si="25"/>
        <v>FR</v>
      </c>
      <c r="L306" s="3">
        <f t="shared" si="26"/>
        <v>10.525</v>
      </c>
      <c r="M306" t="s">
        <v>316</v>
      </c>
      <c r="N306">
        <f t="shared" si="27"/>
        <v>2018</v>
      </c>
      <c r="O306">
        <f t="shared" si="28"/>
        <v>11</v>
      </c>
      <c r="P306">
        <f t="shared" si="29"/>
        <v>4</v>
      </c>
    </row>
    <row r="307" spans="1:16" x14ac:dyDescent="0.2">
      <c r="A307" s="5">
        <v>43396</v>
      </c>
      <c r="B307" s="5">
        <v>43398</v>
      </c>
      <c r="C307" t="s">
        <v>48</v>
      </c>
      <c r="D307" s="5">
        <v>47253</v>
      </c>
      <c r="E307" s="3">
        <v>11386000</v>
      </c>
      <c r="F307" s="3">
        <v>6250000</v>
      </c>
      <c r="G307" s="8">
        <v>8.69114E-2</v>
      </c>
      <c r="H307" s="8">
        <v>8.72E-2</v>
      </c>
      <c r="I307" s="8">
        <v>5.2030292145593873E-3</v>
      </c>
      <c r="J307" t="str">
        <f t="shared" si="24"/>
        <v>SUN</v>
      </c>
      <c r="K307" t="str">
        <f t="shared" si="25"/>
        <v>FR</v>
      </c>
      <c r="L307" s="3">
        <f t="shared" si="26"/>
        <v>10.561111111111112</v>
      </c>
      <c r="M307" t="s">
        <v>316</v>
      </c>
      <c r="N307">
        <f t="shared" si="27"/>
        <v>2018</v>
      </c>
      <c r="O307">
        <f t="shared" si="28"/>
        <v>10</v>
      </c>
      <c r="P307">
        <f t="shared" si="29"/>
        <v>4</v>
      </c>
    </row>
    <row r="308" spans="1:16" x14ac:dyDescent="0.2">
      <c r="A308" s="5">
        <v>43382</v>
      </c>
      <c r="B308" s="5">
        <v>43384</v>
      </c>
      <c r="C308" t="s">
        <v>48</v>
      </c>
      <c r="D308" s="5">
        <v>47253</v>
      </c>
      <c r="E308" s="3">
        <v>6061700</v>
      </c>
      <c r="F308" s="3">
        <v>3550000</v>
      </c>
      <c r="G308" s="8">
        <v>8.5596900000000004E-2</v>
      </c>
      <c r="H308" s="8">
        <v>8.5900000000000004E-2</v>
      </c>
      <c r="I308" s="8">
        <v>2.9106225574712643E-3</v>
      </c>
      <c r="J308" t="str">
        <f t="shared" si="24"/>
        <v>SUN</v>
      </c>
      <c r="K308" t="str">
        <f t="shared" si="25"/>
        <v>FR</v>
      </c>
      <c r="L308" s="3">
        <f t="shared" si="26"/>
        <v>10.6</v>
      </c>
      <c r="M308" t="s">
        <v>316</v>
      </c>
      <c r="N308">
        <f t="shared" si="27"/>
        <v>2018</v>
      </c>
      <c r="O308">
        <f t="shared" si="28"/>
        <v>10</v>
      </c>
      <c r="P308">
        <f t="shared" si="29"/>
        <v>4</v>
      </c>
    </row>
    <row r="309" spans="1:16" x14ac:dyDescent="0.2">
      <c r="A309" s="5">
        <v>43368</v>
      </c>
      <c r="B309" s="5">
        <v>43370</v>
      </c>
      <c r="C309" t="s">
        <v>48</v>
      </c>
      <c r="D309" s="5">
        <v>47253</v>
      </c>
      <c r="E309" s="3">
        <v>12215000</v>
      </c>
      <c r="F309" s="3">
        <v>7950000</v>
      </c>
      <c r="G309" s="8">
        <v>8.2693699999999995E-2</v>
      </c>
      <c r="H309" s="8">
        <v>8.3099999999999993E-2</v>
      </c>
      <c r="I309" s="8">
        <v>6.2970777298850568E-3</v>
      </c>
      <c r="J309" t="str">
        <f t="shared" si="24"/>
        <v>SUN</v>
      </c>
      <c r="K309" t="str">
        <f t="shared" si="25"/>
        <v>FR</v>
      </c>
      <c r="L309" s="3">
        <f t="shared" si="26"/>
        <v>10.638888888888889</v>
      </c>
      <c r="M309" t="s">
        <v>316</v>
      </c>
      <c r="N309">
        <f t="shared" si="27"/>
        <v>2018</v>
      </c>
      <c r="O309">
        <f t="shared" si="28"/>
        <v>9</v>
      </c>
      <c r="P309">
        <f t="shared" si="29"/>
        <v>3</v>
      </c>
    </row>
    <row r="310" spans="1:16" x14ac:dyDescent="0.2">
      <c r="A310" s="5">
        <v>43760</v>
      </c>
      <c r="B310" s="5">
        <v>43762</v>
      </c>
      <c r="C310" t="s">
        <v>109</v>
      </c>
      <c r="D310" s="5">
        <v>50875</v>
      </c>
      <c r="E310" s="3">
        <v>4442700</v>
      </c>
      <c r="F310" s="3">
        <v>2900000</v>
      </c>
      <c r="G310" s="8">
        <v>7.7748800000000007E-2</v>
      </c>
      <c r="H310" s="8">
        <v>7.7799999999999994E-2</v>
      </c>
      <c r="I310" s="8">
        <v>3.6602519480519484E-3</v>
      </c>
      <c r="J310" t="str">
        <f t="shared" si="24"/>
        <v>SUN</v>
      </c>
      <c r="K310" t="str">
        <f t="shared" si="25"/>
        <v>FR</v>
      </c>
      <c r="L310" s="3">
        <f t="shared" si="26"/>
        <v>19.480555555555554</v>
      </c>
      <c r="M310" t="s">
        <v>318</v>
      </c>
      <c r="N310">
        <f t="shared" si="27"/>
        <v>2019</v>
      </c>
      <c r="O310">
        <f t="shared" si="28"/>
        <v>10</v>
      </c>
      <c r="P310">
        <f t="shared" si="29"/>
        <v>4</v>
      </c>
    </row>
    <row r="311" spans="1:16" x14ac:dyDescent="0.2">
      <c r="A311" s="5">
        <v>43746</v>
      </c>
      <c r="B311" s="5">
        <v>43748</v>
      </c>
      <c r="C311" t="s">
        <v>109</v>
      </c>
      <c r="D311" s="5">
        <v>50875</v>
      </c>
      <c r="E311" s="3">
        <v>1723800</v>
      </c>
      <c r="F311" s="3">
        <v>1200000</v>
      </c>
      <c r="G311" s="8">
        <v>7.8481899999999993E-2</v>
      </c>
      <c r="H311" s="8">
        <v>7.85E-2</v>
      </c>
      <c r="I311" s="8">
        <v>1.5288681818181819E-3</v>
      </c>
      <c r="J311" t="str">
        <f t="shared" si="24"/>
        <v>SUN</v>
      </c>
      <c r="K311" t="str">
        <f t="shared" si="25"/>
        <v>FR</v>
      </c>
      <c r="L311" s="3">
        <f t="shared" si="26"/>
        <v>19.519444444444446</v>
      </c>
      <c r="M311" t="s">
        <v>318</v>
      </c>
      <c r="N311">
        <f t="shared" si="27"/>
        <v>2019</v>
      </c>
      <c r="O311">
        <f t="shared" si="28"/>
        <v>10</v>
      </c>
      <c r="P311">
        <f t="shared" si="29"/>
        <v>4</v>
      </c>
    </row>
    <row r="312" spans="1:16" x14ac:dyDescent="0.2">
      <c r="A312" s="5">
        <v>43732</v>
      </c>
      <c r="B312" s="5">
        <v>43734</v>
      </c>
      <c r="C312" t="s">
        <v>109</v>
      </c>
      <c r="D312" s="5">
        <v>50875</v>
      </c>
      <c r="E312" s="3">
        <v>937700</v>
      </c>
      <c r="F312" s="3">
        <v>400000</v>
      </c>
      <c r="G312" s="8">
        <v>7.8E-2</v>
      </c>
      <c r="H312" s="8">
        <v>7.8E-2</v>
      </c>
      <c r="I312" s="8">
        <v>5.0649350649350654E-4</v>
      </c>
      <c r="J312" t="str">
        <f t="shared" si="24"/>
        <v>SUN</v>
      </c>
      <c r="K312" t="str">
        <f t="shared" si="25"/>
        <v>FR</v>
      </c>
      <c r="L312" s="3">
        <f t="shared" si="26"/>
        <v>19.558333333333334</v>
      </c>
      <c r="M312" t="s">
        <v>318</v>
      </c>
      <c r="N312">
        <f t="shared" si="27"/>
        <v>2019</v>
      </c>
      <c r="O312">
        <f t="shared" si="28"/>
        <v>9</v>
      </c>
      <c r="P312">
        <f t="shared" si="29"/>
        <v>3</v>
      </c>
    </row>
    <row r="313" spans="1:16" x14ac:dyDescent="0.2">
      <c r="A313" s="5">
        <v>43718</v>
      </c>
      <c r="B313" s="5">
        <v>43720</v>
      </c>
      <c r="C313" t="s">
        <v>109</v>
      </c>
      <c r="D313" s="5">
        <v>50875</v>
      </c>
      <c r="E313" s="3">
        <v>6739400</v>
      </c>
      <c r="F313" s="3">
        <v>3350000</v>
      </c>
      <c r="G313" s="8">
        <v>7.8022099999999997E-2</v>
      </c>
      <c r="H313" s="8">
        <v>7.8100000000000003E-2</v>
      </c>
      <c r="I313" s="8">
        <v>4.2430849837662337E-3</v>
      </c>
      <c r="J313" t="str">
        <f t="shared" si="24"/>
        <v>SUN</v>
      </c>
      <c r="K313" t="str">
        <f t="shared" si="25"/>
        <v>FR</v>
      </c>
      <c r="L313" s="3">
        <f t="shared" si="26"/>
        <v>19.597222222222221</v>
      </c>
      <c r="M313" t="s">
        <v>318</v>
      </c>
      <c r="N313">
        <f t="shared" si="27"/>
        <v>2019</v>
      </c>
      <c r="O313">
        <f t="shared" si="28"/>
        <v>9</v>
      </c>
      <c r="P313">
        <f t="shared" si="29"/>
        <v>3</v>
      </c>
    </row>
    <row r="314" spans="1:16" x14ac:dyDescent="0.2">
      <c r="A314" s="5">
        <v>43704</v>
      </c>
      <c r="B314" s="5">
        <v>43706</v>
      </c>
      <c r="C314" t="s">
        <v>109</v>
      </c>
      <c r="D314" s="5">
        <v>50875</v>
      </c>
      <c r="E314" s="3">
        <v>834000</v>
      </c>
      <c r="F314" s="3">
        <v>500000</v>
      </c>
      <c r="G314" s="8">
        <v>7.83938E-2</v>
      </c>
      <c r="H314" s="8">
        <v>7.8600000000000003E-2</v>
      </c>
      <c r="I314" s="8">
        <v>6.3631331168831167E-4</v>
      </c>
      <c r="J314" t="str">
        <f t="shared" si="24"/>
        <v>SUN</v>
      </c>
      <c r="K314" t="str">
        <f t="shared" si="25"/>
        <v>FR</v>
      </c>
      <c r="L314" s="3">
        <f t="shared" si="26"/>
        <v>19.633333333333333</v>
      </c>
      <c r="M314" t="s">
        <v>318</v>
      </c>
      <c r="N314">
        <f t="shared" si="27"/>
        <v>2019</v>
      </c>
      <c r="O314">
        <f t="shared" si="28"/>
        <v>8</v>
      </c>
      <c r="P314">
        <f t="shared" si="29"/>
        <v>3</v>
      </c>
    </row>
    <row r="315" spans="1:16" x14ac:dyDescent="0.2">
      <c r="A315" s="5">
        <v>43690</v>
      </c>
      <c r="B315" s="5">
        <v>43692</v>
      </c>
      <c r="C315" t="s">
        <v>109</v>
      </c>
      <c r="D315" s="5">
        <v>50875</v>
      </c>
      <c r="E315" s="3">
        <v>1190400</v>
      </c>
      <c r="F315" s="3">
        <v>700000</v>
      </c>
      <c r="G315" s="8">
        <v>7.9372700000000004E-2</v>
      </c>
      <c r="H315" s="8">
        <v>7.9399999999999998E-2</v>
      </c>
      <c r="I315" s="8">
        <v>9.0196250000000003E-4</v>
      </c>
      <c r="J315" t="str">
        <f t="shared" si="24"/>
        <v>SUN</v>
      </c>
      <c r="K315" t="str">
        <f t="shared" si="25"/>
        <v>FR</v>
      </c>
      <c r="L315" s="3">
        <f t="shared" si="26"/>
        <v>19.672222222222221</v>
      </c>
      <c r="M315" t="s">
        <v>318</v>
      </c>
      <c r="N315">
        <f t="shared" si="27"/>
        <v>2019</v>
      </c>
      <c r="O315">
        <f t="shared" si="28"/>
        <v>8</v>
      </c>
      <c r="P315">
        <f t="shared" si="29"/>
        <v>3</v>
      </c>
    </row>
    <row r="316" spans="1:16" x14ac:dyDescent="0.2">
      <c r="A316" s="5">
        <v>43676</v>
      </c>
      <c r="B316" s="5">
        <v>43678</v>
      </c>
      <c r="C316" t="s">
        <v>109</v>
      </c>
      <c r="D316" s="5">
        <v>50875</v>
      </c>
      <c r="E316" s="3">
        <v>524000</v>
      </c>
      <c r="F316" s="3">
        <v>150000</v>
      </c>
      <c r="G316" s="8">
        <v>7.8090999999999994E-2</v>
      </c>
      <c r="H316" s="8">
        <v>7.8200000000000006E-2</v>
      </c>
      <c r="I316" s="8">
        <v>1.9015665584415584E-4</v>
      </c>
      <c r="J316" t="str">
        <f t="shared" si="24"/>
        <v>SUN</v>
      </c>
      <c r="K316" t="str">
        <f t="shared" si="25"/>
        <v>FR</v>
      </c>
      <c r="L316" s="3">
        <f t="shared" si="26"/>
        <v>19.708333333333332</v>
      </c>
      <c r="M316" t="s">
        <v>318</v>
      </c>
      <c r="N316">
        <f t="shared" si="27"/>
        <v>2019</v>
      </c>
      <c r="O316">
        <f t="shared" si="28"/>
        <v>7</v>
      </c>
      <c r="P316">
        <f t="shared" si="29"/>
        <v>3</v>
      </c>
    </row>
    <row r="317" spans="1:16" x14ac:dyDescent="0.2">
      <c r="A317" s="5">
        <v>43662</v>
      </c>
      <c r="B317" s="5">
        <v>43664</v>
      </c>
      <c r="C317" t="s">
        <v>109</v>
      </c>
      <c r="D317" s="5">
        <v>50875</v>
      </c>
      <c r="E317" s="3">
        <v>7544500</v>
      </c>
      <c r="F317" s="3">
        <v>3950000</v>
      </c>
      <c r="G317" s="8">
        <v>7.6300000000000007E-2</v>
      </c>
      <c r="H317" s="8">
        <v>7.6499999999999999E-2</v>
      </c>
      <c r="I317" s="8">
        <v>4.8926136363636368E-3</v>
      </c>
      <c r="J317" t="str">
        <f t="shared" si="24"/>
        <v>SUN</v>
      </c>
      <c r="K317" t="str">
        <f t="shared" si="25"/>
        <v>FR</v>
      </c>
      <c r="L317" s="3">
        <f t="shared" si="26"/>
        <v>19.747222222222224</v>
      </c>
      <c r="M317" t="s">
        <v>318</v>
      </c>
      <c r="N317">
        <f t="shared" si="27"/>
        <v>2019</v>
      </c>
      <c r="O317">
        <f t="shared" si="28"/>
        <v>7</v>
      </c>
      <c r="P317">
        <f t="shared" si="29"/>
        <v>3</v>
      </c>
    </row>
    <row r="318" spans="1:16" x14ac:dyDescent="0.2">
      <c r="A318" s="5">
        <v>43648</v>
      </c>
      <c r="B318" s="5">
        <v>43650</v>
      </c>
      <c r="C318" t="s">
        <v>109</v>
      </c>
      <c r="D318" s="5">
        <v>50875</v>
      </c>
      <c r="E318" s="3">
        <v>4825500</v>
      </c>
      <c r="F318" s="3">
        <v>3350000</v>
      </c>
      <c r="G318" s="8">
        <v>7.90328E-2</v>
      </c>
      <c r="H318" s="8">
        <v>7.9299999999999995E-2</v>
      </c>
      <c r="I318" s="8">
        <v>4.2980500000000003E-3</v>
      </c>
      <c r="J318" t="str">
        <f t="shared" si="24"/>
        <v>SUN</v>
      </c>
      <c r="K318" t="str">
        <f t="shared" si="25"/>
        <v>FR</v>
      </c>
      <c r="L318" s="3">
        <f t="shared" si="26"/>
        <v>19.786111111111111</v>
      </c>
      <c r="M318" t="s">
        <v>318</v>
      </c>
      <c r="N318">
        <f t="shared" si="27"/>
        <v>2019</v>
      </c>
      <c r="O318">
        <f t="shared" si="28"/>
        <v>7</v>
      </c>
      <c r="P318">
        <f t="shared" si="29"/>
        <v>3</v>
      </c>
    </row>
    <row r="319" spans="1:16" x14ac:dyDescent="0.2">
      <c r="A319" s="5">
        <v>43634</v>
      </c>
      <c r="B319" s="5">
        <v>43636</v>
      </c>
      <c r="C319" t="s">
        <v>109</v>
      </c>
      <c r="D319" s="5">
        <v>50875</v>
      </c>
      <c r="E319" s="3">
        <v>3286700</v>
      </c>
      <c r="F319" s="3">
        <v>2600000</v>
      </c>
      <c r="G319" s="8">
        <v>8.1493200000000002E-2</v>
      </c>
      <c r="H319" s="8">
        <v>8.1799999999999998E-2</v>
      </c>
      <c r="I319" s="8">
        <v>3.4396480519480522E-3</v>
      </c>
      <c r="J319" t="str">
        <f t="shared" si="24"/>
        <v>SUN</v>
      </c>
      <c r="K319" t="str">
        <f t="shared" si="25"/>
        <v>FR</v>
      </c>
      <c r="L319" s="3">
        <f t="shared" si="26"/>
        <v>19.824999999999999</v>
      </c>
      <c r="M319" t="s">
        <v>318</v>
      </c>
      <c r="N319">
        <f t="shared" si="27"/>
        <v>2019</v>
      </c>
      <c r="O319">
        <f t="shared" si="28"/>
        <v>6</v>
      </c>
      <c r="P319">
        <f t="shared" si="29"/>
        <v>2</v>
      </c>
    </row>
    <row r="320" spans="1:16" x14ac:dyDescent="0.2">
      <c r="A320" s="5">
        <v>43606</v>
      </c>
      <c r="B320" s="5">
        <v>43608</v>
      </c>
      <c r="C320" t="s">
        <v>109</v>
      </c>
      <c r="D320" s="5">
        <v>50875</v>
      </c>
      <c r="E320" s="3">
        <v>1802200</v>
      </c>
      <c r="F320" s="3">
        <v>900000</v>
      </c>
      <c r="G320" s="8">
        <v>8.5573899999999994E-2</v>
      </c>
      <c r="H320" s="8">
        <v>8.6917700000000001E-2</v>
      </c>
      <c r="I320" s="8">
        <v>1.2502680194805193E-3</v>
      </c>
      <c r="J320" t="str">
        <f t="shared" si="24"/>
        <v>SUN</v>
      </c>
      <c r="K320" t="str">
        <f t="shared" si="25"/>
        <v>FR</v>
      </c>
      <c r="L320" s="3">
        <f t="shared" si="26"/>
        <v>19.899999999999999</v>
      </c>
      <c r="M320" t="s">
        <v>318</v>
      </c>
      <c r="N320">
        <f t="shared" si="27"/>
        <v>2019</v>
      </c>
      <c r="O320">
        <f t="shared" si="28"/>
        <v>5</v>
      </c>
      <c r="P320">
        <f t="shared" si="29"/>
        <v>2</v>
      </c>
    </row>
    <row r="321" spans="1:16" x14ac:dyDescent="0.2">
      <c r="A321" s="5">
        <v>43592</v>
      </c>
      <c r="B321" s="5">
        <v>43594</v>
      </c>
      <c r="C321" t="s">
        <v>109</v>
      </c>
      <c r="D321" s="5">
        <v>50875</v>
      </c>
      <c r="E321" s="3">
        <v>1790700</v>
      </c>
      <c r="F321" s="3">
        <v>1350000</v>
      </c>
      <c r="G321" s="8">
        <v>8.5573899999999994E-2</v>
      </c>
      <c r="H321" s="8">
        <v>8.5800000000000001E-2</v>
      </c>
      <c r="I321" s="8">
        <v>1.8754020292207792E-3</v>
      </c>
      <c r="J321" t="str">
        <f t="shared" si="24"/>
        <v>SUN</v>
      </c>
      <c r="K321" t="str">
        <f t="shared" si="25"/>
        <v>FR</v>
      </c>
      <c r="L321" s="3">
        <f t="shared" si="26"/>
        <v>19.93888888888889</v>
      </c>
      <c r="M321" t="s">
        <v>318</v>
      </c>
      <c r="N321">
        <f t="shared" si="27"/>
        <v>2019</v>
      </c>
      <c r="O321">
        <f t="shared" si="28"/>
        <v>5</v>
      </c>
      <c r="P321">
        <f t="shared" si="29"/>
        <v>2</v>
      </c>
    </row>
    <row r="322" spans="1:16" x14ac:dyDescent="0.2">
      <c r="A322" s="5">
        <v>43578</v>
      </c>
      <c r="B322" s="5">
        <v>43580</v>
      </c>
      <c r="C322" t="s">
        <v>109</v>
      </c>
      <c r="D322" s="5">
        <v>50875</v>
      </c>
      <c r="E322" s="3">
        <v>6268300</v>
      </c>
      <c r="F322" s="3">
        <v>3900000</v>
      </c>
      <c r="G322" s="8">
        <v>8.2225900000000005E-2</v>
      </c>
      <c r="H322" s="8">
        <v>8.2400000000000001E-2</v>
      </c>
      <c r="I322" s="8">
        <v>5.205860551948052E-3</v>
      </c>
      <c r="J322" t="str">
        <f t="shared" ref="J322:J385" si="30">INDEX(sbn,MATCH(C322,seri,0))</f>
        <v>SUN</v>
      </c>
      <c r="K322" t="str">
        <f t="shared" ref="K322:K385" si="31">INDEX(tipe,MATCH(C322,seri,0))</f>
        <v>FR</v>
      </c>
      <c r="L322" s="3">
        <f t="shared" ref="L322:L385" si="32">YEARFRAC(A322,D322)</f>
        <v>19.977777777777778</v>
      </c>
      <c r="M322" t="s">
        <v>318</v>
      </c>
      <c r="N322">
        <f t="shared" si="27"/>
        <v>2019</v>
      </c>
      <c r="O322">
        <f t="shared" si="28"/>
        <v>4</v>
      </c>
      <c r="P322">
        <f t="shared" si="29"/>
        <v>2</v>
      </c>
    </row>
    <row r="323" spans="1:16" x14ac:dyDescent="0.2">
      <c r="A323" s="5">
        <v>43564</v>
      </c>
      <c r="B323" s="5">
        <v>43566</v>
      </c>
      <c r="C323" t="s">
        <v>109</v>
      </c>
      <c r="D323" s="5">
        <v>50875</v>
      </c>
      <c r="E323" s="3">
        <v>1848500</v>
      </c>
      <c r="F323" s="3">
        <v>750000</v>
      </c>
      <c r="G323" s="8">
        <v>8.2099000000000005E-2</v>
      </c>
      <c r="H323" s="8">
        <v>8.2199999999999995E-2</v>
      </c>
      <c r="I323" s="8">
        <v>9.9958198051948053E-4</v>
      </c>
      <c r="J323" t="str">
        <f t="shared" si="30"/>
        <v>SUN</v>
      </c>
      <c r="K323" t="str">
        <f t="shared" si="31"/>
        <v>FR</v>
      </c>
      <c r="L323" s="3">
        <f t="shared" si="32"/>
        <v>20.016666666666666</v>
      </c>
      <c r="M323" t="s">
        <v>318</v>
      </c>
      <c r="N323">
        <f t="shared" ref="N323:N386" si="33">YEAR(A323)</f>
        <v>2019</v>
      </c>
      <c r="O323">
        <f t="shared" ref="O323:O386" si="34">MONTH(A323)</f>
        <v>4</v>
      </c>
      <c r="P323">
        <f t="shared" ref="P323:P386" si="35">ROUNDUP(MONTH(A323)/3,0)</f>
        <v>2</v>
      </c>
    </row>
    <row r="324" spans="1:16" x14ac:dyDescent="0.2">
      <c r="A324" s="5">
        <v>43550</v>
      </c>
      <c r="B324" s="5">
        <v>43552</v>
      </c>
      <c r="C324" t="s">
        <v>109</v>
      </c>
      <c r="D324" s="5">
        <v>50875</v>
      </c>
      <c r="E324" s="3">
        <v>7492300</v>
      </c>
      <c r="F324" s="3">
        <v>6400000</v>
      </c>
      <c r="G324" s="8">
        <v>8.0832600000000004E-2</v>
      </c>
      <c r="H324" s="8">
        <v>8.1199999999999994E-2</v>
      </c>
      <c r="I324" s="8">
        <v>8.3981922077922076E-3</v>
      </c>
      <c r="J324" t="str">
        <f t="shared" si="30"/>
        <v>SUN</v>
      </c>
      <c r="K324" t="str">
        <f t="shared" si="31"/>
        <v>FR</v>
      </c>
      <c r="L324" s="3">
        <f t="shared" si="32"/>
        <v>20.052777777777777</v>
      </c>
      <c r="M324" t="s">
        <v>318</v>
      </c>
      <c r="N324">
        <f t="shared" si="33"/>
        <v>2019</v>
      </c>
      <c r="O324">
        <f t="shared" si="34"/>
        <v>3</v>
      </c>
      <c r="P324">
        <f t="shared" si="35"/>
        <v>1</v>
      </c>
    </row>
    <row r="325" spans="1:16" x14ac:dyDescent="0.2">
      <c r="A325" s="5">
        <v>43536</v>
      </c>
      <c r="B325" s="5">
        <v>43538</v>
      </c>
      <c r="C325" t="s">
        <v>109</v>
      </c>
      <c r="D325" s="5">
        <v>50875</v>
      </c>
      <c r="E325" s="3">
        <v>3184600</v>
      </c>
      <c r="F325" s="3">
        <v>2050000</v>
      </c>
      <c r="G325" s="8">
        <v>8.36948E-2</v>
      </c>
      <c r="H325" s="8">
        <v>8.4000000000000005E-2</v>
      </c>
      <c r="I325" s="8">
        <v>2.7852977272727272E-3</v>
      </c>
      <c r="J325" t="str">
        <f t="shared" si="30"/>
        <v>SUN</v>
      </c>
      <c r="K325" t="str">
        <f t="shared" si="31"/>
        <v>FR</v>
      </c>
      <c r="L325" s="3">
        <f t="shared" si="32"/>
        <v>20.091666666666665</v>
      </c>
      <c r="M325" t="s">
        <v>318</v>
      </c>
      <c r="N325">
        <f t="shared" si="33"/>
        <v>2019</v>
      </c>
      <c r="O325">
        <f t="shared" si="34"/>
        <v>3</v>
      </c>
      <c r="P325">
        <f t="shared" si="35"/>
        <v>1</v>
      </c>
    </row>
    <row r="326" spans="1:16" x14ac:dyDescent="0.2">
      <c r="A326" s="5">
        <v>43522</v>
      </c>
      <c r="B326" s="5">
        <v>43524</v>
      </c>
      <c r="C326" t="s">
        <v>109</v>
      </c>
      <c r="D326" s="5">
        <v>50875</v>
      </c>
      <c r="E326" s="3">
        <v>7040300</v>
      </c>
      <c r="F326" s="3">
        <v>4900000</v>
      </c>
      <c r="G326" s="8">
        <v>8.2615599999999997E-2</v>
      </c>
      <c r="H326" s="8">
        <v>8.2799999999999999E-2</v>
      </c>
      <c r="I326" s="8">
        <v>6.5716954545454549E-3</v>
      </c>
      <c r="J326" t="str">
        <f t="shared" si="30"/>
        <v>SUN</v>
      </c>
      <c r="K326" t="str">
        <f t="shared" si="31"/>
        <v>FR</v>
      </c>
      <c r="L326" s="3">
        <f t="shared" si="32"/>
        <v>20.136111111111113</v>
      </c>
      <c r="M326" t="s">
        <v>318</v>
      </c>
      <c r="N326">
        <f t="shared" si="33"/>
        <v>2019</v>
      </c>
      <c r="O326">
        <f t="shared" si="34"/>
        <v>2</v>
      </c>
      <c r="P326">
        <f t="shared" si="35"/>
        <v>1</v>
      </c>
    </row>
    <row r="327" spans="1:16" x14ac:dyDescent="0.2">
      <c r="A327" s="5">
        <v>43508</v>
      </c>
      <c r="B327" s="5">
        <v>43510</v>
      </c>
      <c r="C327" t="s">
        <v>109</v>
      </c>
      <c r="D327" s="5">
        <v>50875</v>
      </c>
      <c r="E327" s="3">
        <v>4156900</v>
      </c>
      <c r="F327" s="3">
        <v>1750000</v>
      </c>
      <c r="G327" s="8">
        <v>8.3194199999999996E-2</v>
      </c>
      <c r="H327" s="8">
        <v>8.3500000000000005E-2</v>
      </c>
      <c r="I327" s="8">
        <v>2.363471590909091E-3</v>
      </c>
      <c r="J327" t="str">
        <f t="shared" si="30"/>
        <v>SUN</v>
      </c>
      <c r="K327" t="str">
        <f t="shared" si="31"/>
        <v>FR</v>
      </c>
      <c r="L327" s="3">
        <f t="shared" si="32"/>
        <v>20.175000000000001</v>
      </c>
      <c r="M327" t="s">
        <v>318</v>
      </c>
      <c r="N327">
        <f t="shared" si="33"/>
        <v>2019</v>
      </c>
      <c r="O327">
        <f t="shared" si="34"/>
        <v>2</v>
      </c>
      <c r="P327">
        <f t="shared" si="35"/>
        <v>1</v>
      </c>
    </row>
    <row r="328" spans="1:16" x14ac:dyDescent="0.2">
      <c r="A328" s="5">
        <v>43494</v>
      </c>
      <c r="B328" s="5">
        <v>43496</v>
      </c>
      <c r="C328" t="s">
        <v>109</v>
      </c>
      <c r="D328" s="5">
        <v>50875</v>
      </c>
      <c r="E328" s="3">
        <v>7183000</v>
      </c>
      <c r="F328" s="3">
        <v>6900000</v>
      </c>
      <c r="G328" s="8">
        <v>8.5272799999999996E-2</v>
      </c>
      <c r="H328" s="8">
        <v>8.5999999999999993E-2</v>
      </c>
      <c r="I328" s="8">
        <v>9.5516610389610387E-3</v>
      </c>
      <c r="J328" t="str">
        <f t="shared" si="30"/>
        <v>SUN</v>
      </c>
      <c r="K328" t="str">
        <f t="shared" si="31"/>
        <v>FR</v>
      </c>
      <c r="L328" s="3">
        <f t="shared" si="32"/>
        <v>20.211111111111112</v>
      </c>
      <c r="M328" t="s">
        <v>318</v>
      </c>
      <c r="N328">
        <f t="shared" si="33"/>
        <v>2019</v>
      </c>
      <c r="O328">
        <f t="shared" si="34"/>
        <v>1</v>
      </c>
      <c r="P328">
        <f t="shared" si="35"/>
        <v>1</v>
      </c>
    </row>
    <row r="329" spans="1:16" x14ac:dyDescent="0.2">
      <c r="A329" s="5">
        <v>43480</v>
      </c>
      <c r="B329" s="5">
        <v>43482</v>
      </c>
      <c r="C329" t="s">
        <v>109</v>
      </c>
      <c r="D329" s="5">
        <v>50875</v>
      </c>
      <c r="E329" s="3">
        <v>3699700</v>
      </c>
      <c r="F329" s="3">
        <v>2550000</v>
      </c>
      <c r="G329" s="8">
        <v>8.4599599999999997E-2</v>
      </c>
      <c r="H329" s="8">
        <v>8.4900000000000003E-2</v>
      </c>
      <c r="I329" s="8">
        <v>3.5020938311688308E-3</v>
      </c>
      <c r="J329" t="str">
        <f t="shared" si="30"/>
        <v>SUN</v>
      </c>
      <c r="K329" t="str">
        <f t="shared" si="31"/>
        <v>FR</v>
      </c>
      <c r="L329" s="3">
        <f t="shared" si="32"/>
        <v>20.25</v>
      </c>
      <c r="M329" t="s">
        <v>318</v>
      </c>
      <c r="N329">
        <f t="shared" si="33"/>
        <v>2019</v>
      </c>
      <c r="O329">
        <f t="shared" si="34"/>
        <v>1</v>
      </c>
      <c r="P329">
        <f t="shared" si="35"/>
        <v>1</v>
      </c>
    </row>
    <row r="330" spans="1:16" x14ac:dyDescent="0.2">
      <c r="A330" s="5">
        <v>43468</v>
      </c>
      <c r="B330" s="5">
        <v>43472</v>
      </c>
      <c r="C330" t="s">
        <v>109</v>
      </c>
      <c r="D330" s="5">
        <v>50875</v>
      </c>
      <c r="E330" s="3">
        <v>5240000</v>
      </c>
      <c r="F330" s="3">
        <v>4100000</v>
      </c>
      <c r="G330" s="8">
        <v>8.4793499999999994E-2</v>
      </c>
      <c r="H330" s="8">
        <v>8.5300000000000001E-2</v>
      </c>
      <c r="I330" s="8">
        <v>5.643723214285714E-3</v>
      </c>
      <c r="J330" t="str">
        <f t="shared" si="30"/>
        <v>SUN</v>
      </c>
      <c r="K330" t="str">
        <f t="shared" si="31"/>
        <v>FR</v>
      </c>
      <c r="L330" s="3">
        <f t="shared" si="32"/>
        <v>20.283333333333335</v>
      </c>
      <c r="M330" t="s">
        <v>318</v>
      </c>
      <c r="N330">
        <f t="shared" si="33"/>
        <v>2019</v>
      </c>
      <c r="O330">
        <f t="shared" si="34"/>
        <v>1</v>
      </c>
      <c r="P330">
        <f t="shared" si="35"/>
        <v>1</v>
      </c>
    </row>
    <row r="331" spans="1:16" x14ac:dyDescent="0.2">
      <c r="A331" s="5">
        <v>44166</v>
      </c>
      <c r="B331" s="5">
        <v>44168</v>
      </c>
      <c r="C331" t="s">
        <v>108</v>
      </c>
      <c r="D331" s="5">
        <v>49475</v>
      </c>
      <c r="E331" s="3">
        <v>19290300</v>
      </c>
      <c r="F331" s="3">
        <v>1600000</v>
      </c>
      <c r="G331" s="8">
        <v>6.6269300000000003E-2</v>
      </c>
      <c r="H331" s="8">
        <v>6.6299999999999998E-2</v>
      </c>
      <c r="I331" s="8">
        <v>1.3124534121896365E-3</v>
      </c>
      <c r="J331" t="str">
        <f t="shared" si="30"/>
        <v>SUN</v>
      </c>
      <c r="K331" t="str">
        <f t="shared" si="31"/>
        <v>FR</v>
      </c>
      <c r="L331" s="3">
        <f t="shared" si="32"/>
        <v>14.53888888888889</v>
      </c>
      <c r="M331" t="s">
        <v>317</v>
      </c>
      <c r="N331">
        <f t="shared" si="33"/>
        <v>2020</v>
      </c>
      <c r="O331">
        <f t="shared" si="34"/>
        <v>12</v>
      </c>
      <c r="P331">
        <f t="shared" si="35"/>
        <v>4</v>
      </c>
    </row>
    <row r="332" spans="1:16" x14ac:dyDescent="0.2">
      <c r="A332" s="5">
        <v>44152</v>
      </c>
      <c r="B332" s="5">
        <v>44154</v>
      </c>
      <c r="C332" t="s">
        <v>108</v>
      </c>
      <c r="D332" s="5">
        <v>49475</v>
      </c>
      <c r="E332" s="3">
        <v>24337000</v>
      </c>
      <c r="F332" s="3">
        <v>5750000</v>
      </c>
      <c r="G332" s="8">
        <v>6.7000000000000004E-2</v>
      </c>
      <c r="H332" s="8">
        <v>6.7000000000000004E-2</v>
      </c>
      <c r="I332" s="8">
        <v>4.7686360524977012E-3</v>
      </c>
      <c r="J332" t="str">
        <f t="shared" si="30"/>
        <v>SUN</v>
      </c>
      <c r="K332" t="str">
        <f t="shared" si="31"/>
        <v>FR</v>
      </c>
      <c r="L332" s="3">
        <f t="shared" si="32"/>
        <v>14.577777777777778</v>
      </c>
      <c r="M332" t="s">
        <v>317</v>
      </c>
      <c r="N332">
        <f t="shared" si="33"/>
        <v>2020</v>
      </c>
      <c r="O332">
        <f t="shared" si="34"/>
        <v>11</v>
      </c>
      <c r="P332">
        <f t="shared" si="35"/>
        <v>4</v>
      </c>
    </row>
    <row r="333" spans="1:16" x14ac:dyDescent="0.2">
      <c r="A333" s="5">
        <v>44138</v>
      </c>
      <c r="B333" s="5">
        <v>44140</v>
      </c>
      <c r="C333" t="s">
        <v>108</v>
      </c>
      <c r="D333" s="5">
        <v>49475</v>
      </c>
      <c r="E333" s="3">
        <v>15518700</v>
      </c>
      <c r="F333" s="3">
        <v>6200000</v>
      </c>
      <c r="G333" s="8">
        <v>7.1585399999999993E-2</v>
      </c>
      <c r="H333" s="8">
        <v>7.1599999999999997E-2</v>
      </c>
      <c r="I333" s="8">
        <v>5.4937346125614721E-3</v>
      </c>
      <c r="J333" t="str">
        <f t="shared" si="30"/>
        <v>SUN</v>
      </c>
      <c r="K333" t="str">
        <f t="shared" si="31"/>
        <v>FR</v>
      </c>
      <c r="L333" s="3">
        <f t="shared" si="32"/>
        <v>14.616666666666667</v>
      </c>
      <c r="M333" t="s">
        <v>317</v>
      </c>
      <c r="N333">
        <f t="shared" si="33"/>
        <v>2020</v>
      </c>
      <c r="O333">
        <f t="shared" si="34"/>
        <v>11</v>
      </c>
      <c r="P333">
        <f t="shared" si="35"/>
        <v>4</v>
      </c>
    </row>
    <row r="334" spans="1:16" x14ac:dyDescent="0.2">
      <c r="A334" s="5">
        <v>44124</v>
      </c>
      <c r="B334" s="5">
        <v>44126</v>
      </c>
      <c r="C334" t="s">
        <v>108</v>
      </c>
      <c r="D334" s="5">
        <v>49475</v>
      </c>
      <c r="E334" s="3">
        <v>21241400</v>
      </c>
      <c r="F334" s="3">
        <v>8350000</v>
      </c>
      <c r="G334" s="8">
        <v>7.2531700000000005E-2</v>
      </c>
      <c r="H334" s="8">
        <v>7.2599999999999998E-2</v>
      </c>
      <c r="I334" s="8">
        <v>7.4966263060368896E-3</v>
      </c>
      <c r="J334" t="str">
        <f t="shared" si="30"/>
        <v>SUN</v>
      </c>
      <c r="K334" t="str">
        <f t="shared" si="31"/>
        <v>FR</v>
      </c>
      <c r="L334" s="3">
        <f t="shared" si="32"/>
        <v>14.652777777777779</v>
      </c>
      <c r="M334" t="s">
        <v>317</v>
      </c>
      <c r="N334">
        <f t="shared" si="33"/>
        <v>2020</v>
      </c>
      <c r="O334">
        <f t="shared" si="34"/>
        <v>10</v>
      </c>
      <c r="P334">
        <f t="shared" si="35"/>
        <v>4</v>
      </c>
    </row>
    <row r="335" spans="1:16" x14ac:dyDescent="0.2">
      <c r="A335" s="5">
        <v>44110</v>
      </c>
      <c r="B335" s="5">
        <v>44112</v>
      </c>
      <c r="C335" t="s">
        <v>108</v>
      </c>
      <c r="D335" s="5">
        <v>49475</v>
      </c>
      <c r="E335" s="3">
        <v>10346300</v>
      </c>
      <c r="F335" s="3">
        <v>5300000</v>
      </c>
      <c r="G335" s="8">
        <v>7.3899900000000004E-2</v>
      </c>
      <c r="H335" s="8">
        <v>7.3999999999999996E-2</v>
      </c>
      <c r="I335" s="8">
        <v>4.8480964446584469E-3</v>
      </c>
      <c r="J335" t="str">
        <f t="shared" si="30"/>
        <v>SUN</v>
      </c>
      <c r="K335" t="str">
        <f t="shared" si="31"/>
        <v>FR</v>
      </c>
      <c r="L335" s="3">
        <f t="shared" si="32"/>
        <v>14.691666666666666</v>
      </c>
      <c r="M335" t="s">
        <v>317</v>
      </c>
      <c r="N335">
        <f t="shared" si="33"/>
        <v>2020</v>
      </c>
      <c r="O335">
        <f t="shared" si="34"/>
        <v>10</v>
      </c>
      <c r="P335">
        <f t="shared" si="35"/>
        <v>4</v>
      </c>
    </row>
    <row r="336" spans="1:16" x14ac:dyDescent="0.2">
      <c r="A336" s="5">
        <v>44096</v>
      </c>
      <c r="B336" s="5">
        <v>44098</v>
      </c>
      <c r="C336" t="s">
        <v>108</v>
      </c>
      <c r="D336" s="5">
        <v>49475</v>
      </c>
      <c r="E336" s="3">
        <v>10362800</v>
      </c>
      <c r="F336" s="3">
        <v>6650000</v>
      </c>
      <c r="G336" s="8">
        <v>7.3599499999999998E-2</v>
      </c>
      <c r="H336" s="8">
        <v>7.3899999999999993E-2</v>
      </c>
      <c r="I336" s="8">
        <v>6.0582618398951332E-3</v>
      </c>
      <c r="J336" t="str">
        <f t="shared" si="30"/>
        <v>SUN</v>
      </c>
      <c r="K336" t="str">
        <f t="shared" si="31"/>
        <v>FR</v>
      </c>
      <c r="L336" s="3">
        <f t="shared" si="32"/>
        <v>14.730555555555556</v>
      </c>
      <c r="M336" t="s">
        <v>317</v>
      </c>
      <c r="N336">
        <f t="shared" si="33"/>
        <v>2020</v>
      </c>
      <c r="O336">
        <f t="shared" si="34"/>
        <v>9</v>
      </c>
      <c r="P336">
        <f t="shared" si="35"/>
        <v>3</v>
      </c>
    </row>
    <row r="337" spans="1:16" x14ac:dyDescent="0.2">
      <c r="A337" s="5">
        <v>44082</v>
      </c>
      <c r="B337" s="5">
        <v>44084</v>
      </c>
      <c r="C337" t="s">
        <v>108</v>
      </c>
      <c r="D337" s="5">
        <v>49475</v>
      </c>
      <c r="E337" s="3">
        <v>7875400</v>
      </c>
      <c r="F337" s="3">
        <v>2550000</v>
      </c>
      <c r="G337" s="8">
        <v>7.3838500000000001E-2</v>
      </c>
      <c r="H337" s="8">
        <v>7.3899999999999993E-2</v>
      </c>
      <c r="I337" s="8">
        <v>2.3306366763504124E-3</v>
      </c>
      <c r="J337" t="str">
        <f t="shared" si="30"/>
        <v>SUN</v>
      </c>
      <c r="K337" t="str">
        <f t="shared" si="31"/>
        <v>FR</v>
      </c>
      <c r="L337" s="3">
        <f t="shared" si="32"/>
        <v>14.769444444444444</v>
      </c>
      <c r="M337" t="s">
        <v>317</v>
      </c>
      <c r="N337">
        <f t="shared" si="33"/>
        <v>2020</v>
      </c>
      <c r="O337">
        <f t="shared" si="34"/>
        <v>9</v>
      </c>
      <c r="P337">
        <f t="shared" si="35"/>
        <v>3</v>
      </c>
    </row>
    <row r="338" spans="1:16" x14ac:dyDescent="0.2">
      <c r="A338" s="5">
        <v>44068</v>
      </c>
      <c r="B338" s="5">
        <v>44070</v>
      </c>
      <c r="C338" t="s">
        <v>108</v>
      </c>
      <c r="D338" s="5">
        <v>49475</v>
      </c>
      <c r="E338" s="3">
        <v>4872800</v>
      </c>
      <c r="F338" s="3">
        <v>850000</v>
      </c>
      <c r="G338" s="8">
        <v>7.2196499999999997E-2</v>
      </c>
      <c r="H338" s="8">
        <v>7.2300000000000003E-2</v>
      </c>
      <c r="I338" s="8">
        <v>7.5960287566392652E-4</v>
      </c>
      <c r="J338" t="str">
        <f t="shared" si="30"/>
        <v>SUN</v>
      </c>
      <c r="K338" t="str">
        <f t="shared" si="31"/>
        <v>FR</v>
      </c>
      <c r="L338" s="3">
        <f t="shared" si="32"/>
        <v>14.805555555555555</v>
      </c>
      <c r="M338" t="s">
        <v>317</v>
      </c>
      <c r="N338">
        <f t="shared" si="33"/>
        <v>2020</v>
      </c>
      <c r="O338">
        <f t="shared" si="34"/>
        <v>8</v>
      </c>
      <c r="P338">
        <f t="shared" si="35"/>
        <v>3</v>
      </c>
    </row>
    <row r="339" spans="1:16" x14ac:dyDescent="0.2">
      <c r="A339" s="5">
        <v>44054</v>
      </c>
      <c r="B339" s="5">
        <v>44056</v>
      </c>
      <c r="C339" t="s">
        <v>108</v>
      </c>
      <c r="D339" s="5">
        <v>49475</v>
      </c>
      <c r="E339" s="3">
        <v>7049400</v>
      </c>
      <c r="F339" s="3">
        <v>2300000</v>
      </c>
      <c r="G339" s="8">
        <v>7.2298799999999996E-2</v>
      </c>
      <c r="H339" s="8">
        <v>7.2400000000000006E-2</v>
      </c>
      <c r="I339" s="8">
        <v>2.0583084431780342E-3</v>
      </c>
      <c r="J339" t="str">
        <f t="shared" si="30"/>
        <v>SUN</v>
      </c>
      <c r="K339" t="str">
        <f t="shared" si="31"/>
        <v>FR</v>
      </c>
      <c r="L339" s="3">
        <f t="shared" si="32"/>
        <v>14.844444444444445</v>
      </c>
      <c r="M339" t="s">
        <v>317</v>
      </c>
      <c r="N339">
        <f t="shared" si="33"/>
        <v>2020</v>
      </c>
      <c r="O339">
        <f t="shared" si="34"/>
        <v>8</v>
      </c>
      <c r="P339">
        <f t="shared" si="35"/>
        <v>3</v>
      </c>
    </row>
    <row r="340" spans="1:16" x14ac:dyDescent="0.2">
      <c r="A340" s="5">
        <v>44040</v>
      </c>
      <c r="B340" s="5">
        <v>44042</v>
      </c>
      <c r="C340" t="s">
        <v>108</v>
      </c>
      <c r="D340" s="5">
        <v>49475</v>
      </c>
      <c r="E340" s="3">
        <v>10288900</v>
      </c>
      <c r="F340" s="3">
        <v>3450000</v>
      </c>
      <c r="G340" s="8">
        <v>7.2809899999999997E-2</v>
      </c>
      <c r="H340" s="8">
        <v>7.2900000000000006E-2</v>
      </c>
      <c r="I340" s="8">
        <v>3.109288783153006E-3</v>
      </c>
      <c r="J340" t="str">
        <f t="shared" si="30"/>
        <v>SUN</v>
      </c>
      <c r="K340" t="str">
        <f t="shared" si="31"/>
        <v>FR</v>
      </c>
      <c r="L340" s="3">
        <f t="shared" si="32"/>
        <v>14.880555555555556</v>
      </c>
      <c r="M340" t="s">
        <v>317</v>
      </c>
      <c r="N340">
        <f t="shared" si="33"/>
        <v>2020</v>
      </c>
      <c r="O340">
        <f t="shared" si="34"/>
        <v>7</v>
      </c>
      <c r="P340">
        <f t="shared" si="35"/>
        <v>3</v>
      </c>
    </row>
    <row r="341" spans="1:16" x14ac:dyDescent="0.2">
      <c r="A341" s="5">
        <v>44026</v>
      </c>
      <c r="B341" s="5">
        <v>44028</v>
      </c>
      <c r="C341" t="s">
        <v>108</v>
      </c>
      <c r="D341" s="5">
        <v>49475</v>
      </c>
      <c r="E341" s="3">
        <v>5469500</v>
      </c>
      <c r="F341" s="3">
        <v>2050000</v>
      </c>
      <c r="G341" s="8">
        <v>7.5438199999999997E-2</v>
      </c>
      <c r="H341" s="8">
        <v>7.5600000000000001E-2</v>
      </c>
      <c r="I341" s="8">
        <v>1.9142414186212608E-3</v>
      </c>
      <c r="J341" t="str">
        <f t="shared" si="30"/>
        <v>SUN</v>
      </c>
      <c r="K341" t="str">
        <f t="shared" si="31"/>
        <v>FR</v>
      </c>
      <c r="L341" s="3">
        <f t="shared" si="32"/>
        <v>14.919444444444444</v>
      </c>
      <c r="M341" t="s">
        <v>317</v>
      </c>
      <c r="N341">
        <f t="shared" si="33"/>
        <v>2020</v>
      </c>
      <c r="O341">
        <f t="shared" si="34"/>
        <v>7</v>
      </c>
      <c r="P341">
        <f t="shared" si="35"/>
        <v>3</v>
      </c>
    </row>
    <row r="342" spans="1:16" x14ac:dyDescent="0.2">
      <c r="A342" s="5">
        <v>44012</v>
      </c>
      <c r="B342" s="5">
        <v>44014</v>
      </c>
      <c r="C342" t="s">
        <v>108</v>
      </c>
      <c r="D342" s="5">
        <v>49475</v>
      </c>
      <c r="E342" s="3">
        <v>8687600</v>
      </c>
      <c r="F342" s="3">
        <v>3050000</v>
      </c>
      <c r="G342" s="8">
        <v>7.6190800000000003E-2</v>
      </c>
      <c r="H342" s="8">
        <v>7.6300000000000007E-2</v>
      </c>
      <c r="I342" s="8">
        <v>2.8764306217608244E-3</v>
      </c>
      <c r="J342" t="str">
        <f t="shared" si="30"/>
        <v>SUN</v>
      </c>
      <c r="K342" t="str">
        <f t="shared" si="31"/>
        <v>FR</v>
      </c>
      <c r="L342" s="3">
        <f t="shared" si="32"/>
        <v>14.958333333333334</v>
      </c>
      <c r="M342" t="s">
        <v>317</v>
      </c>
      <c r="N342">
        <f t="shared" si="33"/>
        <v>2020</v>
      </c>
      <c r="O342">
        <f t="shared" si="34"/>
        <v>6</v>
      </c>
      <c r="P342">
        <f t="shared" si="35"/>
        <v>2</v>
      </c>
    </row>
    <row r="343" spans="1:16" x14ac:dyDescent="0.2">
      <c r="A343" s="5">
        <v>43998</v>
      </c>
      <c r="B343" s="5">
        <v>44000</v>
      </c>
      <c r="C343" t="s">
        <v>108</v>
      </c>
      <c r="D343" s="5">
        <v>49475</v>
      </c>
      <c r="E343" s="3">
        <v>7660600</v>
      </c>
      <c r="F343" s="3">
        <v>3150000</v>
      </c>
      <c r="G343" s="8">
        <v>7.6363799999999996E-2</v>
      </c>
      <c r="H343" s="8">
        <v>7.6499999999999999E-2</v>
      </c>
      <c r="I343" s="8">
        <v>2.9774852299157177E-3</v>
      </c>
      <c r="J343" t="str">
        <f t="shared" si="30"/>
        <v>SUN</v>
      </c>
      <c r="K343" t="str">
        <f t="shared" si="31"/>
        <v>FR</v>
      </c>
      <c r="L343" s="3">
        <f t="shared" si="32"/>
        <v>14.997222222222222</v>
      </c>
      <c r="M343" t="s">
        <v>317</v>
      </c>
      <c r="N343">
        <f t="shared" si="33"/>
        <v>2020</v>
      </c>
      <c r="O343">
        <f t="shared" si="34"/>
        <v>6</v>
      </c>
      <c r="P343">
        <f t="shared" si="35"/>
        <v>2</v>
      </c>
    </row>
    <row r="344" spans="1:16" x14ac:dyDescent="0.2">
      <c r="A344" s="5">
        <v>43984</v>
      </c>
      <c r="B344" s="5">
        <v>43986</v>
      </c>
      <c r="C344" t="s">
        <v>108</v>
      </c>
      <c r="D344" s="5">
        <v>49475</v>
      </c>
      <c r="E344" s="3">
        <v>15558500</v>
      </c>
      <c r="F344" s="3">
        <v>4300000</v>
      </c>
      <c r="G344" s="8">
        <v>7.6683100000000004E-2</v>
      </c>
      <c r="H344" s="8">
        <v>7.6799999999999993E-2</v>
      </c>
      <c r="I344" s="8">
        <v>4.0814985585784086E-3</v>
      </c>
      <c r="J344" t="str">
        <f t="shared" si="30"/>
        <v>SUN</v>
      </c>
      <c r="K344" t="str">
        <f t="shared" si="31"/>
        <v>FR</v>
      </c>
      <c r="L344" s="3">
        <f t="shared" si="32"/>
        <v>15.036111111111111</v>
      </c>
      <c r="M344" t="s">
        <v>317</v>
      </c>
      <c r="N344">
        <f t="shared" si="33"/>
        <v>2020</v>
      </c>
      <c r="O344">
        <f t="shared" si="34"/>
        <v>6</v>
      </c>
      <c r="P344">
        <f t="shared" si="35"/>
        <v>2</v>
      </c>
    </row>
    <row r="345" spans="1:16" x14ac:dyDescent="0.2">
      <c r="A345" s="5">
        <v>43963</v>
      </c>
      <c r="B345" s="5">
        <v>43965</v>
      </c>
      <c r="C345" t="s">
        <v>108</v>
      </c>
      <c r="D345" s="5">
        <v>49475</v>
      </c>
      <c r="E345" s="3">
        <v>5025200</v>
      </c>
      <c r="F345" s="3">
        <v>1300000</v>
      </c>
      <c r="G345" s="8">
        <v>8.2846299999999998E-2</v>
      </c>
      <c r="H345" s="8">
        <v>8.3000000000000004E-2</v>
      </c>
      <c r="I345" s="8">
        <v>1.3331161814272611E-3</v>
      </c>
      <c r="J345" t="str">
        <f t="shared" si="30"/>
        <v>SUN</v>
      </c>
      <c r="K345" t="str">
        <f t="shared" si="31"/>
        <v>FR</v>
      </c>
      <c r="L345" s="3">
        <f t="shared" si="32"/>
        <v>15.091666666666667</v>
      </c>
      <c r="M345" t="s">
        <v>317</v>
      </c>
      <c r="N345">
        <f t="shared" si="33"/>
        <v>2020</v>
      </c>
      <c r="O345">
        <f t="shared" si="34"/>
        <v>5</v>
      </c>
      <c r="P345">
        <f t="shared" si="35"/>
        <v>2</v>
      </c>
    </row>
    <row r="346" spans="1:16" x14ac:dyDescent="0.2">
      <c r="A346" s="5">
        <v>43950</v>
      </c>
      <c r="B346" s="5">
        <v>43951</v>
      </c>
      <c r="C346" t="s">
        <v>108</v>
      </c>
      <c r="D346" s="5">
        <v>49475</v>
      </c>
      <c r="E346" s="3">
        <v>2538300</v>
      </c>
      <c r="F346" s="3">
        <v>2538300</v>
      </c>
      <c r="G346" s="8">
        <v>8.1257599999999999E-2</v>
      </c>
      <c r="H346" s="8">
        <v>8.1257599999999999E-2</v>
      </c>
      <c r="I346" s="8">
        <v>2.5530450087450783E-3</v>
      </c>
      <c r="J346" t="str">
        <f t="shared" si="30"/>
        <v>SUN</v>
      </c>
      <c r="K346" t="str">
        <f t="shared" si="31"/>
        <v>FR</v>
      </c>
      <c r="L346" s="3">
        <f t="shared" si="32"/>
        <v>15.127777777777778</v>
      </c>
      <c r="M346" t="s">
        <v>317</v>
      </c>
      <c r="N346">
        <f t="shared" si="33"/>
        <v>2020</v>
      </c>
      <c r="O346">
        <f t="shared" si="34"/>
        <v>4</v>
      </c>
      <c r="P346">
        <f t="shared" si="35"/>
        <v>2</v>
      </c>
    </row>
    <row r="347" spans="1:16" x14ac:dyDescent="0.2">
      <c r="A347" s="5">
        <v>43949</v>
      </c>
      <c r="B347" s="5">
        <v>43951</v>
      </c>
      <c r="C347" t="s">
        <v>108</v>
      </c>
      <c r="D347" s="5">
        <v>49475</v>
      </c>
      <c r="E347" s="3">
        <v>5492900</v>
      </c>
      <c r="F347" s="3">
        <v>700000</v>
      </c>
      <c r="G347" s="8">
        <v>8.1257599999999999E-2</v>
      </c>
      <c r="H347" s="8">
        <v>8.1600000000000006E-2</v>
      </c>
      <c r="I347" s="8">
        <v>7.0406630663103441E-4</v>
      </c>
      <c r="J347" t="str">
        <f t="shared" si="30"/>
        <v>SUN</v>
      </c>
      <c r="K347" t="str">
        <f t="shared" si="31"/>
        <v>FR</v>
      </c>
      <c r="L347" s="3">
        <f t="shared" si="32"/>
        <v>15.130555555555556</v>
      </c>
      <c r="M347" t="s">
        <v>317</v>
      </c>
      <c r="N347">
        <f t="shared" si="33"/>
        <v>2020</v>
      </c>
      <c r="O347">
        <f t="shared" si="34"/>
        <v>4</v>
      </c>
      <c r="P347">
        <f t="shared" si="35"/>
        <v>2</v>
      </c>
    </row>
    <row r="348" spans="1:16" x14ac:dyDescent="0.2">
      <c r="A348" s="5">
        <v>43935</v>
      </c>
      <c r="B348" s="5">
        <v>43937</v>
      </c>
      <c r="C348" t="s">
        <v>108</v>
      </c>
      <c r="D348" s="5">
        <v>49475</v>
      </c>
      <c r="E348" s="3">
        <v>4065400</v>
      </c>
      <c r="F348" s="3">
        <v>2000000</v>
      </c>
      <c r="G348" s="8">
        <v>8.2114900000000005E-2</v>
      </c>
      <c r="H348" s="8">
        <v>8.2500000000000004E-2</v>
      </c>
      <c r="I348" s="8">
        <v>2.0328413891615494E-3</v>
      </c>
      <c r="J348" t="str">
        <f t="shared" si="30"/>
        <v>SUN</v>
      </c>
      <c r="K348" t="str">
        <f t="shared" si="31"/>
        <v>FR</v>
      </c>
      <c r="L348" s="3">
        <f t="shared" si="32"/>
        <v>15.169444444444444</v>
      </c>
      <c r="M348" t="s">
        <v>317</v>
      </c>
      <c r="N348">
        <f t="shared" si="33"/>
        <v>2020</v>
      </c>
      <c r="O348">
        <f t="shared" si="34"/>
        <v>4</v>
      </c>
      <c r="P348">
        <f t="shared" si="35"/>
        <v>2</v>
      </c>
    </row>
    <row r="349" spans="1:16" x14ac:dyDescent="0.2">
      <c r="A349" s="5">
        <v>43921</v>
      </c>
      <c r="B349" s="5">
        <v>43922</v>
      </c>
      <c r="C349" t="s">
        <v>108</v>
      </c>
      <c r="D349" s="5">
        <v>49475</v>
      </c>
      <c r="E349" s="3">
        <v>3595800</v>
      </c>
      <c r="F349" s="3">
        <v>2400000</v>
      </c>
      <c r="G349" s="8">
        <v>8.2299500000000012E-2</v>
      </c>
      <c r="H349" s="8">
        <v>8.2600000000000007E-2</v>
      </c>
      <c r="I349" s="8">
        <v>2.4448936293993066E-3</v>
      </c>
      <c r="J349" t="str">
        <f t="shared" si="30"/>
        <v>SUN</v>
      </c>
      <c r="K349" t="str">
        <f t="shared" si="31"/>
        <v>FR</v>
      </c>
      <c r="L349" s="3">
        <f t="shared" si="32"/>
        <v>15.208333333333334</v>
      </c>
      <c r="M349" t="s">
        <v>317</v>
      </c>
      <c r="N349">
        <f t="shared" si="33"/>
        <v>2020</v>
      </c>
      <c r="O349">
        <f t="shared" si="34"/>
        <v>3</v>
      </c>
      <c r="P349">
        <f t="shared" si="35"/>
        <v>1</v>
      </c>
    </row>
    <row r="350" spans="1:16" x14ac:dyDescent="0.2">
      <c r="A350" s="5">
        <v>43907</v>
      </c>
      <c r="B350" s="5">
        <v>43909</v>
      </c>
      <c r="C350" t="s">
        <v>108</v>
      </c>
      <c r="D350" s="5">
        <v>49475</v>
      </c>
      <c r="E350" s="3">
        <v>2009400</v>
      </c>
      <c r="F350" s="3">
        <v>850000</v>
      </c>
      <c r="G350" s="8">
        <v>7.69262E-2</v>
      </c>
      <c r="H350" s="8">
        <v>7.7100000000000002E-2</v>
      </c>
      <c r="I350" s="8">
        <v>8.0936558882907549E-4</v>
      </c>
      <c r="J350" t="str">
        <f t="shared" si="30"/>
        <v>SUN</v>
      </c>
      <c r="K350" t="str">
        <f t="shared" si="31"/>
        <v>FR</v>
      </c>
      <c r="L350" s="3">
        <f t="shared" si="32"/>
        <v>15.244444444444444</v>
      </c>
      <c r="M350" t="s">
        <v>317</v>
      </c>
      <c r="N350">
        <f t="shared" si="33"/>
        <v>2020</v>
      </c>
      <c r="O350">
        <f t="shared" si="34"/>
        <v>3</v>
      </c>
      <c r="P350">
        <f t="shared" si="35"/>
        <v>1</v>
      </c>
    </row>
    <row r="351" spans="1:16" x14ac:dyDescent="0.2">
      <c r="A351" s="5">
        <v>43893</v>
      </c>
      <c r="B351" s="5">
        <v>43895</v>
      </c>
      <c r="C351" t="s">
        <v>108</v>
      </c>
      <c r="D351" s="5">
        <v>49475</v>
      </c>
      <c r="E351" s="3">
        <v>7351500</v>
      </c>
      <c r="F351" s="3">
        <v>3200000</v>
      </c>
      <c r="G351" s="8">
        <v>7.36739E-2</v>
      </c>
      <c r="H351" s="8">
        <v>7.3700000000000002E-2</v>
      </c>
      <c r="I351" s="8">
        <v>2.9182007790732076E-3</v>
      </c>
      <c r="J351" t="str">
        <f t="shared" si="30"/>
        <v>SUN</v>
      </c>
      <c r="K351" t="str">
        <f t="shared" si="31"/>
        <v>FR</v>
      </c>
      <c r="L351" s="3">
        <f t="shared" si="32"/>
        <v>15.283333333333333</v>
      </c>
      <c r="M351" t="s">
        <v>317</v>
      </c>
      <c r="N351">
        <f t="shared" si="33"/>
        <v>2020</v>
      </c>
      <c r="O351">
        <f t="shared" si="34"/>
        <v>3</v>
      </c>
      <c r="P351">
        <f t="shared" si="35"/>
        <v>1</v>
      </c>
    </row>
    <row r="352" spans="1:16" x14ac:dyDescent="0.2">
      <c r="A352" s="5">
        <v>43879</v>
      </c>
      <c r="B352" s="5">
        <v>43881</v>
      </c>
      <c r="C352" t="s">
        <v>108</v>
      </c>
      <c r="D352" s="5">
        <v>49475</v>
      </c>
      <c r="E352" s="3">
        <v>16795700</v>
      </c>
      <c r="F352" s="3">
        <v>3850000</v>
      </c>
      <c r="G352" s="8">
        <v>7.00992E-2</v>
      </c>
      <c r="H352" s="8">
        <v>7.0199999999999999E-2</v>
      </c>
      <c r="I352" s="8">
        <v>3.3406064987133036E-3</v>
      </c>
      <c r="J352" t="str">
        <f t="shared" si="30"/>
        <v>SUN</v>
      </c>
      <c r="K352" t="str">
        <f t="shared" si="31"/>
        <v>FR</v>
      </c>
      <c r="L352" s="3">
        <f t="shared" si="32"/>
        <v>15.324999999999999</v>
      </c>
      <c r="M352" t="s">
        <v>317</v>
      </c>
      <c r="N352">
        <f t="shared" si="33"/>
        <v>2020</v>
      </c>
      <c r="O352">
        <f t="shared" si="34"/>
        <v>2</v>
      </c>
      <c r="P352">
        <f t="shared" si="35"/>
        <v>1</v>
      </c>
    </row>
    <row r="353" spans="1:16" x14ac:dyDescent="0.2">
      <c r="A353" s="5">
        <v>43865</v>
      </c>
      <c r="B353" s="5">
        <v>43867</v>
      </c>
      <c r="C353" t="s">
        <v>108</v>
      </c>
      <c r="D353" s="5">
        <v>49475</v>
      </c>
      <c r="E353" s="3">
        <v>9931100</v>
      </c>
      <c r="F353" s="3">
        <v>3100000</v>
      </c>
      <c r="G353" s="8">
        <v>7.1698499999999998E-2</v>
      </c>
      <c r="H353" s="8">
        <v>7.1800000000000003E-2</v>
      </c>
      <c r="I353" s="8">
        <v>2.7512071673744839E-3</v>
      </c>
      <c r="J353" t="str">
        <f t="shared" si="30"/>
        <v>SUN</v>
      </c>
      <c r="K353" t="str">
        <f t="shared" si="31"/>
        <v>FR</v>
      </c>
      <c r="L353" s="3">
        <f t="shared" si="32"/>
        <v>15.363888888888889</v>
      </c>
      <c r="M353" t="s">
        <v>317</v>
      </c>
      <c r="N353">
        <f t="shared" si="33"/>
        <v>2020</v>
      </c>
      <c r="O353">
        <f t="shared" si="34"/>
        <v>2</v>
      </c>
      <c r="P353">
        <f t="shared" si="35"/>
        <v>1</v>
      </c>
    </row>
    <row r="354" spans="1:16" x14ac:dyDescent="0.2">
      <c r="A354" s="5">
        <v>43851</v>
      </c>
      <c r="B354" s="5">
        <v>43853</v>
      </c>
      <c r="C354" t="s">
        <v>108</v>
      </c>
      <c r="D354" s="5">
        <v>49475</v>
      </c>
      <c r="E354" s="3">
        <v>5407000</v>
      </c>
      <c r="F354" s="3">
        <v>2200000</v>
      </c>
      <c r="G354" s="8">
        <v>7.3062500000000002E-2</v>
      </c>
      <c r="H354" s="8">
        <v>7.3099999999999998E-2</v>
      </c>
      <c r="I354" s="8">
        <v>1.9896135950378951E-3</v>
      </c>
      <c r="J354" t="str">
        <f t="shared" si="30"/>
        <v>SUN</v>
      </c>
      <c r="K354" t="str">
        <f t="shared" si="31"/>
        <v>FR</v>
      </c>
      <c r="L354" s="3">
        <f t="shared" si="32"/>
        <v>15.4</v>
      </c>
      <c r="M354" t="s">
        <v>317</v>
      </c>
      <c r="N354">
        <f t="shared" si="33"/>
        <v>2020</v>
      </c>
      <c r="O354">
        <f t="shared" si="34"/>
        <v>1</v>
      </c>
      <c r="P354">
        <f t="shared" si="35"/>
        <v>1</v>
      </c>
    </row>
    <row r="355" spans="1:16" x14ac:dyDescent="0.2">
      <c r="A355" s="5">
        <v>43837</v>
      </c>
      <c r="B355" s="5">
        <v>43839</v>
      </c>
      <c r="C355" t="s">
        <v>108</v>
      </c>
      <c r="D355" s="5">
        <v>49475</v>
      </c>
      <c r="E355" s="3">
        <v>6050000</v>
      </c>
      <c r="F355" s="3">
        <v>3100000</v>
      </c>
      <c r="G355" s="8">
        <v>7.4438400000000002E-2</v>
      </c>
      <c r="H355" s="8">
        <v>7.4499999999999997E-2</v>
      </c>
      <c r="I355" s="8">
        <v>2.856342316894897E-3</v>
      </c>
      <c r="J355" t="str">
        <f t="shared" si="30"/>
        <v>SUN</v>
      </c>
      <c r="K355" t="str">
        <f t="shared" si="31"/>
        <v>FR</v>
      </c>
      <c r="L355" s="3">
        <f t="shared" si="32"/>
        <v>15.438888888888888</v>
      </c>
      <c r="M355" t="s">
        <v>317</v>
      </c>
      <c r="N355">
        <f t="shared" si="33"/>
        <v>2020</v>
      </c>
      <c r="O355">
        <f t="shared" si="34"/>
        <v>1</v>
      </c>
      <c r="P355">
        <f t="shared" si="35"/>
        <v>1</v>
      </c>
    </row>
    <row r="356" spans="1:16" x14ac:dyDescent="0.2">
      <c r="A356" s="5">
        <v>43788</v>
      </c>
      <c r="B356" s="5">
        <v>43790</v>
      </c>
      <c r="C356" t="s">
        <v>108</v>
      </c>
      <c r="D356" s="5">
        <v>49475</v>
      </c>
      <c r="E356" s="3">
        <v>3575800</v>
      </c>
      <c r="F356" s="3">
        <v>1700000</v>
      </c>
      <c r="G356" s="8">
        <v>7.3950199999999994E-2</v>
      </c>
      <c r="H356" s="8">
        <v>7.4099999999999999E-2</v>
      </c>
      <c r="I356" s="8">
        <v>1.7794103326256193E-3</v>
      </c>
      <c r="J356" t="str">
        <f t="shared" si="30"/>
        <v>SUN</v>
      </c>
      <c r="K356" t="str">
        <f t="shared" si="31"/>
        <v>FR</v>
      </c>
      <c r="L356" s="3">
        <f t="shared" si="32"/>
        <v>15.572222222222223</v>
      </c>
      <c r="M356" t="s">
        <v>317</v>
      </c>
      <c r="N356">
        <f t="shared" si="33"/>
        <v>2019</v>
      </c>
      <c r="O356">
        <f t="shared" si="34"/>
        <v>11</v>
      </c>
      <c r="P356">
        <f t="shared" si="35"/>
        <v>4</v>
      </c>
    </row>
    <row r="357" spans="1:16" x14ac:dyDescent="0.2">
      <c r="A357" s="5">
        <v>43774</v>
      </c>
      <c r="B357" s="5">
        <v>43776</v>
      </c>
      <c r="C357" t="s">
        <v>108</v>
      </c>
      <c r="D357" s="5">
        <v>49475</v>
      </c>
      <c r="E357" s="3">
        <v>4547300</v>
      </c>
      <c r="F357" s="3">
        <v>2350000</v>
      </c>
      <c r="G357" s="8">
        <v>7.4418300000000007E-2</v>
      </c>
      <c r="H357" s="8">
        <v>7.4499999999999997E-2</v>
      </c>
      <c r="I357" s="8">
        <v>2.4753433121019108E-3</v>
      </c>
      <c r="J357" t="str">
        <f t="shared" si="30"/>
        <v>SUN</v>
      </c>
      <c r="K357" t="str">
        <f t="shared" si="31"/>
        <v>FR</v>
      </c>
      <c r="L357" s="3">
        <f t="shared" si="32"/>
        <v>15.611111111111111</v>
      </c>
      <c r="M357" t="s">
        <v>317</v>
      </c>
      <c r="N357">
        <f t="shared" si="33"/>
        <v>2019</v>
      </c>
      <c r="O357">
        <f t="shared" si="34"/>
        <v>11</v>
      </c>
      <c r="P357">
        <f t="shared" si="35"/>
        <v>4</v>
      </c>
    </row>
    <row r="358" spans="1:16" x14ac:dyDescent="0.2">
      <c r="A358" s="5">
        <v>43760</v>
      </c>
      <c r="B358" s="5">
        <v>43762</v>
      </c>
      <c r="C358" t="s">
        <v>108</v>
      </c>
      <c r="D358" s="5">
        <v>49475</v>
      </c>
      <c r="E358" s="3">
        <v>4844100</v>
      </c>
      <c r="F358" s="3">
        <v>2950000</v>
      </c>
      <c r="G358" s="8">
        <v>7.5278999999999999E-2</v>
      </c>
      <c r="H358" s="8">
        <v>7.5399999999999995E-2</v>
      </c>
      <c r="I358" s="8">
        <v>3.1432845010615708E-3</v>
      </c>
      <c r="J358" t="str">
        <f t="shared" si="30"/>
        <v>SUN</v>
      </c>
      <c r="K358" t="str">
        <f t="shared" si="31"/>
        <v>FR</v>
      </c>
      <c r="L358" s="3">
        <f t="shared" si="32"/>
        <v>15.647222222222222</v>
      </c>
      <c r="M358" t="s">
        <v>317</v>
      </c>
      <c r="N358">
        <f t="shared" si="33"/>
        <v>2019</v>
      </c>
      <c r="O358">
        <f t="shared" si="34"/>
        <v>10</v>
      </c>
      <c r="P358">
        <f t="shared" si="35"/>
        <v>4</v>
      </c>
    </row>
    <row r="359" spans="1:16" x14ac:dyDescent="0.2">
      <c r="A359" s="5">
        <v>43746</v>
      </c>
      <c r="B359" s="5">
        <v>43748</v>
      </c>
      <c r="C359" t="s">
        <v>108</v>
      </c>
      <c r="D359" s="5">
        <v>49475</v>
      </c>
      <c r="E359" s="3">
        <v>2199500</v>
      </c>
      <c r="F359" s="3">
        <v>1400000</v>
      </c>
      <c r="G359" s="8">
        <v>7.6448799999999997E-2</v>
      </c>
      <c r="H359" s="8">
        <v>7.6600000000000001E-2</v>
      </c>
      <c r="I359" s="8">
        <v>1.5149089879688605E-3</v>
      </c>
      <c r="J359" t="str">
        <f t="shared" si="30"/>
        <v>SUN</v>
      </c>
      <c r="K359" t="str">
        <f t="shared" si="31"/>
        <v>FR</v>
      </c>
      <c r="L359" s="3">
        <f t="shared" si="32"/>
        <v>15.686111111111112</v>
      </c>
      <c r="M359" t="s">
        <v>317</v>
      </c>
      <c r="N359">
        <f t="shared" si="33"/>
        <v>2019</v>
      </c>
      <c r="O359">
        <f t="shared" si="34"/>
        <v>10</v>
      </c>
      <c r="P359">
        <f t="shared" si="35"/>
        <v>4</v>
      </c>
    </row>
    <row r="360" spans="1:16" x14ac:dyDescent="0.2">
      <c r="A360" s="5">
        <v>43732</v>
      </c>
      <c r="B360" s="5">
        <v>43734</v>
      </c>
      <c r="C360" t="s">
        <v>108</v>
      </c>
      <c r="D360" s="5">
        <v>49475</v>
      </c>
      <c r="E360" s="3">
        <v>2935900</v>
      </c>
      <c r="F360" s="3">
        <v>2150000</v>
      </c>
      <c r="G360" s="8">
        <v>7.65734E-2</v>
      </c>
      <c r="H360" s="8">
        <v>7.6799999999999993E-2</v>
      </c>
      <c r="I360" s="8">
        <v>2.3302591648973812E-3</v>
      </c>
      <c r="J360" t="str">
        <f t="shared" si="30"/>
        <v>SUN</v>
      </c>
      <c r="K360" t="str">
        <f t="shared" si="31"/>
        <v>FR</v>
      </c>
      <c r="L360" s="3">
        <f t="shared" si="32"/>
        <v>15.725</v>
      </c>
      <c r="M360" t="s">
        <v>317</v>
      </c>
      <c r="N360">
        <f t="shared" si="33"/>
        <v>2019</v>
      </c>
      <c r="O360">
        <f t="shared" si="34"/>
        <v>9</v>
      </c>
      <c r="P360">
        <f t="shared" si="35"/>
        <v>3</v>
      </c>
    </row>
    <row r="361" spans="1:16" x14ac:dyDescent="0.2">
      <c r="A361" s="5">
        <v>43718</v>
      </c>
      <c r="B361" s="5">
        <v>43720</v>
      </c>
      <c r="C361" t="s">
        <v>108</v>
      </c>
      <c r="D361" s="5">
        <v>49475</v>
      </c>
      <c r="E361" s="3">
        <v>3286300</v>
      </c>
      <c r="F361" s="3">
        <v>2250000</v>
      </c>
      <c r="G361" s="8">
        <v>7.5890299999999994E-2</v>
      </c>
      <c r="H361" s="8">
        <v>7.5999999999999998E-2</v>
      </c>
      <c r="I361" s="8">
        <v>2.4168885350318468E-3</v>
      </c>
      <c r="J361" t="str">
        <f t="shared" si="30"/>
        <v>SUN</v>
      </c>
      <c r="K361" t="str">
        <f t="shared" si="31"/>
        <v>FR</v>
      </c>
      <c r="L361" s="3">
        <f t="shared" si="32"/>
        <v>15.763888888888889</v>
      </c>
      <c r="M361" t="s">
        <v>317</v>
      </c>
      <c r="N361">
        <f t="shared" si="33"/>
        <v>2019</v>
      </c>
      <c r="O361">
        <f t="shared" si="34"/>
        <v>9</v>
      </c>
      <c r="P361">
        <f t="shared" si="35"/>
        <v>3</v>
      </c>
    </row>
    <row r="362" spans="1:16" x14ac:dyDescent="0.2">
      <c r="A362" s="5">
        <v>43704</v>
      </c>
      <c r="B362" s="5">
        <v>43706</v>
      </c>
      <c r="C362" t="s">
        <v>108</v>
      </c>
      <c r="D362" s="5">
        <v>49475</v>
      </c>
      <c r="E362" s="3">
        <v>1781600</v>
      </c>
      <c r="F362" s="3">
        <v>1000000</v>
      </c>
      <c r="G362" s="8">
        <v>7.68234E-2</v>
      </c>
      <c r="H362" s="8">
        <v>7.6999999999999999E-2</v>
      </c>
      <c r="I362" s="8">
        <v>1.0873800424628449E-3</v>
      </c>
      <c r="J362" t="str">
        <f t="shared" si="30"/>
        <v>SUN</v>
      </c>
      <c r="K362" t="str">
        <f t="shared" si="31"/>
        <v>FR</v>
      </c>
      <c r="L362" s="3">
        <f t="shared" si="32"/>
        <v>15.8</v>
      </c>
      <c r="M362" t="s">
        <v>317</v>
      </c>
      <c r="N362">
        <f t="shared" si="33"/>
        <v>2019</v>
      </c>
      <c r="O362">
        <f t="shared" si="34"/>
        <v>8</v>
      </c>
      <c r="P362">
        <f t="shared" si="35"/>
        <v>3</v>
      </c>
    </row>
    <row r="363" spans="1:16" x14ac:dyDescent="0.2">
      <c r="A363" s="5">
        <v>43690</v>
      </c>
      <c r="B363" s="5">
        <v>43692</v>
      </c>
      <c r="C363" t="s">
        <v>108</v>
      </c>
      <c r="D363" s="5">
        <v>49475</v>
      </c>
      <c r="E363" s="3">
        <v>2447200</v>
      </c>
      <c r="F363" s="3">
        <v>1200000</v>
      </c>
      <c r="G363" s="8">
        <v>7.3399900000000004E-2</v>
      </c>
      <c r="H363" s="8">
        <v>7.3599999999999999E-2</v>
      </c>
      <c r="I363" s="8">
        <v>1.2467074309978768E-3</v>
      </c>
      <c r="J363" t="str">
        <f t="shared" si="30"/>
        <v>SUN</v>
      </c>
      <c r="K363" t="str">
        <f t="shared" si="31"/>
        <v>FR</v>
      </c>
      <c r="L363" s="3">
        <f t="shared" si="32"/>
        <v>15.838888888888889</v>
      </c>
      <c r="M363" t="s">
        <v>317</v>
      </c>
      <c r="N363">
        <f t="shared" si="33"/>
        <v>2019</v>
      </c>
      <c r="O363">
        <f t="shared" si="34"/>
        <v>8</v>
      </c>
      <c r="P363">
        <f t="shared" si="35"/>
        <v>3</v>
      </c>
    </row>
    <row r="364" spans="1:16" x14ac:dyDescent="0.2">
      <c r="A364" s="5">
        <v>43676</v>
      </c>
      <c r="B364" s="5">
        <v>43678</v>
      </c>
      <c r="C364" t="s">
        <v>108</v>
      </c>
      <c r="D364" s="5">
        <v>49475</v>
      </c>
      <c r="E364" s="3">
        <v>2438500</v>
      </c>
      <c r="F364" s="3">
        <v>1450000</v>
      </c>
      <c r="G364" s="8">
        <v>7.5486300000000006E-2</v>
      </c>
      <c r="H364" s="8">
        <v>7.5700000000000003E-2</v>
      </c>
      <c r="I364" s="8">
        <v>1.5492588110403399E-3</v>
      </c>
      <c r="J364" t="str">
        <f t="shared" si="30"/>
        <v>SUN</v>
      </c>
      <c r="K364" t="str">
        <f t="shared" si="31"/>
        <v>FR</v>
      </c>
      <c r="L364" s="3">
        <f t="shared" si="32"/>
        <v>15.875</v>
      </c>
      <c r="M364" t="s">
        <v>317</v>
      </c>
      <c r="N364">
        <f t="shared" si="33"/>
        <v>2019</v>
      </c>
      <c r="O364">
        <f t="shared" si="34"/>
        <v>7</v>
      </c>
      <c r="P364">
        <f t="shared" si="35"/>
        <v>3</v>
      </c>
    </row>
    <row r="365" spans="1:16" x14ac:dyDescent="0.2">
      <c r="A365" s="5">
        <v>43662</v>
      </c>
      <c r="B365" s="5">
        <v>43664</v>
      </c>
      <c r="C365" t="s">
        <v>108</v>
      </c>
      <c r="D365" s="5">
        <v>49475</v>
      </c>
      <c r="E365" s="3">
        <v>8888500</v>
      </c>
      <c r="F365" s="3">
        <v>4800000</v>
      </c>
      <c r="G365" s="8">
        <v>7.3847800000000005E-2</v>
      </c>
      <c r="H365" s="8">
        <v>7.3999999999999996E-2</v>
      </c>
      <c r="I365" s="8">
        <v>5.0172602972399149E-3</v>
      </c>
      <c r="J365" t="str">
        <f t="shared" si="30"/>
        <v>SUN</v>
      </c>
      <c r="K365" t="str">
        <f t="shared" si="31"/>
        <v>FR</v>
      </c>
      <c r="L365" s="3">
        <f t="shared" si="32"/>
        <v>15.91388888888889</v>
      </c>
      <c r="M365" t="s">
        <v>317</v>
      </c>
      <c r="N365">
        <f t="shared" si="33"/>
        <v>2019</v>
      </c>
      <c r="O365">
        <f t="shared" si="34"/>
        <v>7</v>
      </c>
      <c r="P365">
        <f t="shared" si="35"/>
        <v>3</v>
      </c>
    </row>
    <row r="366" spans="1:16" x14ac:dyDescent="0.2">
      <c r="A366" s="5">
        <v>43648</v>
      </c>
      <c r="B366" s="5">
        <v>43650</v>
      </c>
      <c r="C366" t="s">
        <v>108</v>
      </c>
      <c r="D366" s="5">
        <v>49475</v>
      </c>
      <c r="E366" s="3">
        <v>16928900</v>
      </c>
      <c r="F366" s="3">
        <v>5450000</v>
      </c>
      <c r="G366" s="8">
        <v>7.6599100000000003E-2</v>
      </c>
      <c r="H366" s="8">
        <v>7.6799999999999993E-2</v>
      </c>
      <c r="I366" s="8">
        <v>5.9089185421089888E-3</v>
      </c>
      <c r="J366" t="str">
        <f t="shared" si="30"/>
        <v>SUN</v>
      </c>
      <c r="K366" t="str">
        <f t="shared" si="31"/>
        <v>FR</v>
      </c>
      <c r="L366" s="3">
        <f t="shared" si="32"/>
        <v>15.952777777777778</v>
      </c>
      <c r="M366" t="s">
        <v>317</v>
      </c>
      <c r="N366">
        <f t="shared" si="33"/>
        <v>2019</v>
      </c>
      <c r="O366">
        <f t="shared" si="34"/>
        <v>7</v>
      </c>
      <c r="P366">
        <f t="shared" si="35"/>
        <v>3</v>
      </c>
    </row>
    <row r="367" spans="1:16" x14ac:dyDescent="0.2">
      <c r="A367" s="5">
        <v>44040</v>
      </c>
      <c r="B367" s="5">
        <v>44042</v>
      </c>
      <c r="C367" t="s">
        <v>105</v>
      </c>
      <c r="D367" s="5">
        <v>45823</v>
      </c>
      <c r="E367" s="3">
        <v>17479000</v>
      </c>
      <c r="F367" s="3">
        <v>7220000</v>
      </c>
      <c r="G367" s="8">
        <v>5.9440699999999999E-2</v>
      </c>
      <c r="H367" s="8">
        <v>5.96E-2</v>
      </c>
      <c r="I367" s="8">
        <v>2.8746974266089889E-3</v>
      </c>
      <c r="J367" t="str">
        <f t="shared" si="30"/>
        <v>SUN</v>
      </c>
      <c r="K367" t="str">
        <f t="shared" si="31"/>
        <v>FR</v>
      </c>
      <c r="L367" s="3">
        <f t="shared" si="32"/>
        <v>4.8805555555555555</v>
      </c>
      <c r="M367" t="s">
        <v>315</v>
      </c>
      <c r="N367">
        <f t="shared" si="33"/>
        <v>2020</v>
      </c>
      <c r="O367">
        <f t="shared" si="34"/>
        <v>7</v>
      </c>
      <c r="P367">
        <f t="shared" si="35"/>
        <v>3</v>
      </c>
    </row>
    <row r="368" spans="1:16" x14ac:dyDescent="0.2">
      <c r="A368" s="5">
        <v>44026</v>
      </c>
      <c r="B368" s="5">
        <v>44028</v>
      </c>
      <c r="C368" t="s">
        <v>105</v>
      </c>
      <c r="D368" s="5">
        <v>45823</v>
      </c>
      <c r="E368" s="3">
        <v>25106000</v>
      </c>
      <c r="F368" s="3">
        <v>8050000</v>
      </c>
      <c r="G368" s="8">
        <v>6.2860299999999994E-2</v>
      </c>
      <c r="H368" s="8">
        <v>6.3E-2</v>
      </c>
      <c r="I368" s="8">
        <v>3.3895602433930338E-3</v>
      </c>
      <c r="J368" t="str">
        <f t="shared" si="30"/>
        <v>SUN</v>
      </c>
      <c r="K368" t="str">
        <f t="shared" si="31"/>
        <v>FR</v>
      </c>
      <c r="L368" s="3">
        <f t="shared" si="32"/>
        <v>4.9194444444444443</v>
      </c>
      <c r="M368" t="s">
        <v>315</v>
      </c>
      <c r="N368">
        <f t="shared" si="33"/>
        <v>2020</v>
      </c>
      <c r="O368">
        <f t="shared" si="34"/>
        <v>7</v>
      </c>
      <c r="P368">
        <f t="shared" si="35"/>
        <v>3</v>
      </c>
    </row>
    <row r="369" spans="1:16" x14ac:dyDescent="0.2">
      <c r="A369" s="5">
        <v>44012</v>
      </c>
      <c r="B369" s="5">
        <v>44014</v>
      </c>
      <c r="C369" t="s">
        <v>105</v>
      </c>
      <c r="D369" s="5">
        <v>45823</v>
      </c>
      <c r="E369" s="3">
        <v>27944000</v>
      </c>
      <c r="F369" s="3">
        <v>7400000</v>
      </c>
      <c r="G369" s="8">
        <v>6.5106200000000003E-2</v>
      </c>
      <c r="H369" s="8">
        <v>6.5199999999999994E-2</v>
      </c>
      <c r="I369" s="8">
        <v>3.227194161139371E-3</v>
      </c>
      <c r="J369" t="str">
        <f t="shared" si="30"/>
        <v>SUN</v>
      </c>
      <c r="K369" t="str">
        <f t="shared" si="31"/>
        <v>FR</v>
      </c>
      <c r="L369" s="3">
        <f t="shared" si="32"/>
        <v>4.958333333333333</v>
      </c>
      <c r="M369" t="s">
        <v>315</v>
      </c>
      <c r="N369">
        <f t="shared" si="33"/>
        <v>2020</v>
      </c>
      <c r="O369">
        <f t="shared" si="34"/>
        <v>6</v>
      </c>
      <c r="P369">
        <f t="shared" si="35"/>
        <v>2</v>
      </c>
    </row>
    <row r="370" spans="1:16" x14ac:dyDescent="0.2">
      <c r="A370" s="5">
        <v>43998</v>
      </c>
      <c r="B370" s="5">
        <v>44000</v>
      </c>
      <c r="C370" t="s">
        <v>105</v>
      </c>
      <c r="D370" s="5">
        <v>45823</v>
      </c>
      <c r="E370" s="3">
        <v>30909000</v>
      </c>
      <c r="F370" s="3">
        <v>6630000</v>
      </c>
      <c r="G370" s="8">
        <v>6.6793000000000005E-2</v>
      </c>
      <c r="H370" s="8">
        <v>6.7299999999999999E-2</v>
      </c>
      <c r="I370" s="8">
        <v>2.9663029659172052E-3</v>
      </c>
      <c r="J370" t="str">
        <f t="shared" si="30"/>
        <v>SUN</v>
      </c>
      <c r="K370" t="str">
        <f t="shared" si="31"/>
        <v>FR</v>
      </c>
      <c r="L370" s="3">
        <f t="shared" si="32"/>
        <v>4.9972222222222218</v>
      </c>
      <c r="M370" t="s">
        <v>315</v>
      </c>
      <c r="N370">
        <f t="shared" si="33"/>
        <v>2020</v>
      </c>
      <c r="O370">
        <f t="shared" si="34"/>
        <v>6</v>
      </c>
      <c r="P370">
        <f t="shared" si="35"/>
        <v>2</v>
      </c>
    </row>
    <row r="371" spans="1:16" x14ac:dyDescent="0.2">
      <c r="A371" s="5">
        <v>43963</v>
      </c>
      <c r="B371" s="5">
        <v>43965</v>
      </c>
      <c r="C371" t="s">
        <v>105</v>
      </c>
      <c r="D371" s="5">
        <v>45823</v>
      </c>
      <c r="E371" s="3">
        <v>25150000</v>
      </c>
      <c r="F371" s="3">
        <v>7900000</v>
      </c>
      <c r="G371" s="8">
        <v>6.6314999999999999E-2</v>
      </c>
      <c r="H371" s="8">
        <v>6.6500000000000004E-2</v>
      </c>
      <c r="I371" s="8">
        <v>3.5092143179622933E-3</v>
      </c>
      <c r="J371" t="str">
        <f t="shared" si="30"/>
        <v>SUN</v>
      </c>
      <c r="K371" t="str">
        <f t="shared" si="31"/>
        <v>FR</v>
      </c>
      <c r="L371" s="3">
        <f t="shared" si="32"/>
        <v>5.0916666666666668</v>
      </c>
      <c r="M371" t="s">
        <v>315</v>
      </c>
      <c r="N371">
        <f t="shared" si="33"/>
        <v>2020</v>
      </c>
      <c r="O371">
        <f t="shared" si="34"/>
        <v>5</v>
      </c>
      <c r="P371">
        <f t="shared" si="35"/>
        <v>2</v>
      </c>
    </row>
    <row r="372" spans="1:16" x14ac:dyDescent="0.2">
      <c r="A372" s="5">
        <v>43963</v>
      </c>
      <c r="B372" s="5">
        <v>43965</v>
      </c>
      <c r="C372" t="s">
        <v>105</v>
      </c>
      <c r="D372" s="5">
        <v>45823</v>
      </c>
      <c r="E372" s="3">
        <v>29800300</v>
      </c>
      <c r="F372" s="3">
        <v>9300000</v>
      </c>
      <c r="G372" s="8">
        <v>7.4828999999999993E-2</v>
      </c>
      <c r="H372" s="8">
        <v>7.4999999999999997E-2</v>
      </c>
      <c r="I372" s="8">
        <v>4.6614809892731833E-3</v>
      </c>
      <c r="J372" t="str">
        <f t="shared" si="30"/>
        <v>SUN</v>
      </c>
      <c r="K372" t="str">
        <f t="shared" si="31"/>
        <v>FR</v>
      </c>
      <c r="L372" s="3">
        <f t="shared" si="32"/>
        <v>5.0916666666666668</v>
      </c>
      <c r="M372" t="s">
        <v>315</v>
      </c>
      <c r="N372">
        <f t="shared" si="33"/>
        <v>2020</v>
      </c>
      <c r="O372">
        <f t="shared" si="34"/>
        <v>5</v>
      </c>
      <c r="P372">
        <f t="shared" si="35"/>
        <v>2</v>
      </c>
    </row>
    <row r="373" spans="1:16" x14ac:dyDescent="0.2">
      <c r="A373" s="5">
        <v>43950</v>
      </c>
      <c r="B373" s="5">
        <v>43951</v>
      </c>
      <c r="C373" t="s">
        <v>105</v>
      </c>
      <c r="D373" s="5">
        <v>45823</v>
      </c>
      <c r="E373" s="3">
        <v>4871000</v>
      </c>
      <c r="F373" s="3">
        <v>2889400</v>
      </c>
      <c r="G373" s="8">
        <v>7.5699900000000001E-2</v>
      </c>
      <c r="H373" s="8">
        <v>7.5699900000000001E-2</v>
      </c>
      <c r="I373" s="8">
        <v>1.4651227150755512E-3</v>
      </c>
      <c r="J373" t="str">
        <f t="shared" si="30"/>
        <v>SUN</v>
      </c>
      <c r="K373" t="str">
        <f t="shared" si="31"/>
        <v>FR</v>
      </c>
      <c r="L373" s="3">
        <f t="shared" si="32"/>
        <v>5.1277777777777782</v>
      </c>
      <c r="M373" t="s">
        <v>315</v>
      </c>
      <c r="N373">
        <f t="shared" si="33"/>
        <v>2020</v>
      </c>
      <c r="O373">
        <f t="shared" si="34"/>
        <v>4</v>
      </c>
      <c r="P373">
        <f t="shared" si="35"/>
        <v>2</v>
      </c>
    </row>
    <row r="374" spans="1:16" x14ac:dyDescent="0.2">
      <c r="A374" s="5">
        <v>43949</v>
      </c>
      <c r="B374" s="5">
        <v>43951</v>
      </c>
      <c r="C374" t="s">
        <v>105</v>
      </c>
      <c r="D374" s="5">
        <v>45823</v>
      </c>
      <c r="E374" s="3">
        <v>17075500</v>
      </c>
      <c r="F374" s="3">
        <v>9000000</v>
      </c>
      <c r="G374" s="8">
        <v>7.5699900000000001E-2</v>
      </c>
      <c r="H374" s="8">
        <v>7.6300000000000007E-2</v>
      </c>
      <c r="I374" s="8">
        <v>4.5636133576797818E-3</v>
      </c>
      <c r="J374" t="str">
        <f t="shared" si="30"/>
        <v>SUN</v>
      </c>
      <c r="K374" t="str">
        <f t="shared" si="31"/>
        <v>FR</v>
      </c>
      <c r="L374" s="3">
        <f t="shared" si="32"/>
        <v>5.1305555555555555</v>
      </c>
      <c r="M374" t="s">
        <v>315</v>
      </c>
      <c r="N374">
        <f t="shared" si="33"/>
        <v>2020</v>
      </c>
      <c r="O374">
        <f t="shared" si="34"/>
        <v>4</v>
      </c>
      <c r="P374">
        <f t="shared" si="35"/>
        <v>2</v>
      </c>
    </row>
    <row r="375" spans="1:16" x14ac:dyDescent="0.2">
      <c r="A375" s="5">
        <v>43935</v>
      </c>
      <c r="B375" s="5">
        <v>43937</v>
      </c>
      <c r="C375" t="s">
        <v>105</v>
      </c>
      <c r="D375" s="5">
        <v>45823</v>
      </c>
      <c r="E375" s="3">
        <v>5948800</v>
      </c>
      <c r="F375" s="3">
        <v>4150000</v>
      </c>
      <c r="G375" s="8">
        <v>7.5435699999999994E-2</v>
      </c>
      <c r="H375" s="8">
        <v>7.5899999999999995E-2</v>
      </c>
      <c r="I375" s="8">
        <v>2.0969885001882248E-3</v>
      </c>
      <c r="J375" t="str">
        <f t="shared" si="30"/>
        <v>SUN</v>
      </c>
      <c r="K375" t="str">
        <f t="shared" si="31"/>
        <v>FR</v>
      </c>
      <c r="L375" s="3">
        <f t="shared" si="32"/>
        <v>5.1694444444444443</v>
      </c>
      <c r="M375" t="s">
        <v>315</v>
      </c>
      <c r="N375">
        <f t="shared" si="33"/>
        <v>2020</v>
      </c>
      <c r="O375">
        <f t="shared" si="34"/>
        <v>4</v>
      </c>
      <c r="P375">
        <f t="shared" si="35"/>
        <v>2</v>
      </c>
    </row>
    <row r="376" spans="1:16" x14ac:dyDescent="0.2">
      <c r="A376" s="5">
        <v>43921</v>
      </c>
      <c r="B376" s="5">
        <v>43923</v>
      </c>
      <c r="C376" t="s">
        <v>105</v>
      </c>
      <c r="D376" s="5">
        <v>45823</v>
      </c>
      <c r="E376" s="3">
        <v>9463000</v>
      </c>
      <c r="F376" s="3">
        <v>8000000</v>
      </c>
      <c r="G376" s="8">
        <v>7.1543099999999998E-2</v>
      </c>
      <c r="H376" s="8">
        <v>7.2300000000000003E-2</v>
      </c>
      <c r="I376" s="8">
        <v>3.833793959919458E-3</v>
      </c>
      <c r="J376" t="str">
        <f t="shared" si="30"/>
        <v>SUN</v>
      </c>
      <c r="K376" t="str">
        <f t="shared" si="31"/>
        <v>FR</v>
      </c>
      <c r="L376" s="3">
        <f t="shared" si="32"/>
        <v>5.208333333333333</v>
      </c>
      <c r="M376" t="s">
        <v>315</v>
      </c>
      <c r="N376">
        <f t="shared" si="33"/>
        <v>2020</v>
      </c>
      <c r="O376">
        <f t="shared" si="34"/>
        <v>3</v>
      </c>
      <c r="P376">
        <f t="shared" si="35"/>
        <v>1</v>
      </c>
    </row>
    <row r="377" spans="1:16" x14ac:dyDescent="0.2">
      <c r="A377" s="5">
        <v>43907</v>
      </c>
      <c r="B377" s="5">
        <v>43909</v>
      </c>
      <c r="C377" t="s">
        <v>105</v>
      </c>
      <c r="D377" s="5">
        <v>45823</v>
      </c>
      <c r="E377" s="3">
        <v>10412000</v>
      </c>
      <c r="F377" s="3">
        <v>3500000</v>
      </c>
      <c r="G377" s="8">
        <v>6.71041E-2</v>
      </c>
      <c r="H377" s="8">
        <v>6.7299999999999999E-2</v>
      </c>
      <c r="I377" s="8">
        <v>1.5732151780367529E-3</v>
      </c>
      <c r="J377" t="str">
        <f t="shared" si="30"/>
        <v>SUN</v>
      </c>
      <c r="K377" t="str">
        <f t="shared" si="31"/>
        <v>FR</v>
      </c>
      <c r="L377" s="3">
        <f t="shared" si="32"/>
        <v>5.2444444444444445</v>
      </c>
      <c r="M377" t="s">
        <v>315</v>
      </c>
      <c r="N377">
        <f t="shared" si="33"/>
        <v>2020</v>
      </c>
      <c r="O377">
        <f t="shared" si="34"/>
        <v>3</v>
      </c>
      <c r="P377">
        <f t="shared" si="35"/>
        <v>1</v>
      </c>
    </row>
    <row r="378" spans="1:16" x14ac:dyDescent="0.2">
      <c r="A378" s="5">
        <v>43893</v>
      </c>
      <c r="B378" s="5">
        <v>43895</v>
      </c>
      <c r="C378" t="s">
        <v>105</v>
      </c>
      <c r="D378" s="5">
        <v>45823</v>
      </c>
      <c r="E378" s="3">
        <v>19319000</v>
      </c>
      <c r="F378" s="3">
        <v>4550000</v>
      </c>
      <c r="G378" s="8">
        <v>6.0183E-2</v>
      </c>
      <c r="H378" s="8">
        <v>6.0299999999999999E-2</v>
      </c>
      <c r="I378" s="8">
        <v>1.8342404082272419E-3</v>
      </c>
      <c r="J378" t="str">
        <f t="shared" si="30"/>
        <v>SUN</v>
      </c>
      <c r="K378" t="str">
        <f t="shared" si="31"/>
        <v>FR</v>
      </c>
      <c r="L378" s="3">
        <f t="shared" si="32"/>
        <v>5.2833333333333332</v>
      </c>
      <c r="M378" t="s">
        <v>315</v>
      </c>
      <c r="N378">
        <f t="shared" si="33"/>
        <v>2020</v>
      </c>
      <c r="O378">
        <f t="shared" si="34"/>
        <v>3</v>
      </c>
      <c r="P378">
        <f t="shared" si="35"/>
        <v>1</v>
      </c>
    </row>
    <row r="379" spans="1:16" x14ac:dyDescent="0.2">
      <c r="A379" s="5">
        <v>43879</v>
      </c>
      <c r="B379" s="5">
        <v>43881</v>
      </c>
      <c r="C379" t="s">
        <v>105</v>
      </c>
      <c r="D379" s="5">
        <v>45823</v>
      </c>
      <c r="E379" s="3">
        <v>37244000</v>
      </c>
      <c r="F379" s="3">
        <v>3600000</v>
      </c>
      <c r="G379" s="8">
        <v>5.6922199999999999E-2</v>
      </c>
      <c r="H379" s="8">
        <v>5.7099999999999998E-2</v>
      </c>
      <c r="I379" s="8">
        <v>1.3726354315845598E-3</v>
      </c>
      <c r="J379" t="str">
        <f t="shared" si="30"/>
        <v>SUN</v>
      </c>
      <c r="K379" t="str">
        <f t="shared" si="31"/>
        <v>FR</v>
      </c>
      <c r="L379" s="3">
        <f t="shared" si="32"/>
        <v>5.3250000000000002</v>
      </c>
      <c r="M379" t="s">
        <v>315</v>
      </c>
      <c r="N379">
        <f t="shared" si="33"/>
        <v>2020</v>
      </c>
      <c r="O379">
        <f t="shared" si="34"/>
        <v>2</v>
      </c>
      <c r="P379">
        <f t="shared" si="35"/>
        <v>1</v>
      </c>
    </row>
    <row r="380" spans="1:16" x14ac:dyDescent="0.2">
      <c r="A380" s="5">
        <v>43865</v>
      </c>
      <c r="B380" s="5">
        <v>43867</v>
      </c>
      <c r="C380" t="s">
        <v>105</v>
      </c>
      <c r="D380" s="5">
        <v>45823</v>
      </c>
      <c r="E380" s="3">
        <v>19996000</v>
      </c>
      <c r="F380" s="3">
        <v>4750000</v>
      </c>
      <c r="G380" s="8">
        <v>5.97653E-2</v>
      </c>
      <c r="H380" s="8">
        <v>5.9900000000000002E-2</v>
      </c>
      <c r="I380" s="8">
        <v>1.9015762338116435E-3</v>
      </c>
      <c r="J380" t="str">
        <f t="shared" si="30"/>
        <v>SUN</v>
      </c>
      <c r="K380" t="str">
        <f t="shared" si="31"/>
        <v>FR</v>
      </c>
      <c r="L380" s="3">
        <f t="shared" si="32"/>
        <v>5.3638888888888889</v>
      </c>
      <c r="M380" t="s">
        <v>315</v>
      </c>
      <c r="N380">
        <f t="shared" si="33"/>
        <v>2020</v>
      </c>
      <c r="O380">
        <f t="shared" si="34"/>
        <v>2</v>
      </c>
      <c r="P380">
        <f t="shared" si="35"/>
        <v>1</v>
      </c>
    </row>
    <row r="381" spans="1:16" x14ac:dyDescent="0.2">
      <c r="A381" s="5">
        <v>43851</v>
      </c>
      <c r="B381" s="5">
        <v>43853</v>
      </c>
      <c r="C381" t="s">
        <v>105</v>
      </c>
      <c r="D381" s="5">
        <v>45823</v>
      </c>
      <c r="E381" s="3">
        <v>16649800</v>
      </c>
      <c r="F381" s="3">
        <v>5550000</v>
      </c>
      <c r="G381" s="8">
        <v>6.0385500000000002E-2</v>
      </c>
      <c r="H381" s="8">
        <v>6.0699999999999997E-2</v>
      </c>
      <c r="I381" s="8">
        <v>2.2448983316966913E-3</v>
      </c>
      <c r="J381" t="str">
        <f t="shared" si="30"/>
        <v>SUN</v>
      </c>
      <c r="K381" t="str">
        <f t="shared" si="31"/>
        <v>FR</v>
      </c>
      <c r="L381" s="3">
        <f t="shared" si="32"/>
        <v>5.4</v>
      </c>
      <c r="M381" t="s">
        <v>315</v>
      </c>
      <c r="N381">
        <f t="shared" si="33"/>
        <v>2020</v>
      </c>
      <c r="O381">
        <f t="shared" si="34"/>
        <v>1</v>
      </c>
      <c r="P381">
        <f t="shared" si="35"/>
        <v>1</v>
      </c>
    </row>
    <row r="382" spans="1:16" x14ac:dyDescent="0.2">
      <c r="A382" s="5">
        <v>43837</v>
      </c>
      <c r="B382" s="5">
        <v>43839</v>
      </c>
      <c r="C382" t="s">
        <v>105</v>
      </c>
      <c r="D382" s="5">
        <v>45823</v>
      </c>
      <c r="E382" s="3">
        <v>17034400</v>
      </c>
      <c r="F382" s="3">
        <v>5650000</v>
      </c>
      <c r="G382" s="8">
        <v>6.3793900000000001E-2</v>
      </c>
      <c r="H382" s="8">
        <v>6.3899999999999998E-2</v>
      </c>
      <c r="I382" s="8">
        <v>2.414341105262664E-3</v>
      </c>
      <c r="J382" t="str">
        <f t="shared" si="30"/>
        <v>SUN</v>
      </c>
      <c r="K382" t="str">
        <f t="shared" si="31"/>
        <v>FR</v>
      </c>
      <c r="L382" s="3">
        <f t="shared" si="32"/>
        <v>5.4388888888888891</v>
      </c>
      <c r="M382" t="s">
        <v>315</v>
      </c>
      <c r="N382">
        <f t="shared" si="33"/>
        <v>2020</v>
      </c>
      <c r="O382">
        <f t="shared" si="34"/>
        <v>1</v>
      </c>
      <c r="P382">
        <f t="shared" si="35"/>
        <v>1</v>
      </c>
    </row>
    <row r="383" spans="1:16" x14ac:dyDescent="0.2">
      <c r="A383" s="5">
        <v>43788</v>
      </c>
      <c r="B383" s="5">
        <v>43790</v>
      </c>
      <c r="C383" t="s">
        <v>105</v>
      </c>
      <c r="D383" s="5">
        <v>45823</v>
      </c>
      <c r="E383" s="3">
        <v>8217500</v>
      </c>
      <c r="F383" s="3">
        <v>6350000</v>
      </c>
      <c r="G383" s="8">
        <v>6.4657000000000006E-2</v>
      </c>
      <c r="H383" s="8">
        <v>6.4899999999999999E-2</v>
      </c>
      <c r="I383" s="8">
        <v>3.7512284148012794E-3</v>
      </c>
      <c r="J383" t="str">
        <f t="shared" si="30"/>
        <v>SUN</v>
      </c>
      <c r="K383" t="str">
        <f t="shared" si="31"/>
        <v>FR</v>
      </c>
      <c r="L383" s="3">
        <f t="shared" si="32"/>
        <v>5.572222222222222</v>
      </c>
      <c r="M383" t="s">
        <v>315</v>
      </c>
      <c r="N383">
        <f t="shared" si="33"/>
        <v>2019</v>
      </c>
      <c r="O383">
        <f t="shared" si="34"/>
        <v>11</v>
      </c>
      <c r="P383">
        <f t="shared" si="35"/>
        <v>4</v>
      </c>
    </row>
    <row r="384" spans="1:16" x14ac:dyDescent="0.2">
      <c r="A384" s="5">
        <v>43774</v>
      </c>
      <c r="B384" s="5">
        <v>43776</v>
      </c>
      <c r="C384" t="s">
        <v>105</v>
      </c>
      <c r="D384" s="5">
        <v>45823</v>
      </c>
      <c r="E384" s="3">
        <v>8514000</v>
      </c>
      <c r="F384" s="3">
        <v>3800000</v>
      </c>
      <c r="G384" s="8">
        <v>6.3968399999999995E-2</v>
      </c>
      <c r="H384" s="8">
        <v>6.4199999999999993E-2</v>
      </c>
      <c r="I384" s="8">
        <v>2.2209220648698033E-3</v>
      </c>
      <c r="J384" t="str">
        <f t="shared" si="30"/>
        <v>SUN</v>
      </c>
      <c r="K384" t="str">
        <f t="shared" si="31"/>
        <v>FR</v>
      </c>
      <c r="L384" s="3">
        <f t="shared" si="32"/>
        <v>5.6111111111111107</v>
      </c>
      <c r="M384" t="s">
        <v>315</v>
      </c>
      <c r="N384">
        <f t="shared" si="33"/>
        <v>2019</v>
      </c>
      <c r="O384">
        <f t="shared" si="34"/>
        <v>11</v>
      </c>
      <c r="P384">
        <f t="shared" si="35"/>
        <v>4</v>
      </c>
    </row>
    <row r="385" spans="1:16" x14ac:dyDescent="0.2">
      <c r="A385" s="5">
        <v>43760</v>
      </c>
      <c r="B385" s="5">
        <v>43762</v>
      </c>
      <c r="C385" t="s">
        <v>105</v>
      </c>
      <c r="D385" s="5">
        <v>45823</v>
      </c>
      <c r="E385" s="3">
        <v>17703000</v>
      </c>
      <c r="F385" s="3">
        <v>7150000</v>
      </c>
      <c r="G385" s="8">
        <v>6.6412600000000002E-2</v>
      </c>
      <c r="H385" s="8">
        <v>6.6500000000000004E-2</v>
      </c>
      <c r="I385" s="8">
        <v>4.338511557788945E-3</v>
      </c>
      <c r="J385" t="str">
        <f t="shared" si="30"/>
        <v>SUN</v>
      </c>
      <c r="K385" t="str">
        <f t="shared" si="31"/>
        <v>FR</v>
      </c>
      <c r="L385" s="3">
        <f t="shared" si="32"/>
        <v>5.6472222222222221</v>
      </c>
      <c r="M385" t="s">
        <v>315</v>
      </c>
      <c r="N385">
        <f t="shared" si="33"/>
        <v>2019</v>
      </c>
      <c r="O385">
        <f t="shared" si="34"/>
        <v>10</v>
      </c>
      <c r="P385">
        <f t="shared" si="35"/>
        <v>4</v>
      </c>
    </row>
    <row r="386" spans="1:16" x14ac:dyDescent="0.2">
      <c r="A386" s="5">
        <v>43746</v>
      </c>
      <c r="B386" s="5">
        <v>43748</v>
      </c>
      <c r="C386" t="s">
        <v>105</v>
      </c>
      <c r="D386" s="5">
        <v>45823</v>
      </c>
      <c r="E386" s="3">
        <v>13023000</v>
      </c>
      <c r="F386" s="3">
        <v>8950000</v>
      </c>
      <c r="G386" s="8">
        <v>6.7617999999999998E-2</v>
      </c>
      <c r="H386" s="8">
        <v>6.8000000000000005E-2</v>
      </c>
      <c r="I386" s="8">
        <v>5.5292928277752397E-3</v>
      </c>
      <c r="J386" t="str">
        <f t="shared" ref="J386:J449" si="36">INDEX(sbn,MATCH(C386,seri,0))</f>
        <v>SUN</v>
      </c>
      <c r="K386" t="str">
        <f t="shared" ref="K386:K449" si="37">INDEX(tipe,MATCH(C386,seri,0))</f>
        <v>FR</v>
      </c>
      <c r="L386" s="3">
        <f t="shared" ref="L386:L449" si="38">YEARFRAC(A386,D386)</f>
        <v>5.6861111111111109</v>
      </c>
      <c r="M386" t="s">
        <v>315</v>
      </c>
      <c r="N386">
        <f t="shared" si="33"/>
        <v>2019</v>
      </c>
      <c r="O386">
        <f t="shared" si="34"/>
        <v>10</v>
      </c>
      <c r="P386">
        <f t="shared" si="35"/>
        <v>4</v>
      </c>
    </row>
    <row r="387" spans="1:16" x14ac:dyDescent="0.2">
      <c r="A387" s="5">
        <v>43732</v>
      </c>
      <c r="B387" s="5">
        <v>43734</v>
      </c>
      <c r="C387" t="s">
        <v>105</v>
      </c>
      <c r="D387" s="5">
        <v>45823</v>
      </c>
      <c r="E387" s="3">
        <v>5752800</v>
      </c>
      <c r="F387" s="3">
        <v>4100000</v>
      </c>
      <c r="G387" s="8">
        <v>6.8010000000000001E-2</v>
      </c>
      <c r="H387" s="8">
        <v>6.8199999999999997E-2</v>
      </c>
      <c r="I387" s="8">
        <v>2.5476564641388763E-3</v>
      </c>
      <c r="J387" t="str">
        <f t="shared" si="36"/>
        <v>SUN</v>
      </c>
      <c r="K387" t="str">
        <f t="shared" si="37"/>
        <v>FR</v>
      </c>
      <c r="L387" s="3">
        <f t="shared" si="38"/>
        <v>5.7249999999999996</v>
      </c>
      <c r="M387" t="s">
        <v>315</v>
      </c>
      <c r="N387">
        <f t="shared" ref="N387:N450" si="39">YEAR(A387)</f>
        <v>2019</v>
      </c>
      <c r="O387">
        <f t="shared" ref="O387:O450" si="40">MONTH(A387)</f>
        <v>9</v>
      </c>
      <c r="P387">
        <f t="shared" ref="P387:P450" si="41">ROUNDUP(MONTH(A387)/3,0)</f>
        <v>3</v>
      </c>
    </row>
    <row r="388" spans="1:16" x14ac:dyDescent="0.2">
      <c r="A388" s="5">
        <v>43718</v>
      </c>
      <c r="B388" s="5">
        <v>43720</v>
      </c>
      <c r="C388" t="s">
        <v>105</v>
      </c>
      <c r="D388" s="5">
        <v>45823</v>
      </c>
      <c r="E388" s="3">
        <v>6753000</v>
      </c>
      <c r="F388" s="3">
        <v>3100000</v>
      </c>
      <c r="G388" s="8">
        <v>6.7291199999999995E-2</v>
      </c>
      <c r="H388" s="8">
        <v>6.7400000000000002E-2</v>
      </c>
      <c r="I388" s="8">
        <v>1.9059179534033804E-3</v>
      </c>
      <c r="J388" t="str">
        <f t="shared" si="36"/>
        <v>SUN</v>
      </c>
      <c r="K388" t="str">
        <f t="shared" si="37"/>
        <v>FR</v>
      </c>
      <c r="L388" s="3">
        <f t="shared" si="38"/>
        <v>5.7638888888888893</v>
      </c>
      <c r="M388" t="s">
        <v>315</v>
      </c>
      <c r="N388">
        <f t="shared" si="39"/>
        <v>2019</v>
      </c>
      <c r="O388">
        <f t="shared" si="40"/>
        <v>9</v>
      </c>
      <c r="P388">
        <f t="shared" si="41"/>
        <v>3</v>
      </c>
    </row>
    <row r="389" spans="1:16" x14ac:dyDescent="0.2">
      <c r="A389" s="5">
        <v>43704</v>
      </c>
      <c r="B389" s="5">
        <v>43706</v>
      </c>
      <c r="C389" t="s">
        <v>105</v>
      </c>
      <c r="D389" s="5">
        <v>45823</v>
      </c>
      <c r="E389" s="3">
        <v>6920300</v>
      </c>
      <c r="F389" s="3">
        <v>5000000</v>
      </c>
      <c r="G389" s="8">
        <v>6.7698900000000006E-2</v>
      </c>
      <c r="H389" s="8">
        <v>6.8000000000000005E-2</v>
      </c>
      <c r="I389" s="8">
        <v>3.092686158063043E-3</v>
      </c>
      <c r="J389" t="str">
        <f t="shared" si="36"/>
        <v>SUN</v>
      </c>
      <c r="K389" t="str">
        <f t="shared" si="37"/>
        <v>FR</v>
      </c>
      <c r="L389" s="3">
        <f t="shared" si="38"/>
        <v>5.8</v>
      </c>
      <c r="M389" t="s">
        <v>315</v>
      </c>
      <c r="N389">
        <f t="shared" si="39"/>
        <v>2019</v>
      </c>
      <c r="O389">
        <f t="shared" si="40"/>
        <v>8</v>
      </c>
      <c r="P389">
        <f t="shared" si="41"/>
        <v>3</v>
      </c>
    </row>
    <row r="390" spans="1:16" x14ac:dyDescent="0.2">
      <c r="A390" s="5">
        <v>43690</v>
      </c>
      <c r="B390" s="5">
        <v>43692</v>
      </c>
      <c r="C390" t="s">
        <v>105</v>
      </c>
      <c r="D390" s="5">
        <v>45823</v>
      </c>
      <c r="E390" s="3">
        <v>6123000</v>
      </c>
      <c r="F390" s="3">
        <v>3950000</v>
      </c>
      <c r="G390" s="8">
        <v>6.8293199999999998E-2</v>
      </c>
      <c r="H390" s="8">
        <v>6.8699999999999997E-2</v>
      </c>
      <c r="I390" s="8">
        <v>2.4646700776610325E-3</v>
      </c>
      <c r="J390" t="str">
        <f t="shared" si="36"/>
        <v>SUN</v>
      </c>
      <c r="K390" t="str">
        <f t="shared" si="37"/>
        <v>FR</v>
      </c>
      <c r="L390" s="3">
        <f t="shared" si="38"/>
        <v>5.8388888888888886</v>
      </c>
      <c r="M390" t="s">
        <v>315</v>
      </c>
      <c r="N390">
        <f t="shared" si="39"/>
        <v>2019</v>
      </c>
      <c r="O390">
        <f t="shared" si="40"/>
        <v>8</v>
      </c>
      <c r="P390">
        <f t="shared" si="41"/>
        <v>3</v>
      </c>
    </row>
    <row r="391" spans="1:16" x14ac:dyDescent="0.2">
      <c r="A391" s="5">
        <v>43676</v>
      </c>
      <c r="B391" s="5">
        <v>43678</v>
      </c>
      <c r="C391" t="s">
        <v>105</v>
      </c>
      <c r="D391" s="5">
        <v>45823</v>
      </c>
      <c r="E391" s="3">
        <v>10386000</v>
      </c>
      <c r="F391" s="3">
        <v>5050000</v>
      </c>
      <c r="G391" s="8">
        <v>6.7099599999999995E-2</v>
      </c>
      <c r="H391" s="8">
        <v>6.7299999999999999E-2</v>
      </c>
      <c r="I391" s="8">
        <v>3.0959614435815438E-3</v>
      </c>
      <c r="J391" t="str">
        <f t="shared" si="36"/>
        <v>SUN</v>
      </c>
      <c r="K391" t="str">
        <f t="shared" si="37"/>
        <v>FR</v>
      </c>
      <c r="L391" s="3">
        <f t="shared" si="38"/>
        <v>5.875</v>
      </c>
      <c r="M391" t="s">
        <v>315</v>
      </c>
      <c r="N391">
        <f t="shared" si="39"/>
        <v>2019</v>
      </c>
      <c r="O391">
        <f t="shared" si="40"/>
        <v>7</v>
      </c>
      <c r="P391">
        <f t="shared" si="41"/>
        <v>3</v>
      </c>
    </row>
    <row r="392" spans="1:16" x14ac:dyDescent="0.2">
      <c r="A392" s="5">
        <v>44040</v>
      </c>
      <c r="B392" s="5">
        <v>44042</v>
      </c>
      <c r="C392" t="s">
        <v>106</v>
      </c>
      <c r="D392" s="5">
        <v>47741</v>
      </c>
      <c r="E392" s="3">
        <v>21355000</v>
      </c>
      <c r="F392" s="3">
        <v>4750000</v>
      </c>
      <c r="G392" s="8">
        <v>6.8099999999999994E-2</v>
      </c>
      <c r="H392" s="8">
        <v>6.8199999999999997E-2</v>
      </c>
      <c r="I392" s="8">
        <v>2.0986908606789772E-3</v>
      </c>
      <c r="J392" t="str">
        <f t="shared" si="36"/>
        <v>SUN</v>
      </c>
      <c r="K392" t="str">
        <f t="shared" si="37"/>
        <v>FR</v>
      </c>
      <c r="L392" s="3">
        <f t="shared" si="38"/>
        <v>10.130555555555556</v>
      </c>
      <c r="M392" t="s">
        <v>316</v>
      </c>
      <c r="N392">
        <f t="shared" si="39"/>
        <v>2020</v>
      </c>
      <c r="O392">
        <f t="shared" si="40"/>
        <v>7</v>
      </c>
      <c r="P392">
        <f t="shared" si="41"/>
        <v>3</v>
      </c>
    </row>
    <row r="393" spans="1:16" x14ac:dyDescent="0.2">
      <c r="A393" s="5">
        <v>44026</v>
      </c>
      <c r="B393" s="5">
        <v>44028</v>
      </c>
      <c r="C393" t="s">
        <v>106</v>
      </c>
      <c r="D393" s="5">
        <v>47741</v>
      </c>
      <c r="E393" s="3">
        <v>15489000</v>
      </c>
      <c r="F393" s="3">
        <v>6750000</v>
      </c>
      <c r="G393" s="8">
        <v>7.0476800000000006E-2</v>
      </c>
      <c r="H393" s="8">
        <v>7.0699999999999999E-2</v>
      </c>
      <c r="I393" s="8">
        <v>3.0864390086925608E-3</v>
      </c>
      <c r="J393" t="str">
        <f t="shared" si="36"/>
        <v>SUN</v>
      </c>
      <c r="K393" t="str">
        <f t="shared" si="37"/>
        <v>FR</v>
      </c>
      <c r="L393" s="3">
        <f t="shared" si="38"/>
        <v>10.169444444444444</v>
      </c>
      <c r="M393" t="s">
        <v>316</v>
      </c>
      <c r="N393">
        <f t="shared" si="39"/>
        <v>2020</v>
      </c>
      <c r="O393">
        <f t="shared" si="40"/>
        <v>7</v>
      </c>
      <c r="P393">
        <f t="shared" si="41"/>
        <v>3</v>
      </c>
    </row>
    <row r="394" spans="1:16" x14ac:dyDescent="0.2">
      <c r="A394" s="5">
        <v>44012</v>
      </c>
      <c r="B394" s="5">
        <v>44014</v>
      </c>
      <c r="C394" t="s">
        <v>106</v>
      </c>
      <c r="D394" s="5">
        <v>47741</v>
      </c>
      <c r="E394" s="3">
        <v>23473100</v>
      </c>
      <c r="F394" s="3">
        <v>5410000</v>
      </c>
      <c r="G394" s="8">
        <v>7.1893299999999993E-2</v>
      </c>
      <c r="H394" s="8">
        <v>7.1999999999999995E-2</v>
      </c>
      <c r="I394" s="8">
        <v>2.5234426185900636E-3</v>
      </c>
      <c r="J394" t="str">
        <f t="shared" si="36"/>
        <v>SUN</v>
      </c>
      <c r="K394" t="str">
        <f t="shared" si="37"/>
        <v>FR</v>
      </c>
      <c r="L394" s="3">
        <f t="shared" si="38"/>
        <v>10.208333333333334</v>
      </c>
      <c r="M394" t="s">
        <v>316</v>
      </c>
      <c r="N394">
        <f t="shared" si="39"/>
        <v>2020</v>
      </c>
      <c r="O394">
        <f t="shared" si="40"/>
        <v>6</v>
      </c>
      <c r="P394">
        <f t="shared" si="41"/>
        <v>2</v>
      </c>
    </row>
    <row r="395" spans="1:16" x14ac:dyDescent="0.2">
      <c r="A395" s="5">
        <v>43998</v>
      </c>
      <c r="B395" s="5">
        <v>44000</v>
      </c>
      <c r="C395" t="s">
        <v>106</v>
      </c>
      <c r="D395" s="5">
        <v>47741</v>
      </c>
      <c r="E395" s="3">
        <v>36307000</v>
      </c>
      <c r="F395" s="3">
        <v>6850000</v>
      </c>
      <c r="G395" s="8">
        <v>7.1134600000000006E-2</v>
      </c>
      <c r="H395" s="8">
        <v>7.1400000000000005E-2</v>
      </c>
      <c r="I395" s="8">
        <v>3.1613982967823645E-3</v>
      </c>
      <c r="J395" t="str">
        <f t="shared" si="36"/>
        <v>SUN</v>
      </c>
      <c r="K395" t="str">
        <f t="shared" si="37"/>
        <v>FR</v>
      </c>
      <c r="L395" s="3">
        <f t="shared" si="38"/>
        <v>10.247222222222222</v>
      </c>
      <c r="M395" t="s">
        <v>316</v>
      </c>
      <c r="N395">
        <f t="shared" si="39"/>
        <v>2020</v>
      </c>
      <c r="O395">
        <f t="shared" si="40"/>
        <v>6</v>
      </c>
      <c r="P395">
        <f t="shared" si="41"/>
        <v>2</v>
      </c>
    </row>
    <row r="396" spans="1:16" x14ac:dyDescent="0.2">
      <c r="A396" s="5">
        <v>43984</v>
      </c>
      <c r="B396" s="5">
        <v>43986</v>
      </c>
      <c r="C396" t="s">
        <v>106</v>
      </c>
      <c r="D396" s="5">
        <v>47741</v>
      </c>
      <c r="E396" s="3">
        <v>44843000</v>
      </c>
      <c r="F396" s="3">
        <v>8000000</v>
      </c>
      <c r="G396" s="8">
        <v>7.2009099999999993E-2</v>
      </c>
      <c r="H396" s="8">
        <v>7.22E-2</v>
      </c>
      <c r="I396" s="8">
        <v>3.7375337211399589E-3</v>
      </c>
      <c r="J396" t="str">
        <f t="shared" si="36"/>
        <v>SUN</v>
      </c>
      <c r="K396" t="str">
        <f t="shared" si="37"/>
        <v>FR</v>
      </c>
      <c r="L396" s="3">
        <f t="shared" si="38"/>
        <v>10.286111111111111</v>
      </c>
      <c r="M396" t="s">
        <v>316</v>
      </c>
      <c r="N396">
        <f t="shared" si="39"/>
        <v>2020</v>
      </c>
      <c r="O396">
        <f t="shared" si="40"/>
        <v>6</v>
      </c>
      <c r="P396">
        <f t="shared" si="41"/>
        <v>2</v>
      </c>
    </row>
    <row r="397" spans="1:16" x14ac:dyDescent="0.2">
      <c r="A397" s="5">
        <v>43963</v>
      </c>
      <c r="B397" s="5">
        <v>43965</v>
      </c>
      <c r="C397" t="s">
        <v>106</v>
      </c>
      <c r="D397" s="5">
        <v>47741</v>
      </c>
      <c r="E397" s="3">
        <v>30413000</v>
      </c>
      <c r="F397" s="3">
        <v>7300000</v>
      </c>
      <c r="G397" s="8">
        <v>8.0736799999999997E-2</v>
      </c>
      <c r="H397" s="8">
        <v>8.09E-2</v>
      </c>
      <c r="I397" s="8">
        <v>3.8238613965450351E-3</v>
      </c>
      <c r="J397" t="str">
        <f t="shared" si="36"/>
        <v>SUN</v>
      </c>
      <c r="K397" t="str">
        <f t="shared" si="37"/>
        <v>FR</v>
      </c>
      <c r="L397" s="3">
        <f t="shared" si="38"/>
        <v>10.341666666666667</v>
      </c>
      <c r="M397" t="s">
        <v>316</v>
      </c>
      <c r="N397">
        <f t="shared" si="39"/>
        <v>2020</v>
      </c>
      <c r="O397">
        <f t="shared" si="40"/>
        <v>5</v>
      </c>
      <c r="P397">
        <f t="shared" si="41"/>
        <v>2</v>
      </c>
    </row>
    <row r="398" spans="1:16" x14ac:dyDescent="0.2">
      <c r="A398" s="5">
        <v>43950</v>
      </c>
      <c r="B398" s="5">
        <v>43951</v>
      </c>
      <c r="C398" t="s">
        <v>106</v>
      </c>
      <c r="D398" s="5">
        <v>47741</v>
      </c>
      <c r="E398" s="3">
        <v>1554000</v>
      </c>
      <c r="F398" s="3">
        <v>921800</v>
      </c>
      <c r="G398" s="8">
        <v>8.0860699999999994E-2</v>
      </c>
      <c r="H398" s="8">
        <v>8.0860699999999994E-2</v>
      </c>
      <c r="I398" s="8">
        <v>4.835951650470571E-4</v>
      </c>
      <c r="J398" t="str">
        <f t="shared" si="36"/>
        <v>SUN</v>
      </c>
      <c r="K398" t="str">
        <f t="shared" si="37"/>
        <v>FR</v>
      </c>
      <c r="L398" s="3">
        <f t="shared" si="38"/>
        <v>10.377777777777778</v>
      </c>
      <c r="M398" t="s">
        <v>316</v>
      </c>
      <c r="N398">
        <f t="shared" si="39"/>
        <v>2020</v>
      </c>
      <c r="O398">
        <f t="shared" si="40"/>
        <v>4</v>
      </c>
      <c r="P398">
        <f t="shared" si="41"/>
        <v>2</v>
      </c>
    </row>
    <row r="399" spans="1:16" x14ac:dyDescent="0.2">
      <c r="A399" s="5">
        <v>43949</v>
      </c>
      <c r="B399" s="5">
        <v>43951</v>
      </c>
      <c r="C399" t="s">
        <v>106</v>
      </c>
      <c r="D399" s="5">
        <v>47741</v>
      </c>
      <c r="E399" s="3">
        <v>12431000</v>
      </c>
      <c r="F399" s="3">
        <v>5200000</v>
      </c>
      <c r="G399" s="8">
        <v>8.0860699999999994E-2</v>
      </c>
      <c r="H399" s="8">
        <v>8.1199999999999994E-2</v>
      </c>
      <c r="I399" s="8">
        <v>2.7280265331359262E-3</v>
      </c>
      <c r="J399" t="str">
        <f t="shared" si="36"/>
        <v>SUN</v>
      </c>
      <c r="K399" t="str">
        <f t="shared" si="37"/>
        <v>FR</v>
      </c>
      <c r="L399" s="3">
        <f t="shared" si="38"/>
        <v>10.380555555555556</v>
      </c>
      <c r="M399" t="s">
        <v>316</v>
      </c>
      <c r="N399">
        <f t="shared" si="39"/>
        <v>2020</v>
      </c>
      <c r="O399">
        <f t="shared" si="40"/>
        <v>4</v>
      </c>
      <c r="P399">
        <f t="shared" si="41"/>
        <v>2</v>
      </c>
    </row>
    <row r="400" spans="1:16" x14ac:dyDescent="0.2">
      <c r="A400" s="5">
        <v>43935</v>
      </c>
      <c r="B400" s="5">
        <v>43937</v>
      </c>
      <c r="C400" t="s">
        <v>106</v>
      </c>
      <c r="D400" s="5">
        <v>47741</v>
      </c>
      <c r="E400" s="3">
        <v>9512100</v>
      </c>
      <c r="F400" s="3">
        <v>8000000</v>
      </c>
      <c r="G400" s="8">
        <v>7.96153E-2</v>
      </c>
      <c r="H400" s="8">
        <v>0.08</v>
      </c>
      <c r="I400" s="8">
        <v>4.1323231156711335E-3</v>
      </c>
      <c r="J400" t="str">
        <f t="shared" si="36"/>
        <v>SUN</v>
      </c>
      <c r="K400" t="str">
        <f t="shared" si="37"/>
        <v>FR</v>
      </c>
      <c r="L400" s="3">
        <f t="shared" si="38"/>
        <v>10.419444444444444</v>
      </c>
      <c r="M400" t="s">
        <v>316</v>
      </c>
      <c r="N400">
        <f t="shared" si="39"/>
        <v>2020</v>
      </c>
      <c r="O400">
        <f t="shared" si="40"/>
        <v>4</v>
      </c>
      <c r="P400">
        <f t="shared" si="41"/>
        <v>2</v>
      </c>
    </row>
    <row r="401" spans="1:16" x14ac:dyDescent="0.2">
      <c r="A401" s="5">
        <v>43921</v>
      </c>
      <c r="B401" s="5">
        <v>43923</v>
      </c>
      <c r="C401" t="s">
        <v>106</v>
      </c>
      <c r="D401" s="5">
        <v>47741</v>
      </c>
      <c r="E401" s="3">
        <v>8514500</v>
      </c>
      <c r="F401" s="3">
        <v>6350000</v>
      </c>
      <c r="G401" s="8">
        <v>7.8298699999999999E-2</v>
      </c>
      <c r="H401" s="8">
        <v>7.9000000000000001E-2</v>
      </c>
      <c r="I401" s="8">
        <v>3.2257895190998874E-3</v>
      </c>
      <c r="J401" t="str">
        <f t="shared" si="36"/>
        <v>SUN</v>
      </c>
      <c r="K401" t="str">
        <f t="shared" si="37"/>
        <v>FR</v>
      </c>
      <c r="L401" s="3">
        <f t="shared" si="38"/>
        <v>10.458333333333334</v>
      </c>
      <c r="M401" t="s">
        <v>316</v>
      </c>
      <c r="N401">
        <f t="shared" si="39"/>
        <v>2020</v>
      </c>
      <c r="O401">
        <f t="shared" si="40"/>
        <v>3</v>
      </c>
      <c r="P401">
        <f t="shared" si="41"/>
        <v>1</v>
      </c>
    </row>
    <row r="402" spans="1:16" x14ac:dyDescent="0.2">
      <c r="A402" s="5">
        <v>43907</v>
      </c>
      <c r="B402" s="5">
        <v>43909</v>
      </c>
      <c r="C402" t="s">
        <v>106</v>
      </c>
      <c r="D402" s="5">
        <v>47741</v>
      </c>
      <c r="E402" s="3">
        <v>7427100</v>
      </c>
      <c r="F402" s="3">
        <v>2600000</v>
      </c>
      <c r="G402" s="8">
        <v>7.4739700000000006E-2</v>
      </c>
      <c r="H402" s="8">
        <v>7.4999999999999997E-2</v>
      </c>
      <c r="I402" s="8">
        <v>1.2607600767654697E-3</v>
      </c>
      <c r="J402" t="str">
        <f t="shared" si="36"/>
        <v>SUN</v>
      </c>
      <c r="K402" t="str">
        <f t="shared" si="37"/>
        <v>FR</v>
      </c>
      <c r="L402" s="3">
        <f t="shared" si="38"/>
        <v>10.494444444444444</v>
      </c>
      <c r="M402" t="s">
        <v>316</v>
      </c>
      <c r="N402">
        <f t="shared" si="39"/>
        <v>2020</v>
      </c>
      <c r="O402">
        <f t="shared" si="40"/>
        <v>3</v>
      </c>
      <c r="P402">
        <f t="shared" si="41"/>
        <v>1</v>
      </c>
    </row>
    <row r="403" spans="1:16" x14ac:dyDescent="0.2">
      <c r="A403" s="5">
        <v>43893</v>
      </c>
      <c r="B403" s="5">
        <v>43895</v>
      </c>
      <c r="C403" t="s">
        <v>106</v>
      </c>
      <c r="D403" s="5">
        <v>47741</v>
      </c>
      <c r="E403" s="3">
        <v>17915000</v>
      </c>
      <c r="F403" s="3">
        <v>3800000</v>
      </c>
      <c r="G403" s="8">
        <v>6.7699999999999996E-2</v>
      </c>
      <c r="H403" s="8">
        <v>6.8000000000000005E-2</v>
      </c>
      <c r="I403" s="8">
        <v>1.6690909987426346E-3</v>
      </c>
      <c r="J403" t="str">
        <f t="shared" si="36"/>
        <v>SUN</v>
      </c>
      <c r="K403" t="str">
        <f t="shared" si="37"/>
        <v>FR</v>
      </c>
      <c r="L403" s="3">
        <f t="shared" si="38"/>
        <v>10.533333333333333</v>
      </c>
      <c r="M403" t="s">
        <v>316</v>
      </c>
      <c r="N403">
        <f t="shared" si="39"/>
        <v>2020</v>
      </c>
      <c r="O403">
        <f t="shared" si="40"/>
        <v>3</v>
      </c>
      <c r="P403">
        <f t="shared" si="41"/>
        <v>1</v>
      </c>
    </row>
    <row r="404" spans="1:16" x14ac:dyDescent="0.2">
      <c r="A404" s="5">
        <v>43879</v>
      </c>
      <c r="B404" s="5">
        <v>43881</v>
      </c>
      <c r="C404" t="s">
        <v>106</v>
      </c>
      <c r="D404" s="5">
        <v>47741</v>
      </c>
      <c r="E404" s="3">
        <v>25261000</v>
      </c>
      <c r="F404" s="3">
        <v>3850000</v>
      </c>
      <c r="G404" s="8">
        <v>6.5162200000000003E-2</v>
      </c>
      <c r="H404" s="8">
        <v>6.5199999999999994E-2</v>
      </c>
      <c r="I404" s="8">
        <v>1.6276619750109972E-3</v>
      </c>
      <c r="J404" t="str">
        <f t="shared" si="36"/>
        <v>SUN</v>
      </c>
      <c r="K404" t="str">
        <f t="shared" si="37"/>
        <v>FR</v>
      </c>
      <c r="L404" s="3">
        <f t="shared" si="38"/>
        <v>10.574999999999999</v>
      </c>
      <c r="M404" t="s">
        <v>316</v>
      </c>
      <c r="N404">
        <f t="shared" si="39"/>
        <v>2020</v>
      </c>
      <c r="O404">
        <f t="shared" si="40"/>
        <v>2</v>
      </c>
      <c r="P404">
        <f t="shared" si="41"/>
        <v>1</v>
      </c>
    </row>
    <row r="405" spans="1:16" x14ac:dyDescent="0.2">
      <c r="A405" s="5">
        <v>43865</v>
      </c>
      <c r="B405" s="5">
        <v>43867</v>
      </c>
      <c r="C405" t="s">
        <v>106</v>
      </c>
      <c r="D405" s="5">
        <v>47741</v>
      </c>
      <c r="E405" s="3">
        <v>24167000</v>
      </c>
      <c r="F405" s="3">
        <v>6500000</v>
      </c>
      <c r="G405" s="8">
        <v>6.6423200000000002E-2</v>
      </c>
      <c r="H405" s="8">
        <v>6.6500000000000004E-2</v>
      </c>
      <c r="I405" s="8">
        <v>2.8011792504856231E-3</v>
      </c>
      <c r="J405" t="str">
        <f t="shared" si="36"/>
        <v>SUN</v>
      </c>
      <c r="K405" t="str">
        <f t="shared" si="37"/>
        <v>FR</v>
      </c>
      <c r="L405" s="3">
        <f t="shared" si="38"/>
        <v>10.613888888888889</v>
      </c>
      <c r="M405" t="s">
        <v>316</v>
      </c>
      <c r="N405">
        <f t="shared" si="39"/>
        <v>2020</v>
      </c>
      <c r="O405">
        <f t="shared" si="40"/>
        <v>2</v>
      </c>
      <c r="P405">
        <f t="shared" si="41"/>
        <v>1</v>
      </c>
    </row>
    <row r="406" spans="1:16" x14ac:dyDescent="0.2">
      <c r="A406" s="5">
        <v>43851</v>
      </c>
      <c r="B406" s="5">
        <v>43853</v>
      </c>
      <c r="C406" t="s">
        <v>106</v>
      </c>
      <c r="D406" s="5">
        <v>47741</v>
      </c>
      <c r="E406" s="3">
        <v>17223000</v>
      </c>
      <c r="F406" s="3">
        <v>4200000</v>
      </c>
      <c r="G406" s="8">
        <v>6.7849699999999999E-2</v>
      </c>
      <c r="H406" s="8">
        <v>6.7900000000000002E-2</v>
      </c>
      <c r="I406" s="8">
        <v>1.8488640241663304E-3</v>
      </c>
      <c r="J406" t="str">
        <f t="shared" si="36"/>
        <v>SUN</v>
      </c>
      <c r="K406" t="str">
        <f t="shared" si="37"/>
        <v>FR</v>
      </c>
      <c r="L406" s="3">
        <f t="shared" si="38"/>
        <v>10.65</v>
      </c>
      <c r="M406" t="s">
        <v>316</v>
      </c>
      <c r="N406">
        <f t="shared" si="39"/>
        <v>2020</v>
      </c>
      <c r="O406">
        <f t="shared" si="40"/>
        <v>1</v>
      </c>
      <c r="P406">
        <f t="shared" si="41"/>
        <v>1</v>
      </c>
    </row>
    <row r="407" spans="1:16" x14ac:dyDescent="0.2">
      <c r="A407" s="5">
        <v>43837</v>
      </c>
      <c r="B407" s="5">
        <v>43839</v>
      </c>
      <c r="C407" t="s">
        <v>106</v>
      </c>
      <c r="D407" s="5">
        <v>47741</v>
      </c>
      <c r="E407" s="3">
        <v>28785500</v>
      </c>
      <c r="F407" s="3">
        <v>6400000</v>
      </c>
      <c r="G407" s="8">
        <v>7.09341E-2</v>
      </c>
      <c r="H407" s="8">
        <v>7.0999999999999994E-2</v>
      </c>
      <c r="I407" s="8">
        <v>2.9453898546568584E-3</v>
      </c>
      <c r="J407" t="str">
        <f t="shared" si="36"/>
        <v>SUN</v>
      </c>
      <c r="K407" t="str">
        <f t="shared" si="37"/>
        <v>FR</v>
      </c>
      <c r="L407" s="3">
        <f t="shared" si="38"/>
        <v>10.688888888888888</v>
      </c>
      <c r="M407" t="s">
        <v>316</v>
      </c>
      <c r="N407">
        <f t="shared" si="39"/>
        <v>2020</v>
      </c>
      <c r="O407">
        <f t="shared" si="40"/>
        <v>1</v>
      </c>
      <c r="P407">
        <f t="shared" si="41"/>
        <v>1</v>
      </c>
    </row>
    <row r="408" spans="1:16" x14ac:dyDescent="0.2">
      <c r="A408" s="5">
        <v>43788</v>
      </c>
      <c r="B408" s="5">
        <v>43790</v>
      </c>
      <c r="C408" t="s">
        <v>106</v>
      </c>
      <c r="D408" s="5">
        <v>47741</v>
      </c>
      <c r="E408" s="3">
        <v>14386500</v>
      </c>
      <c r="F408" s="3">
        <v>7250000</v>
      </c>
      <c r="G408" s="8">
        <v>7.0810200000000004E-2</v>
      </c>
      <c r="H408" s="8">
        <v>7.0900000000000005E-2</v>
      </c>
      <c r="I408" s="8">
        <v>3.3763495560670833E-3</v>
      </c>
      <c r="J408" t="str">
        <f t="shared" si="36"/>
        <v>SUN</v>
      </c>
      <c r="K408" t="str">
        <f t="shared" si="37"/>
        <v>FR</v>
      </c>
      <c r="L408" s="3">
        <f t="shared" si="38"/>
        <v>10.822222222222223</v>
      </c>
      <c r="M408" t="s">
        <v>316</v>
      </c>
      <c r="N408">
        <f t="shared" si="39"/>
        <v>2019</v>
      </c>
      <c r="O408">
        <f t="shared" si="40"/>
        <v>11</v>
      </c>
      <c r="P408">
        <f t="shared" si="41"/>
        <v>4</v>
      </c>
    </row>
    <row r="409" spans="1:16" x14ac:dyDescent="0.2">
      <c r="A409" s="5">
        <v>43774</v>
      </c>
      <c r="B409" s="5">
        <v>43776</v>
      </c>
      <c r="C409" t="s">
        <v>106</v>
      </c>
      <c r="D409" s="5">
        <v>47741</v>
      </c>
      <c r="E409" s="3">
        <v>18021400</v>
      </c>
      <c r="F409" s="3">
        <v>8550000</v>
      </c>
      <c r="G409" s="8">
        <v>7.0666300000000001E-2</v>
      </c>
      <c r="H409" s="8">
        <v>7.0800000000000002E-2</v>
      </c>
      <c r="I409" s="8">
        <v>3.9736722459717197E-3</v>
      </c>
      <c r="J409" t="str">
        <f t="shared" si="36"/>
        <v>SUN</v>
      </c>
      <c r="K409" t="str">
        <f t="shared" si="37"/>
        <v>FR</v>
      </c>
      <c r="L409" s="3">
        <f t="shared" si="38"/>
        <v>10.861111111111111</v>
      </c>
      <c r="M409" t="s">
        <v>316</v>
      </c>
      <c r="N409">
        <f t="shared" si="39"/>
        <v>2019</v>
      </c>
      <c r="O409">
        <f t="shared" si="40"/>
        <v>11</v>
      </c>
      <c r="P409">
        <f t="shared" si="41"/>
        <v>4</v>
      </c>
    </row>
    <row r="410" spans="1:16" x14ac:dyDescent="0.2">
      <c r="A410" s="5">
        <v>43760</v>
      </c>
      <c r="B410" s="5">
        <v>43762</v>
      </c>
      <c r="C410" t="s">
        <v>106</v>
      </c>
      <c r="D410" s="5">
        <v>47741</v>
      </c>
      <c r="E410" s="3">
        <v>19265800</v>
      </c>
      <c r="F410" s="3">
        <v>8450000</v>
      </c>
      <c r="G410" s="8">
        <v>7.2228399999999998E-2</v>
      </c>
      <c r="H410" s="8">
        <v>7.2300000000000003E-2</v>
      </c>
      <c r="I410" s="8">
        <v>4.0140084182834594E-3</v>
      </c>
      <c r="J410" t="str">
        <f t="shared" si="36"/>
        <v>SUN</v>
      </c>
      <c r="K410" t="str">
        <f t="shared" si="37"/>
        <v>FR</v>
      </c>
      <c r="L410" s="3">
        <f t="shared" si="38"/>
        <v>10.897222222222222</v>
      </c>
      <c r="M410" t="s">
        <v>316</v>
      </c>
      <c r="N410">
        <f t="shared" si="39"/>
        <v>2019</v>
      </c>
      <c r="O410">
        <f t="shared" si="40"/>
        <v>10</v>
      </c>
      <c r="P410">
        <f t="shared" si="41"/>
        <v>4</v>
      </c>
    </row>
    <row r="411" spans="1:16" x14ac:dyDescent="0.2">
      <c r="A411" s="5">
        <v>43746</v>
      </c>
      <c r="B411" s="5">
        <v>43748</v>
      </c>
      <c r="C411" t="s">
        <v>106</v>
      </c>
      <c r="D411" s="5">
        <v>47741</v>
      </c>
      <c r="E411" s="3">
        <v>10352000</v>
      </c>
      <c r="F411" s="3">
        <v>7250000</v>
      </c>
      <c r="G411" s="8">
        <v>7.3125399999999993E-2</v>
      </c>
      <c r="H411" s="8">
        <v>7.3300000000000004E-2</v>
      </c>
      <c r="I411" s="8">
        <v>3.4867421900690557E-3</v>
      </c>
      <c r="J411" t="str">
        <f t="shared" si="36"/>
        <v>SUN</v>
      </c>
      <c r="K411" t="str">
        <f t="shared" si="37"/>
        <v>FR</v>
      </c>
      <c r="L411" s="3">
        <f t="shared" si="38"/>
        <v>10.936111111111112</v>
      </c>
      <c r="M411" t="s">
        <v>316</v>
      </c>
      <c r="N411">
        <f t="shared" si="39"/>
        <v>2019</v>
      </c>
      <c r="O411">
        <f t="shared" si="40"/>
        <v>10</v>
      </c>
      <c r="P411">
        <f t="shared" si="41"/>
        <v>4</v>
      </c>
    </row>
    <row r="412" spans="1:16" x14ac:dyDescent="0.2">
      <c r="A412" s="5">
        <v>43732</v>
      </c>
      <c r="B412" s="5">
        <v>43734</v>
      </c>
      <c r="C412" t="s">
        <v>106</v>
      </c>
      <c r="D412" s="5">
        <v>47741</v>
      </c>
      <c r="E412" s="3">
        <v>7664500</v>
      </c>
      <c r="F412" s="3">
        <v>5200000</v>
      </c>
      <c r="G412" s="8">
        <v>7.3572399999999996E-2</v>
      </c>
      <c r="H412" s="8">
        <v>7.3700000000000002E-2</v>
      </c>
      <c r="I412" s="8">
        <v>2.5161228543242355E-3</v>
      </c>
      <c r="J412" t="str">
        <f t="shared" si="36"/>
        <v>SUN</v>
      </c>
      <c r="K412" t="str">
        <f t="shared" si="37"/>
        <v>FR</v>
      </c>
      <c r="L412" s="3">
        <f t="shared" si="38"/>
        <v>10.975</v>
      </c>
      <c r="M412" t="s">
        <v>316</v>
      </c>
      <c r="N412">
        <f t="shared" si="39"/>
        <v>2019</v>
      </c>
      <c r="O412">
        <f t="shared" si="40"/>
        <v>9</v>
      </c>
      <c r="P412">
        <f t="shared" si="41"/>
        <v>3</v>
      </c>
    </row>
    <row r="413" spans="1:16" x14ac:dyDescent="0.2">
      <c r="A413" s="5">
        <v>43718</v>
      </c>
      <c r="B413" s="5">
        <v>43720</v>
      </c>
      <c r="C413" t="s">
        <v>106</v>
      </c>
      <c r="D413" s="5">
        <v>47741</v>
      </c>
      <c r="E413" s="3">
        <v>16079500</v>
      </c>
      <c r="F413" s="3">
        <v>10050000</v>
      </c>
      <c r="G413" s="8">
        <v>7.29437E-2</v>
      </c>
      <c r="H413" s="8">
        <v>7.3099999999999998E-2</v>
      </c>
      <c r="I413" s="8">
        <v>4.8213363038474193E-3</v>
      </c>
      <c r="J413" t="str">
        <f t="shared" si="36"/>
        <v>SUN</v>
      </c>
      <c r="K413" t="str">
        <f t="shared" si="37"/>
        <v>FR</v>
      </c>
      <c r="L413" s="3">
        <f t="shared" si="38"/>
        <v>11.013888888888889</v>
      </c>
      <c r="M413" t="s">
        <v>316</v>
      </c>
      <c r="N413">
        <f t="shared" si="39"/>
        <v>2019</v>
      </c>
      <c r="O413">
        <f t="shared" si="40"/>
        <v>9</v>
      </c>
      <c r="P413">
        <f t="shared" si="41"/>
        <v>3</v>
      </c>
    </row>
    <row r="414" spans="1:16" x14ac:dyDescent="0.2">
      <c r="A414" s="5">
        <v>43704</v>
      </c>
      <c r="B414" s="5">
        <v>43706</v>
      </c>
      <c r="C414" t="s">
        <v>106</v>
      </c>
      <c r="D414" s="5">
        <v>47741</v>
      </c>
      <c r="E414" s="3">
        <v>9523600</v>
      </c>
      <c r="F414" s="3">
        <v>6150000</v>
      </c>
      <c r="G414" s="8">
        <v>7.4614600000000003E-2</v>
      </c>
      <c r="H414" s="8">
        <v>7.4800000000000005E-2</v>
      </c>
      <c r="I414" s="8">
        <v>3.0179532390660971E-3</v>
      </c>
      <c r="J414" t="str">
        <f t="shared" si="36"/>
        <v>SUN</v>
      </c>
      <c r="K414" t="str">
        <f t="shared" si="37"/>
        <v>FR</v>
      </c>
      <c r="L414" s="3">
        <f t="shared" si="38"/>
        <v>11.05</v>
      </c>
      <c r="M414" t="s">
        <v>316</v>
      </c>
      <c r="N414">
        <f t="shared" si="39"/>
        <v>2019</v>
      </c>
      <c r="O414">
        <f t="shared" si="40"/>
        <v>8</v>
      </c>
      <c r="P414">
        <f t="shared" si="41"/>
        <v>3</v>
      </c>
    </row>
    <row r="415" spans="1:16" x14ac:dyDescent="0.2">
      <c r="A415" s="5">
        <v>43690</v>
      </c>
      <c r="B415" s="5">
        <v>43692</v>
      </c>
      <c r="C415" t="s">
        <v>106</v>
      </c>
      <c r="D415" s="5">
        <v>47741</v>
      </c>
      <c r="E415" s="3">
        <v>8715500</v>
      </c>
      <c r="F415" s="3">
        <v>5700000</v>
      </c>
      <c r="G415" s="8">
        <v>7.4614600000000003E-2</v>
      </c>
      <c r="H415" s="8">
        <v>7.4800000000000005E-2</v>
      </c>
      <c r="I415" s="8">
        <v>2.7971273923051631E-3</v>
      </c>
      <c r="J415" t="str">
        <f t="shared" si="36"/>
        <v>SUN</v>
      </c>
      <c r="K415" t="str">
        <f t="shared" si="37"/>
        <v>FR</v>
      </c>
      <c r="L415" s="3">
        <f t="shared" si="38"/>
        <v>11.088888888888889</v>
      </c>
      <c r="M415" t="s">
        <v>316</v>
      </c>
      <c r="N415">
        <f t="shared" si="39"/>
        <v>2019</v>
      </c>
      <c r="O415">
        <f t="shared" si="40"/>
        <v>8</v>
      </c>
      <c r="P415">
        <f t="shared" si="41"/>
        <v>3</v>
      </c>
    </row>
    <row r="416" spans="1:16" x14ac:dyDescent="0.2">
      <c r="A416" s="5">
        <v>43676</v>
      </c>
      <c r="B416" s="5">
        <v>43678</v>
      </c>
      <c r="C416" t="s">
        <v>106</v>
      </c>
      <c r="D416" s="5">
        <v>47741</v>
      </c>
      <c r="E416" s="3">
        <v>19660000</v>
      </c>
      <c r="F416" s="3">
        <v>11600000</v>
      </c>
      <c r="G416" s="8">
        <v>7.2804800000000003E-2</v>
      </c>
      <c r="H416" s="8">
        <v>7.2999999999999995E-2</v>
      </c>
      <c r="I416" s="8">
        <v>5.5543287076619532E-3</v>
      </c>
      <c r="J416" t="str">
        <f t="shared" si="36"/>
        <v>SUN</v>
      </c>
      <c r="K416" t="str">
        <f t="shared" si="37"/>
        <v>FR</v>
      </c>
      <c r="L416" s="3">
        <f t="shared" si="38"/>
        <v>11.125</v>
      </c>
      <c r="M416" t="s">
        <v>316</v>
      </c>
      <c r="N416">
        <f t="shared" si="39"/>
        <v>2019</v>
      </c>
      <c r="O416">
        <f t="shared" si="40"/>
        <v>7</v>
      </c>
      <c r="P416">
        <f t="shared" si="41"/>
        <v>3</v>
      </c>
    </row>
    <row r="417" spans="1:16" x14ac:dyDescent="0.2">
      <c r="A417" s="5">
        <v>44369</v>
      </c>
      <c r="B417" s="5">
        <v>44371</v>
      </c>
      <c r="C417" t="s">
        <v>110</v>
      </c>
      <c r="D417" s="5">
        <v>51241</v>
      </c>
      <c r="E417" s="3">
        <v>9288500</v>
      </c>
      <c r="F417" s="3">
        <v>4150000</v>
      </c>
      <c r="G417" s="8">
        <v>7.2197700000000004E-2</v>
      </c>
      <c r="H417" s="8">
        <v>7.2499999999999995E-2</v>
      </c>
      <c r="I417" s="8">
        <v>2.614192587228325E-3</v>
      </c>
      <c r="J417" t="str">
        <f t="shared" si="36"/>
        <v>SUN</v>
      </c>
      <c r="K417" t="str">
        <f t="shared" si="37"/>
        <v>FR</v>
      </c>
      <c r="L417" s="3">
        <f t="shared" si="38"/>
        <v>18.81388888888889</v>
      </c>
      <c r="M417" t="s">
        <v>318</v>
      </c>
      <c r="N417">
        <f t="shared" si="39"/>
        <v>2021</v>
      </c>
      <c r="O417">
        <f t="shared" si="40"/>
        <v>6</v>
      </c>
      <c r="P417">
        <f t="shared" si="41"/>
        <v>2</v>
      </c>
    </row>
    <row r="418" spans="1:16" x14ac:dyDescent="0.2">
      <c r="A418" s="5">
        <v>44355</v>
      </c>
      <c r="B418" s="5">
        <v>44357</v>
      </c>
      <c r="C418" t="s">
        <v>110</v>
      </c>
      <c r="D418" s="5">
        <v>51241</v>
      </c>
      <c r="E418" s="3">
        <v>13701100</v>
      </c>
      <c r="F418" s="3">
        <v>4500000</v>
      </c>
      <c r="G418" s="8">
        <v>7.0498199999999997E-2</v>
      </c>
      <c r="H418" s="8">
        <v>7.0699999999999999E-2</v>
      </c>
      <c r="I418" s="8">
        <v>2.7679399370054004E-3</v>
      </c>
      <c r="J418" t="str">
        <f t="shared" si="36"/>
        <v>SUN</v>
      </c>
      <c r="K418" t="str">
        <f t="shared" si="37"/>
        <v>FR</v>
      </c>
      <c r="L418" s="3">
        <f t="shared" si="38"/>
        <v>18.852777777777778</v>
      </c>
      <c r="M418" t="s">
        <v>318</v>
      </c>
      <c r="N418">
        <f t="shared" si="39"/>
        <v>2021</v>
      </c>
      <c r="O418">
        <f t="shared" si="40"/>
        <v>6</v>
      </c>
      <c r="P418">
        <f t="shared" si="41"/>
        <v>2</v>
      </c>
    </row>
    <row r="419" spans="1:16" x14ac:dyDescent="0.2">
      <c r="A419" s="5">
        <v>44341</v>
      </c>
      <c r="B419" s="5">
        <v>44344</v>
      </c>
      <c r="C419" t="s">
        <v>110</v>
      </c>
      <c r="D419" s="5">
        <v>51241</v>
      </c>
      <c r="E419" s="3">
        <v>10743400</v>
      </c>
      <c r="F419" s="3">
        <v>3250000</v>
      </c>
      <c r="G419" s="8">
        <v>7.1297799999999995E-2</v>
      </c>
      <c r="H419" s="8">
        <v>7.1499999999999994E-2</v>
      </c>
      <c r="I419" s="8">
        <v>2.0217414254927448E-3</v>
      </c>
      <c r="J419" t="str">
        <f t="shared" si="36"/>
        <v>SUN</v>
      </c>
      <c r="K419" t="str">
        <f t="shared" si="37"/>
        <v>FR</v>
      </c>
      <c r="L419" s="3">
        <f t="shared" si="38"/>
        <v>18.888888888888889</v>
      </c>
      <c r="M419" t="s">
        <v>318</v>
      </c>
      <c r="N419">
        <f t="shared" si="39"/>
        <v>2021</v>
      </c>
      <c r="O419">
        <f t="shared" si="40"/>
        <v>5</v>
      </c>
      <c r="P419">
        <f t="shared" si="41"/>
        <v>2</v>
      </c>
    </row>
    <row r="420" spans="1:16" x14ac:dyDescent="0.2">
      <c r="A420" s="5">
        <v>44313</v>
      </c>
      <c r="B420" s="5">
        <v>44315</v>
      </c>
      <c r="C420" t="s">
        <v>110</v>
      </c>
      <c r="D420" s="5">
        <v>51241</v>
      </c>
      <c r="E420" s="3">
        <v>9526900</v>
      </c>
      <c r="F420" s="3">
        <v>5450000</v>
      </c>
      <c r="G420" s="8">
        <v>7.2496699999999997E-2</v>
      </c>
      <c r="H420" s="8">
        <v>7.2900000000000006E-2</v>
      </c>
      <c r="I420" s="8">
        <v>3.4473141353947635E-3</v>
      </c>
      <c r="J420" t="str">
        <f t="shared" si="36"/>
        <v>SUN</v>
      </c>
      <c r="K420" t="str">
        <f t="shared" si="37"/>
        <v>FR</v>
      </c>
      <c r="L420" s="3">
        <f t="shared" si="38"/>
        <v>18.966666666666665</v>
      </c>
      <c r="M420" t="s">
        <v>318</v>
      </c>
      <c r="N420">
        <f t="shared" si="39"/>
        <v>2021</v>
      </c>
      <c r="O420">
        <f t="shared" si="40"/>
        <v>4</v>
      </c>
      <c r="P420">
        <f t="shared" si="41"/>
        <v>2</v>
      </c>
    </row>
    <row r="421" spans="1:16" x14ac:dyDescent="0.2">
      <c r="A421" s="5">
        <v>44300</v>
      </c>
      <c r="B421" s="5">
        <v>44301</v>
      </c>
      <c r="C421" t="s">
        <v>110</v>
      </c>
      <c r="D421" s="5">
        <v>51241</v>
      </c>
      <c r="E421" s="3">
        <v>3790200</v>
      </c>
      <c r="F421" s="3">
        <v>2138900</v>
      </c>
      <c r="G421" s="8">
        <v>7.2996800000000001E-2</v>
      </c>
      <c r="H421" s="8">
        <v>7.2996800000000001E-2</v>
      </c>
      <c r="I421" s="8">
        <v>1.3622613099735633E-3</v>
      </c>
      <c r="J421" t="str">
        <f t="shared" si="36"/>
        <v>SUN</v>
      </c>
      <c r="K421" t="str">
        <f t="shared" si="37"/>
        <v>FR</v>
      </c>
      <c r="L421" s="3">
        <f t="shared" si="38"/>
        <v>19.002777777777776</v>
      </c>
      <c r="M421" t="s">
        <v>318</v>
      </c>
      <c r="N421">
        <f t="shared" si="39"/>
        <v>2021</v>
      </c>
      <c r="O421">
        <f t="shared" si="40"/>
        <v>4</v>
      </c>
      <c r="P421">
        <f t="shared" si="41"/>
        <v>2</v>
      </c>
    </row>
    <row r="422" spans="1:16" x14ac:dyDescent="0.2">
      <c r="A422" s="5">
        <v>44299</v>
      </c>
      <c r="B422" s="5">
        <v>44301</v>
      </c>
      <c r="C422" t="s">
        <v>110</v>
      </c>
      <c r="D422" s="5">
        <v>51241</v>
      </c>
      <c r="E422" s="3">
        <v>9174200</v>
      </c>
      <c r="F422" s="3">
        <v>6450000</v>
      </c>
      <c r="G422" s="8">
        <v>7.2996800000000001E-2</v>
      </c>
      <c r="H422" s="8">
        <v>7.3499999999999996E-2</v>
      </c>
      <c r="I422" s="8">
        <v>4.107992636088402E-3</v>
      </c>
      <c r="J422" t="str">
        <f t="shared" si="36"/>
        <v>SUN</v>
      </c>
      <c r="K422" t="str">
        <f t="shared" si="37"/>
        <v>FR</v>
      </c>
      <c r="L422" s="3">
        <f t="shared" si="38"/>
        <v>19.005555555555556</v>
      </c>
      <c r="M422" t="s">
        <v>318</v>
      </c>
      <c r="N422">
        <f t="shared" si="39"/>
        <v>2021</v>
      </c>
      <c r="O422">
        <f t="shared" si="40"/>
        <v>4</v>
      </c>
      <c r="P422">
        <f t="shared" si="41"/>
        <v>2</v>
      </c>
    </row>
    <row r="423" spans="1:16" x14ac:dyDescent="0.2">
      <c r="A423" s="5">
        <v>44285</v>
      </c>
      <c r="B423" s="5">
        <v>44287</v>
      </c>
      <c r="C423" t="s">
        <v>110</v>
      </c>
      <c r="D423" s="5">
        <v>51241</v>
      </c>
      <c r="E423" s="3">
        <v>9926600</v>
      </c>
      <c r="F423" s="3">
        <v>1400000</v>
      </c>
      <c r="G423" s="8">
        <v>7.4576900000000002E-2</v>
      </c>
      <c r="H423" s="8">
        <v>7.46E-2</v>
      </c>
      <c r="I423" s="8">
        <v>9.1095826825927256E-4</v>
      </c>
      <c r="J423" t="str">
        <f t="shared" si="36"/>
        <v>SUN</v>
      </c>
      <c r="K423" t="str">
        <f t="shared" si="37"/>
        <v>FR</v>
      </c>
      <c r="L423" s="3">
        <f t="shared" si="38"/>
        <v>19.041666666666668</v>
      </c>
      <c r="M423" t="s">
        <v>318</v>
      </c>
      <c r="N423">
        <f t="shared" si="39"/>
        <v>2021</v>
      </c>
      <c r="O423">
        <f t="shared" si="40"/>
        <v>3</v>
      </c>
      <c r="P423">
        <f t="shared" si="41"/>
        <v>1</v>
      </c>
    </row>
    <row r="424" spans="1:16" x14ac:dyDescent="0.2">
      <c r="A424" s="5">
        <v>44286</v>
      </c>
      <c r="B424" s="5">
        <v>44287</v>
      </c>
      <c r="C424" t="s">
        <v>110</v>
      </c>
      <c r="D424" s="5">
        <v>51241</v>
      </c>
      <c r="E424" s="3">
        <v>4000500</v>
      </c>
      <c r="F424" s="3">
        <v>4000500</v>
      </c>
      <c r="G424" s="8">
        <v>7.4576900000000002E-2</v>
      </c>
      <c r="H424" s="8">
        <v>7.4576900000000002E-2</v>
      </c>
      <c r="I424" s="8">
        <v>2.6030632515508714E-3</v>
      </c>
      <c r="J424" t="str">
        <f t="shared" si="36"/>
        <v>SUN</v>
      </c>
      <c r="K424" t="str">
        <f t="shared" si="37"/>
        <v>FR</v>
      </c>
      <c r="L424" s="3">
        <f t="shared" si="38"/>
        <v>19.041666666666668</v>
      </c>
      <c r="M424" t="s">
        <v>318</v>
      </c>
      <c r="N424">
        <f t="shared" si="39"/>
        <v>2021</v>
      </c>
      <c r="O424">
        <f t="shared" si="40"/>
        <v>3</v>
      </c>
      <c r="P424">
        <f t="shared" si="41"/>
        <v>1</v>
      </c>
    </row>
    <row r="425" spans="1:16" x14ac:dyDescent="0.2">
      <c r="A425" s="5">
        <v>44272</v>
      </c>
      <c r="B425" s="5">
        <v>44273</v>
      </c>
      <c r="C425" t="s">
        <v>110</v>
      </c>
      <c r="D425" s="5">
        <v>51241</v>
      </c>
      <c r="E425" s="3">
        <v>3578000</v>
      </c>
      <c r="F425" s="3">
        <v>1764000</v>
      </c>
      <c r="G425" s="8">
        <v>7.4494099999999994E-2</v>
      </c>
      <c r="H425" s="8">
        <v>7.4494099999999994E-2</v>
      </c>
      <c r="I425" s="8">
        <v>1.146533049479553E-3</v>
      </c>
      <c r="J425" t="str">
        <f t="shared" si="36"/>
        <v>SUN</v>
      </c>
      <c r="K425" t="str">
        <f t="shared" si="37"/>
        <v>FR</v>
      </c>
      <c r="L425" s="3">
        <f t="shared" si="38"/>
        <v>19.077777777777779</v>
      </c>
      <c r="M425" t="s">
        <v>318</v>
      </c>
      <c r="N425">
        <f t="shared" si="39"/>
        <v>2021</v>
      </c>
      <c r="O425">
        <f t="shared" si="40"/>
        <v>3</v>
      </c>
      <c r="P425">
        <f t="shared" si="41"/>
        <v>1</v>
      </c>
    </row>
    <row r="426" spans="1:16" x14ac:dyDescent="0.2">
      <c r="A426" s="5">
        <v>44271</v>
      </c>
      <c r="B426" s="5">
        <v>44273</v>
      </c>
      <c r="C426" t="s">
        <v>110</v>
      </c>
      <c r="D426" s="5">
        <v>51241</v>
      </c>
      <c r="E426" s="3">
        <v>7259500</v>
      </c>
      <c r="F426" s="3">
        <v>2350000</v>
      </c>
      <c r="G426" s="8">
        <v>7.4494099999999994E-2</v>
      </c>
      <c r="H426" s="8">
        <v>7.4700000000000003E-2</v>
      </c>
      <c r="I426" s="8">
        <v>1.5274108085470233E-3</v>
      </c>
      <c r="J426" t="str">
        <f t="shared" si="36"/>
        <v>SUN</v>
      </c>
      <c r="K426" t="str">
        <f t="shared" si="37"/>
        <v>FR</v>
      </c>
      <c r="L426" s="3">
        <f t="shared" si="38"/>
        <v>19.080555555555556</v>
      </c>
      <c r="M426" t="s">
        <v>318</v>
      </c>
      <c r="N426">
        <f t="shared" si="39"/>
        <v>2021</v>
      </c>
      <c r="O426">
        <f t="shared" si="40"/>
        <v>3</v>
      </c>
      <c r="P426">
        <f t="shared" si="41"/>
        <v>1</v>
      </c>
    </row>
    <row r="427" spans="1:16" x14ac:dyDescent="0.2">
      <c r="A427" s="5">
        <v>44258</v>
      </c>
      <c r="B427" s="5">
        <v>44259</v>
      </c>
      <c r="C427" t="s">
        <v>110</v>
      </c>
      <c r="D427" s="5">
        <v>51241</v>
      </c>
      <c r="E427" s="3">
        <v>3495600</v>
      </c>
      <c r="F427" s="3">
        <v>574600</v>
      </c>
      <c r="G427" s="8">
        <v>7.22994E-2</v>
      </c>
      <c r="H427" s="8">
        <v>7.22994E-2</v>
      </c>
      <c r="I427" s="8">
        <v>3.6246529835184493E-4</v>
      </c>
      <c r="J427" t="str">
        <f t="shared" si="36"/>
        <v>SUN</v>
      </c>
      <c r="K427" t="str">
        <f t="shared" si="37"/>
        <v>FR</v>
      </c>
      <c r="L427" s="3">
        <f t="shared" si="38"/>
        <v>19.116666666666667</v>
      </c>
      <c r="M427" t="s">
        <v>318</v>
      </c>
      <c r="N427">
        <f t="shared" si="39"/>
        <v>2021</v>
      </c>
      <c r="O427">
        <f t="shared" si="40"/>
        <v>3</v>
      </c>
      <c r="P427">
        <f t="shared" si="41"/>
        <v>1</v>
      </c>
    </row>
    <row r="428" spans="1:16" x14ac:dyDescent="0.2">
      <c r="A428" s="5">
        <v>44257</v>
      </c>
      <c r="B428" s="5">
        <v>44259</v>
      </c>
      <c r="C428" t="s">
        <v>110</v>
      </c>
      <c r="D428" s="5">
        <v>51241</v>
      </c>
      <c r="E428" s="3">
        <v>8186300</v>
      </c>
      <c r="F428" s="3">
        <v>5750000</v>
      </c>
      <c r="G428" s="8">
        <v>7.22994E-2</v>
      </c>
      <c r="H428" s="8">
        <v>7.2599999999999998E-2</v>
      </c>
      <c r="I428" s="8">
        <v>3.6271762365525724E-3</v>
      </c>
      <c r="J428" t="str">
        <f t="shared" si="36"/>
        <v>SUN</v>
      </c>
      <c r="K428" t="str">
        <f t="shared" si="37"/>
        <v>FR</v>
      </c>
      <c r="L428" s="3">
        <f t="shared" si="38"/>
        <v>19.119444444444444</v>
      </c>
      <c r="M428" t="s">
        <v>318</v>
      </c>
      <c r="N428">
        <f t="shared" si="39"/>
        <v>2021</v>
      </c>
      <c r="O428">
        <f t="shared" si="40"/>
        <v>3</v>
      </c>
      <c r="P428">
        <f t="shared" si="41"/>
        <v>1</v>
      </c>
    </row>
    <row r="429" spans="1:16" x14ac:dyDescent="0.2">
      <c r="A429" s="5">
        <v>44243</v>
      </c>
      <c r="B429" s="5">
        <v>44245</v>
      </c>
      <c r="C429" t="s">
        <v>110</v>
      </c>
      <c r="D429" s="5">
        <v>51241</v>
      </c>
      <c r="E429" s="3">
        <v>10089100</v>
      </c>
      <c r="F429" s="3">
        <v>5550000</v>
      </c>
      <c r="G429" s="8">
        <v>6.85997E-2</v>
      </c>
      <c r="H429" s="8">
        <v>6.88E-2</v>
      </c>
      <c r="I429" s="8">
        <v>3.321859954804429E-3</v>
      </c>
      <c r="J429" t="str">
        <f t="shared" si="36"/>
        <v>SUN</v>
      </c>
      <c r="K429" t="str">
        <f t="shared" si="37"/>
        <v>FR</v>
      </c>
      <c r="L429" s="3">
        <f t="shared" si="38"/>
        <v>19.163888888888888</v>
      </c>
      <c r="M429" t="s">
        <v>318</v>
      </c>
      <c r="N429">
        <f t="shared" si="39"/>
        <v>2021</v>
      </c>
      <c r="O429">
        <f t="shared" si="40"/>
        <v>2</v>
      </c>
      <c r="P429">
        <f t="shared" si="41"/>
        <v>1</v>
      </c>
    </row>
    <row r="430" spans="1:16" x14ac:dyDescent="0.2">
      <c r="A430" s="5">
        <v>44229</v>
      </c>
      <c r="B430" s="5">
        <v>44231</v>
      </c>
      <c r="C430" t="s">
        <v>110</v>
      </c>
      <c r="D430" s="5">
        <v>51241</v>
      </c>
      <c r="E430" s="3">
        <v>13376000</v>
      </c>
      <c r="F430" s="3">
        <v>4900000</v>
      </c>
      <c r="G430" s="8">
        <v>6.7996600000000004E-2</v>
      </c>
      <c r="H430" s="8">
        <v>6.8099999999999994E-2</v>
      </c>
      <c r="I430" s="8">
        <v>2.9070292200710219E-3</v>
      </c>
      <c r="J430" t="str">
        <f t="shared" si="36"/>
        <v>SUN</v>
      </c>
      <c r="K430" t="str">
        <f t="shared" si="37"/>
        <v>FR</v>
      </c>
      <c r="L430" s="3">
        <f t="shared" si="38"/>
        <v>19.202777777777779</v>
      </c>
      <c r="M430" t="s">
        <v>318</v>
      </c>
      <c r="N430">
        <f t="shared" si="39"/>
        <v>2021</v>
      </c>
      <c r="O430">
        <f t="shared" si="40"/>
        <v>2</v>
      </c>
      <c r="P430">
        <f t="shared" si="41"/>
        <v>1</v>
      </c>
    </row>
    <row r="431" spans="1:16" x14ac:dyDescent="0.2">
      <c r="A431" s="5">
        <v>44216</v>
      </c>
      <c r="B431" s="5">
        <v>44217</v>
      </c>
      <c r="C431" t="s">
        <v>110</v>
      </c>
      <c r="D431" s="5">
        <v>51241</v>
      </c>
      <c r="E431" s="3">
        <v>4085000</v>
      </c>
      <c r="F431" s="3">
        <v>4085000</v>
      </c>
      <c r="G431" s="8">
        <v>6.8384600000000004E-2</v>
      </c>
      <c r="H431" s="8">
        <v>6.8384600000000004E-2</v>
      </c>
      <c r="I431" s="8">
        <v>2.4373421077888199E-3</v>
      </c>
      <c r="J431" t="str">
        <f t="shared" si="36"/>
        <v>SUN</v>
      </c>
      <c r="K431" t="str">
        <f t="shared" si="37"/>
        <v>FR</v>
      </c>
      <c r="L431" s="3">
        <f t="shared" si="38"/>
        <v>19.236111111111111</v>
      </c>
      <c r="M431" t="s">
        <v>318</v>
      </c>
      <c r="N431">
        <f t="shared" si="39"/>
        <v>2021</v>
      </c>
      <c r="O431">
        <f t="shared" si="40"/>
        <v>1</v>
      </c>
      <c r="P431">
        <f t="shared" si="41"/>
        <v>1</v>
      </c>
    </row>
    <row r="432" spans="1:16" x14ac:dyDescent="0.2">
      <c r="A432" s="5">
        <v>44215</v>
      </c>
      <c r="B432" s="5">
        <v>44217</v>
      </c>
      <c r="C432" t="s">
        <v>110</v>
      </c>
      <c r="D432" s="5">
        <v>51241</v>
      </c>
      <c r="E432" s="3">
        <v>11218900</v>
      </c>
      <c r="F432" s="3">
        <v>7150000</v>
      </c>
      <c r="G432" s="8">
        <v>6.8384600000000004E-2</v>
      </c>
      <c r="H432" s="8">
        <v>6.8699999999999997E-2</v>
      </c>
      <c r="I432" s="8">
        <v>4.2660945093488519E-3</v>
      </c>
      <c r="J432" t="str">
        <f t="shared" si="36"/>
        <v>SUN</v>
      </c>
      <c r="K432" t="str">
        <f t="shared" si="37"/>
        <v>FR</v>
      </c>
      <c r="L432" s="3">
        <f t="shared" si="38"/>
        <v>19.238888888888887</v>
      </c>
      <c r="M432" t="s">
        <v>318</v>
      </c>
      <c r="N432">
        <f t="shared" si="39"/>
        <v>2021</v>
      </c>
      <c r="O432">
        <f t="shared" si="40"/>
        <v>1</v>
      </c>
      <c r="P432">
        <f t="shared" si="41"/>
        <v>1</v>
      </c>
    </row>
    <row r="433" spans="1:16" x14ac:dyDescent="0.2">
      <c r="A433" s="5">
        <v>44201</v>
      </c>
      <c r="B433" s="5">
        <v>44203</v>
      </c>
      <c r="C433" t="s">
        <v>110</v>
      </c>
      <c r="D433" s="5">
        <v>51241</v>
      </c>
      <c r="E433" s="3">
        <v>16897500</v>
      </c>
      <c r="F433" s="3">
        <v>7100000</v>
      </c>
      <c r="G433" s="8">
        <v>6.4998299999999995E-2</v>
      </c>
      <c r="H433" s="8">
        <v>6.5299999999999997E-2</v>
      </c>
      <c r="I433" s="8">
        <v>4.0264885309694359E-3</v>
      </c>
      <c r="J433" t="str">
        <f t="shared" si="36"/>
        <v>SUN</v>
      </c>
      <c r="K433" t="str">
        <f t="shared" si="37"/>
        <v>FR</v>
      </c>
      <c r="L433" s="3">
        <f t="shared" si="38"/>
        <v>19.277777777777779</v>
      </c>
      <c r="M433" t="s">
        <v>318</v>
      </c>
      <c r="N433">
        <f t="shared" si="39"/>
        <v>2021</v>
      </c>
      <c r="O433">
        <f t="shared" si="40"/>
        <v>1</v>
      </c>
      <c r="P433">
        <f t="shared" si="41"/>
        <v>1</v>
      </c>
    </row>
    <row r="434" spans="1:16" x14ac:dyDescent="0.2">
      <c r="A434" s="5">
        <v>44166</v>
      </c>
      <c r="B434" s="5">
        <v>44168</v>
      </c>
      <c r="C434" t="s">
        <v>110</v>
      </c>
      <c r="D434" s="5">
        <v>51241</v>
      </c>
      <c r="E434" s="3">
        <v>22004300</v>
      </c>
      <c r="F434" s="3">
        <v>4650000</v>
      </c>
      <c r="G434" s="8">
        <v>6.89641E-2</v>
      </c>
      <c r="H434" s="8">
        <v>6.9000000000000006E-2</v>
      </c>
      <c r="I434" s="8">
        <v>6.2158120039153735E-3</v>
      </c>
      <c r="J434" t="str">
        <f t="shared" si="36"/>
        <v>SUN</v>
      </c>
      <c r="K434" t="str">
        <f t="shared" si="37"/>
        <v>FR</v>
      </c>
      <c r="L434" s="3">
        <f t="shared" si="38"/>
        <v>19.372222222222224</v>
      </c>
      <c r="M434" t="s">
        <v>318</v>
      </c>
      <c r="N434">
        <f t="shared" si="39"/>
        <v>2020</v>
      </c>
      <c r="O434">
        <f t="shared" si="40"/>
        <v>12</v>
      </c>
      <c r="P434">
        <f t="shared" si="41"/>
        <v>4</v>
      </c>
    </row>
    <row r="435" spans="1:16" x14ac:dyDescent="0.2">
      <c r="A435" s="5">
        <v>44152</v>
      </c>
      <c r="B435" s="5">
        <v>44154</v>
      </c>
      <c r="C435" t="s">
        <v>110</v>
      </c>
      <c r="D435" s="5">
        <v>51241</v>
      </c>
      <c r="E435" s="3">
        <v>14127800</v>
      </c>
      <c r="F435" s="3">
        <v>1450000</v>
      </c>
      <c r="G435" s="8">
        <v>7.0997699999999997E-2</v>
      </c>
      <c r="H435" s="8">
        <v>7.1099999999999997E-2</v>
      </c>
      <c r="I435" s="8">
        <v>1.9954191097370688E-3</v>
      </c>
      <c r="J435" t="str">
        <f t="shared" si="36"/>
        <v>SUN</v>
      </c>
      <c r="K435" t="str">
        <f t="shared" si="37"/>
        <v>FR</v>
      </c>
      <c r="L435" s="3">
        <f t="shared" si="38"/>
        <v>19.411111111111111</v>
      </c>
      <c r="M435" t="s">
        <v>318</v>
      </c>
      <c r="N435">
        <f t="shared" si="39"/>
        <v>2020</v>
      </c>
      <c r="O435">
        <f t="shared" si="40"/>
        <v>11</v>
      </c>
      <c r="P435">
        <f t="shared" si="41"/>
        <v>4</v>
      </c>
    </row>
    <row r="436" spans="1:16" x14ac:dyDescent="0.2">
      <c r="A436" s="5">
        <v>44138</v>
      </c>
      <c r="B436" s="5">
        <v>44140</v>
      </c>
      <c r="C436" t="s">
        <v>110</v>
      </c>
      <c r="D436" s="5">
        <v>51241</v>
      </c>
      <c r="E436" s="3">
        <v>7442600</v>
      </c>
      <c r="F436" s="3">
        <v>4450000</v>
      </c>
      <c r="G436" s="8">
        <v>7.2498900000000005E-2</v>
      </c>
      <c r="H436" s="8">
        <v>7.2599999999999998E-2</v>
      </c>
      <c r="I436" s="8">
        <v>6.2533577236560294E-3</v>
      </c>
      <c r="J436" t="str">
        <f t="shared" si="36"/>
        <v>SUN</v>
      </c>
      <c r="K436" t="str">
        <f t="shared" si="37"/>
        <v>FR</v>
      </c>
      <c r="L436" s="3">
        <f t="shared" si="38"/>
        <v>19.45</v>
      </c>
      <c r="M436" t="s">
        <v>318</v>
      </c>
      <c r="N436">
        <f t="shared" si="39"/>
        <v>2020</v>
      </c>
      <c r="O436">
        <f t="shared" si="40"/>
        <v>11</v>
      </c>
      <c r="P436">
        <f t="shared" si="41"/>
        <v>4</v>
      </c>
    </row>
    <row r="437" spans="1:16" x14ac:dyDescent="0.2">
      <c r="A437" s="5">
        <v>44124</v>
      </c>
      <c r="B437" s="5">
        <v>44126</v>
      </c>
      <c r="C437" t="s">
        <v>110</v>
      </c>
      <c r="D437" s="5">
        <v>51241</v>
      </c>
      <c r="E437" s="3">
        <v>9079800</v>
      </c>
      <c r="F437" s="3">
        <v>2850000</v>
      </c>
      <c r="G437" s="8">
        <v>7.2696200000000002E-2</v>
      </c>
      <c r="H437" s="8">
        <v>7.2999999999999995E-2</v>
      </c>
      <c r="I437" s="8">
        <v>4.015858620121532E-3</v>
      </c>
      <c r="J437" t="str">
        <f t="shared" si="36"/>
        <v>SUN</v>
      </c>
      <c r="K437" t="str">
        <f t="shared" si="37"/>
        <v>FR</v>
      </c>
      <c r="L437" s="3">
        <f t="shared" si="38"/>
        <v>19.486111111111111</v>
      </c>
      <c r="M437" t="s">
        <v>318</v>
      </c>
      <c r="N437">
        <f t="shared" si="39"/>
        <v>2020</v>
      </c>
      <c r="O437">
        <f t="shared" si="40"/>
        <v>10</v>
      </c>
      <c r="P437">
        <f t="shared" si="41"/>
        <v>4</v>
      </c>
    </row>
    <row r="438" spans="1:16" x14ac:dyDescent="0.2">
      <c r="A438" s="5">
        <v>44110</v>
      </c>
      <c r="B438" s="5">
        <v>44112</v>
      </c>
      <c r="C438" t="s">
        <v>110</v>
      </c>
      <c r="D438" s="5">
        <v>51241</v>
      </c>
      <c r="E438" s="3">
        <v>6270600</v>
      </c>
      <c r="F438" s="3">
        <v>2300000</v>
      </c>
      <c r="G438" s="8">
        <v>7.3977200000000007E-2</v>
      </c>
      <c r="H438" s="8">
        <v>7.4200000000000002E-2</v>
      </c>
      <c r="I438" s="8">
        <v>3.2979766046732509E-3</v>
      </c>
      <c r="J438" t="str">
        <f t="shared" si="36"/>
        <v>SUN</v>
      </c>
      <c r="K438" t="str">
        <f t="shared" si="37"/>
        <v>FR</v>
      </c>
      <c r="L438" s="3">
        <f t="shared" si="38"/>
        <v>19.524999999999999</v>
      </c>
      <c r="M438" t="s">
        <v>318</v>
      </c>
      <c r="N438">
        <f t="shared" si="39"/>
        <v>2020</v>
      </c>
      <c r="O438">
        <f t="shared" si="40"/>
        <v>10</v>
      </c>
      <c r="P438">
        <f t="shared" si="41"/>
        <v>4</v>
      </c>
    </row>
    <row r="439" spans="1:16" x14ac:dyDescent="0.2">
      <c r="A439" s="5">
        <v>44096</v>
      </c>
      <c r="B439" s="5">
        <v>44098</v>
      </c>
      <c r="C439" t="s">
        <v>110</v>
      </c>
      <c r="D439" s="5">
        <v>51241</v>
      </c>
      <c r="E439" s="3">
        <v>6278100</v>
      </c>
      <c r="F439" s="3">
        <v>2600000</v>
      </c>
      <c r="G439" s="8">
        <v>7.4099600000000002E-2</v>
      </c>
      <c r="H439" s="8">
        <v>7.4200000000000002E-2</v>
      </c>
      <c r="I439" s="8">
        <v>3.7343159241347893E-3</v>
      </c>
      <c r="J439" t="str">
        <f t="shared" si="36"/>
        <v>SUN</v>
      </c>
      <c r="K439" t="str">
        <f t="shared" si="37"/>
        <v>FR</v>
      </c>
      <c r="L439" s="3">
        <f t="shared" si="38"/>
        <v>19.56388888888889</v>
      </c>
      <c r="M439" t="s">
        <v>318</v>
      </c>
      <c r="N439">
        <f t="shared" si="39"/>
        <v>2020</v>
      </c>
      <c r="O439">
        <f t="shared" si="40"/>
        <v>9</v>
      </c>
      <c r="P439">
        <f t="shared" si="41"/>
        <v>3</v>
      </c>
    </row>
    <row r="440" spans="1:16" x14ac:dyDescent="0.2">
      <c r="A440" s="5">
        <v>44082</v>
      </c>
      <c r="B440" s="5">
        <v>44084</v>
      </c>
      <c r="C440" t="s">
        <v>110</v>
      </c>
      <c r="D440" s="5">
        <v>51241</v>
      </c>
      <c r="E440" s="3">
        <v>4354800</v>
      </c>
      <c r="F440" s="3">
        <v>1500000</v>
      </c>
      <c r="G440" s="8">
        <v>7.419640000000001E-2</v>
      </c>
      <c r="H440" s="8">
        <v>7.4200000000000002E-2</v>
      </c>
      <c r="I440" s="8">
        <v>2.1572274502582793E-3</v>
      </c>
      <c r="J440" t="str">
        <f t="shared" si="36"/>
        <v>SUN</v>
      </c>
      <c r="K440" t="str">
        <f t="shared" si="37"/>
        <v>FR</v>
      </c>
      <c r="L440" s="3">
        <f t="shared" si="38"/>
        <v>19.602777777777778</v>
      </c>
      <c r="M440" t="s">
        <v>318</v>
      </c>
      <c r="N440">
        <f t="shared" si="39"/>
        <v>2020</v>
      </c>
      <c r="O440">
        <f t="shared" si="40"/>
        <v>9</v>
      </c>
      <c r="P440">
        <f t="shared" si="41"/>
        <v>3</v>
      </c>
    </row>
    <row r="441" spans="1:16" x14ac:dyDescent="0.2">
      <c r="A441" s="5">
        <v>44068</v>
      </c>
      <c r="B441" s="5">
        <v>44070</v>
      </c>
      <c r="C441" t="s">
        <v>110</v>
      </c>
      <c r="D441" s="5">
        <v>51241</v>
      </c>
      <c r="E441" s="3">
        <v>7022400</v>
      </c>
      <c r="F441" s="3">
        <v>1800000</v>
      </c>
      <c r="G441" s="8">
        <v>7.2798699999999994E-2</v>
      </c>
      <c r="H441" s="8">
        <v>7.2999999999999995E-2</v>
      </c>
      <c r="I441" s="8">
        <v>2.539907930569958E-3</v>
      </c>
      <c r="J441" t="str">
        <f t="shared" si="36"/>
        <v>SUN</v>
      </c>
      <c r="K441" t="str">
        <f t="shared" si="37"/>
        <v>FR</v>
      </c>
      <c r="L441" s="3">
        <f t="shared" si="38"/>
        <v>19.638888888888889</v>
      </c>
      <c r="M441" t="s">
        <v>318</v>
      </c>
      <c r="N441">
        <f t="shared" si="39"/>
        <v>2020</v>
      </c>
      <c r="O441">
        <f t="shared" si="40"/>
        <v>8</v>
      </c>
      <c r="P441">
        <f t="shared" si="41"/>
        <v>3</v>
      </c>
    </row>
    <row r="442" spans="1:16" x14ac:dyDescent="0.2">
      <c r="A442" s="5">
        <v>44054</v>
      </c>
      <c r="B442" s="5">
        <v>44056</v>
      </c>
      <c r="C442" t="s">
        <v>110</v>
      </c>
      <c r="D442" s="5">
        <v>51241</v>
      </c>
      <c r="E442" s="3">
        <v>6388600</v>
      </c>
      <c r="F442" s="3">
        <v>2150000</v>
      </c>
      <c r="G442" s="8">
        <v>7.3698100000000002E-2</v>
      </c>
      <c r="H442" s="8">
        <v>7.3800000000000004E-2</v>
      </c>
      <c r="I442" s="8">
        <v>3.0712600912941087E-3</v>
      </c>
      <c r="J442" t="str">
        <f t="shared" si="36"/>
        <v>SUN</v>
      </c>
      <c r="K442" t="str">
        <f t="shared" si="37"/>
        <v>FR</v>
      </c>
      <c r="L442" s="3">
        <f t="shared" si="38"/>
        <v>19.677777777777777</v>
      </c>
      <c r="M442" t="s">
        <v>318</v>
      </c>
      <c r="N442">
        <f t="shared" si="39"/>
        <v>2020</v>
      </c>
      <c r="O442">
        <f t="shared" si="40"/>
        <v>8</v>
      </c>
      <c r="P442">
        <f t="shared" si="41"/>
        <v>3</v>
      </c>
    </row>
    <row r="443" spans="1:16" x14ac:dyDescent="0.2">
      <c r="A443" s="5">
        <v>44040</v>
      </c>
      <c r="B443" s="5">
        <v>44042</v>
      </c>
      <c r="C443" t="s">
        <v>110</v>
      </c>
      <c r="D443" s="5">
        <v>51241</v>
      </c>
      <c r="E443" s="3">
        <v>8090900</v>
      </c>
      <c r="F443" s="3">
        <v>2600000</v>
      </c>
      <c r="G443" s="8">
        <v>7.4007299999999998E-2</v>
      </c>
      <c r="H443" s="8">
        <v>7.4099999999999999E-2</v>
      </c>
      <c r="I443" s="8">
        <v>3.7296643826987001E-3</v>
      </c>
      <c r="J443" t="str">
        <f t="shared" si="36"/>
        <v>SUN</v>
      </c>
      <c r="K443" t="str">
        <f t="shared" si="37"/>
        <v>FR</v>
      </c>
      <c r="L443" s="3">
        <f t="shared" si="38"/>
        <v>19.713888888888889</v>
      </c>
      <c r="M443" t="s">
        <v>318</v>
      </c>
      <c r="N443">
        <f t="shared" si="39"/>
        <v>2020</v>
      </c>
      <c r="O443">
        <f t="shared" si="40"/>
        <v>7</v>
      </c>
      <c r="P443">
        <f t="shared" si="41"/>
        <v>3</v>
      </c>
    </row>
    <row r="444" spans="1:16" x14ac:dyDescent="0.2">
      <c r="A444" s="5">
        <v>44026</v>
      </c>
      <c r="B444" s="5">
        <v>44028</v>
      </c>
      <c r="C444" t="s">
        <v>110</v>
      </c>
      <c r="D444" s="5">
        <v>51241</v>
      </c>
      <c r="E444" s="3">
        <v>5029800</v>
      </c>
      <c r="F444" s="3">
        <v>2250000</v>
      </c>
      <c r="G444" s="8">
        <v>7.5644400000000001E-2</v>
      </c>
      <c r="H444" s="8">
        <v>7.5800000000000006E-2</v>
      </c>
      <c r="I444" s="8">
        <v>3.2989911128771211E-3</v>
      </c>
      <c r="J444" t="str">
        <f t="shared" si="36"/>
        <v>SUN</v>
      </c>
      <c r="K444" t="str">
        <f t="shared" si="37"/>
        <v>FR</v>
      </c>
      <c r="L444" s="3">
        <f t="shared" si="38"/>
        <v>19.752777777777776</v>
      </c>
      <c r="M444" t="s">
        <v>318</v>
      </c>
      <c r="N444">
        <f t="shared" si="39"/>
        <v>2020</v>
      </c>
      <c r="O444">
        <f t="shared" si="40"/>
        <v>7</v>
      </c>
      <c r="P444">
        <f t="shared" si="41"/>
        <v>3</v>
      </c>
    </row>
    <row r="445" spans="1:16" x14ac:dyDescent="0.2">
      <c r="A445" s="5">
        <v>44012</v>
      </c>
      <c r="B445" s="5">
        <v>44014</v>
      </c>
      <c r="C445" t="s">
        <v>110</v>
      </c>
      <c r="D445" s="5">
        <v>51241</v>
      </c>
      <c r="E445" s="3">
        <v>5029800</v>
      </c>
      <c r="F445" s="3">
        <v>2250000</v>
      </c>
      <c r="G445" s="8">
        <v>7.6390299999999994E-2</v>
      </c>
      <c r="H445" s="8">
        <v>7.6499999999999999E-2</v>
      </c>
      <c r="I445" s="8">
        <v>3.3315211808146688E-3</v>
      </c>
      <c r="J445" t="str">
        <f t="shared" si="36"/>
        <v>SUN</v>
      </c>
      <c r="K445" t="str">
        <f t="shared" si="37"/>
        <v>FR</v>
      </c>
      <c r="L445" s="3">
        <f t="shared" si="38"/>
        <v>19.791666666666668</v>
      </c>
      <c r="M445" t="s">
        <v>318</v>
      </c>
      <c r="N445">
        <f t="shared" si="39"/>
        <v>2020</v>
      </c>
      <c r="O445">
        <f t="shared" si="40"/>
        <v>6</v>
      </c>
      <c r="P445">
        <f t="shared" si="41"/>
        <v>2</v>
      </c>
    </row>
    <row r="446" spans="1:16" x14ac:dyDescent="0.2">
      <c r="A446" s="5">
        <v>43998</v>
      </c>
      <c r="B446" s="5">
        <v>44000</v>
      </c>
      <c r="C446" t="s">
        <v>110</v>
      </c>
      <c r="D446" s="5">
        <v>51241</v>
      </c>
      <c r="E446" s="3">
        <v>5480900</v>
      </c>
      <c r="F446" s="3">
        <v>2150000</v>
      </c>
      <c r="G446" s="8">
        <v>7.6480900000000004E-2</v>
      </c>
      <c r="H446" s="8">
        <v>7.6600000000000001E-2</v>
      </c>
      <c r="I446" s="8">
        <v>3.1872291947316902E-3</v>
      </c>
      <c r="J446" t="str">
        <f t="shared" si="36"/>
        <v>SUN</v>
      </c>
      <c r="K446" t="str">
        <f t="shared" si="37"/>
        <v>FR</v>
      </c>
      <c r="L446" s="3">
        <f t="shared" si="38"/>
        <v>19.830555555555556</v>
      </c>
      <c r="M446" t="s">
        <v>318</v>
      </c>
      <c r="N446">
        <f t="shared" si="39"/>
        <v>2020</v>
      </c>
      <c r="O446">
        <f t="shared" si="40"/>
        <v>6</v>
      </c>
      <c r="P446">
        <f t="shared" si="41"/>
        <v>2</v>
      </c>
    </row>
    <row r="447" spans="1:16" x14ac:dyDescent="0.2">
      <c r="A447" s="5">
        <v>43984</v>
      </c>
      <c r="B447" s="5">
        <v>43986</v>
      </c>
      <c r="C447" t="s">
        <v>110</v>
      </c>
      <c r="D447" s="5">
        <v>51241</v>
      </c>
      <c r="E447" s="3">
        <v>10672500</v>
      </c>
      <c r="F447" s="3">
        <v>2150000</v>
      </c>
      <c r="G447" s="8">
        <v>7.7097899999999997E-2</v>
      </c>
      <c r="H447" s="8">
        <v>7.7200000000000005E-2</v>
      </c>
      <c r="I447" s="8">
        <v>3.2129417636626184E-3</v>
      </c>
      <c r="J447" t="str">
        <f t="shared" si="36"/>
        <v>SUN</v>
      </c>
      <c r="K447" t="str">
        <f t="shared" si="37"/>
        <v>FR</v>
      </c>
      <c r="L447" s="3">
        <f t="shared" si="38"/>
        <v>19.869444444444444</v>
      </c>
      <c r="M447" t="s">
        <v>318</v>
      </c>
      <c r="N447">
        <f t="shared" si="39"/>
        <v>2020</v>
      </c>
      <c r="O447">
        <f t="shared" si="40"/>
        <v>6</v>
      </c>
      <c r="P447">
        <f t="shared" si="41"/>
        <v>2</v>
      </c>
    </row>
    <row r="448" spans="1:16" x14ac:dyDescent="0.2">
      <c r="A448" s="5">
        <v>43963</v>
      </c>
      <c r="B448" s="5">
        <v>43965</v>
      </c>
      <c r="C448" t="s">
        <v>110</v>
      </c>
      <c r="D448" s="5">
        <v>51241</v>
      </c>
      <c r="E448" s="3">
        <v>4027500</v>
      </c>
      <c r="F448" s="3">
        <v>750000</v>
      </c>
      <c r="G448" s="8">
        <v>8.3174799999999993E-2</v>
      </c>
      <c r="H448" s="8">
        <v>8.4000000000000005E-2</v>
      </c>
      <c r="I448" s="8">
        <v>1.2091352257639339E-3</v>
      </c>
      <c r="J448" t="str">
        <f t="shared" si="36"/>
        <v>SUN</v>
      </c>
      <c r="K448" t="str">
        <f t="shared" si="37"/>
        <v>FR</v>
      </c>
      <c r="L448" s="3">
        <f t="shared" si="38"/>
        <v>19.925000000000001</v>
      </c>
      <c r="M448" t="s">
        <v>318</v>
      </c>
      <c r="N448">
        <f t="shared" si="39"/>
        <v>2020</v>
      </c>
      <c r="O448">
        <f t="shared" si="40"/>
        <v>5</v>
      </c>
      <c r="P448">
        <f t="shared" si="41"/>
        <v>2</v>
      </c>
    </row>
    <row r="449" spans="1:16" x14ac:dyDescent="0.2">
      <c r="A449" s="5">
        <v>43950</v>
      </c>
      <c r="B449" s="5">
        <v>43951</v>
      </c>
      <c r="C449" t="s">
        <v>110</v>
      </c>
      <c r="D449" s="5">
        <v>51241</v>
      </c>
      <c r="E449" s="3">
        <v>2891500</v>
      </c>
      <c r="F449" s="3">
        <v>2891500</v>
      </c>
      <c r="G449" s="8">
        <v>8.1647899999999995E-2</v>
      </c>
      <c r="H449" s="8">
        <v>8.1647899999999995E-2</v>
      </c>
      <c r="I449" s="8">
        <v>4.576042620392894E-3</v>
      </c>
      <c r="J449" t="str">
        <f t="shared" si="36"/>
        <v>SUN</v>
      </c>
      <c r="K449" t="str">
        <f t="shared" si="37"/>
        <v>FR</v>
      </c>
      <c r="L449" s="3">
        <f t="shared" si="38"/>
        <v>19.961111111111112</v>
      </c>
      <c r="M449" t="s">
        <v>318</v>
      </c>
      <c r="N449">
        <f t="shared" si="39"/>
        <v>2020</v>
      </c>
      <c r="O449">
        <f t="shared" si="40"/>
        <v>4</v>
      </c>
      <c r="P449">
        <f t="shared" si="41"/>
        <v>2</v>
      </c>
    </row>
    <row r="450" spans="1:16" x14ac:dyDescent="0.2">
      <c r="A450" s="5">
        <v>43949</v>
      </c>
      <c r="B450" s="5">
        <v>43951</v>
      </c>
      <c r="C450" t="s">
        <v>110</v>
      </c>
      <c r="D450" s="5">
        <v>51241</v>
      </c>
      <c r="E450" s="3">
        <v>6229800</v>
      </c>
      <c r="F450" s="3">
        <v>1100000</v>
      </c>
      <c r="G450" s="8">
        <v>8.1647899999999995E-2</v>
      </c>
      <c r="H450" s="8">
        <v>8.2199999999999995E-2</v>
      </c>
      <c r="I450" s="8">
        <v>1.7408427744880454E-3</v>
      </c>
      <c r="J450" t="str">
        <f t="shared" ref="J450:J513" si="42">INDEX(sbn,MATCH(C450,seri,0))</f>
        <v>SUN</v>
      </c>
      <c r="K450" t="str">
        <f t="shared" ref="K450:K513" si="43">INDEX(tipe,MATCH(C450,seri,0))</f>
        <v>FR</v>
      </c>
      <c r="L450" s="3">
        <f t="shared" ref="L450:L513" si="44">YEARFRAC(A450,D450)</f>
        <v>19.963888888888889</v>
      </c>
      <c r="M450" t="s">
        <v>318</v>
      </c>
      <c r="N450">
        <f t="shared" si="39"/>
        <v>2020</v>
      </c>
      <c r="O450">
        <f t="shared" si="40"/>
        <v>4</v>
      </c>
      <c r="P450">
        <f t="shared" si="41"/>
        <v>2</v>
      </c>
    </row>
    <row r="451" spans="1:16" x14ac:dyDescent="0.2">
      <c r="A451" s="5">
        <v>43935</v>
      </c>
      <c r="B451" s="5">
        <v>43937</v>
      </c>
      <c r="C451" t="s">
        <v>110</v>
      </c>
      <c r="D451" s="5">
        <v>51241</v>
      </c>
      <c r="E451" s="3">
        <v>1950900</v>
      </c>
      <c r="F451" s="3">
        <v>1600000</v>
      </c>
      <c r="G451" s="8">
        <v>8.3195400000000003E-2</v>
      </c>
      <c r="H451" s="8">
        <v>8.3500000000000005E-2</v>
      </c>
      <c r="I451" s="8">
        <v>2.5801273465590265E-3</v>
      </c>
      <c r="J451" t="str">
        <f t="shared" si="42"/>
        <v>SUN</v>
      </c>
      <c r="K451" t="str">
        <f t="shared" si="43"/>
        <v>FR</v>
      </c>
      <c r="L451" s="3">
        <f t="shared" si="44"/>
        <v>20.002777777777776</v>
      </c>
      <c r="M451" t="s">
        <v>318</v>
      </c>
      <c r="N451">
        <f t="shared" ref="N451:N514" si="45">YEAR(A451)</f>
        <v>2020</v>
      </c>
      <c r="O451">
        <f t="shared" ref="O451:O514" si="46">MONTH(A451)</f>
        <v>4</v>
      </c>
      <c r="P451">
        <f t="shared" ref="P451:P514" si="47">ROUNDUP(MONTH(A451)/3,0)</f>
        <v>2</v>
      </c>
    </row>
    <row r="452" spans="1:16" x14ac:dyDescent="0.2">
      <c r="A452" s="5">
        <v>43921</v>
      </c>
      <c r="B452" s="5">
        <v>43922</v>
      </c>
      <c r="C452" t="s">
        <v>110</v>
      </c>
      <c r="D452" s="5">
        <v>51241</v>
      </c>
      <c r="E452" s="3">
        <v>1486900</v>
      </c>
      <c r="F452" s="3">
        <v>850000</v>
      </c>
      <c r="G452" s="8">
        <v>8.3394200000000002E-2</v>
      </c>
      <c r="H452" s="8">
        <v>8.3500000000000005E-2</v>
      </c>
      <c r="I452" s="8">
        <v>1.3739679986044214E-3</v>
      </c>
      <c r="J452" t="str">
        <f t="shared" si="42"/>
        <v>SUN</v>
      </c>
      <c r="K452" t="str">
        <f t="shared" si="43"/>
        <v>FR</v>
      </c>
      <c r="L452" s="3">
        <f t="shared" si="44"/>
        <v>20.041666666666668</v>
      </c>
      <c r="M452" t="s">
        <v>318</v>
      </c>
      <c r="N452">
        <f t="shared" si="45"/>
        <v>2020</v>
      </c>
      <c r="O452">
        <f t="shared" si="46"/>
        <v>3</v>
      </c>
      <c r="P452">
        <f t="shared" si="47"/>
        <v>1</v>
      </c>
    </row>
    <row r="453" spans="1:16" x14ac:dyDescent="0.2">
      <c r="A453" s="5">
        <v>43907</v>
      </c>
      <c r="B453" s="5">
        <v>43909</v>
      </c>
      <c r="C453" t="s">
        <v>110</v>
      </c>
      <c r="D453" s="5">
        <v>51241</v>
      </c>
      <c r="E453" s="3">
        <v>1263800</v>
      </c>
      <c r="F453" s="3">
        <v>600000</v>
      </c>
      <c r="G453" s="8">
        <v>7.8369499999999995E-2</v>
      </c>
      <c r="H453" s="8">
        <v>7.85E-2</v>
      </c>
      <c r="I453" s="8">
        <v>9.114233933884457E-4</v>
      </c>
      <c r="J453" t="str">
        <f t="shared" si="42"/>
        <v>SUN</v>
      </c>
      <c r="K453" t="str">
        <f t="shared" si="43"/>
        <v>FR</v>
      </c>
      <c r="L453" s="3">
        <f t="shared" si="44"/>
        <v>20.077777777777779</v>
      </c>
      <c r="M453" t="s">
        <v>318</v>
      </c>
      <c r="N453">
        <f t="shared" si="45"/>
        <v>2020</v>
      </c>
      <c r="O453">
        <f t="shared" si="46"/>
        <v>3</v>
      </c>
      <c r="P453">
        <f t="shared" si="47"/>
        <v>1</v>
      </c>
    </row>
    <row r="454" spans="1:16" x14ac:dyDescent="0.2">
      <c r="A454" s="5">
        <v>43893</v>
      </c>
      <c r="B454" s="5">
        <v>43895</v>
      </c>
      <c r="C454" t="s">
        <v>110</v>
      </c>
      <c r="D454" s="5">
        <v>51241</v>
      </c>
      <c r="E454" s="3">
        <v>3079800</v>
      </c>
      <c r="F454" s="3">
        <v>2250000</v>
      </c>
      <c r="G454" s="8">
        <v>7.4976799999999996E-2</v>
      </c>
      <c r="H454" s="8">
        <v>7.4999999999999997E-2</v>
      </c>
      <c r="I454" s="8">
        <v>3.2698758516422279E-3</v>
      </c>
      <c r="J454" t="str">
        <f t="shared" si="42"/>
        <v>SUN</v>
      </c>
      <c r="K454" t="str">
        <f t="shared" si="43"/>
        <v>FR</v>
      </c>
      <c r="L454" s="3">
        <f t="shared" si="44"/>
        <v>20.116666666666667</v>
      </c>
      <c r="M454" t="s">
        <v>318</v>
      </c>
      <c r="N454">
        <f t="shared" si="45"/>
        <v>2020</v>
      </c>
      <c r="O454">
        <f t="shared" si="46"/>
        <v>3</v>
      </c>
      <c r="P454">
        <f t="shared" si="47"/>
        <v>1</v>
      </c>
    </row>
    <row r="455" spans="1:16" x14ac:dyDescent="0.2">
      <c r="A455" s="5">
        <v>43879</v>
      </c>
      <c r="B455" s="5">
        <v>43881</v>
      </c>
      <c r="C455" t="s">
        <v>110</v>
      </c>
      <c r="D455" s="5">
        <v>51241</v>
      </c>
      <c r="E455" s="3">
        <v>9176000</v>
      </c>
      <c r="F455" s="3">
        <v>1500000</v>
      </c>
      <c r="G455" s="8">
        <v>7.2653300000000004E-2</v>
      </c>
      <c r="H455" s="8">
        <v>7.2700000000000001E-2</v>
      </c>
      <c r="I455" s="8">
        <v>2.1123625015748719E-3</v>
      </c>
      <c r="J455" t="str">
        <f t="shared" si="42"/>
        <v>SUN</v>
      </c>
      <c r="K455" t="str">
        <f t="shared" si="43"/>
        <v>FR</v>
      </c>
      <c r="L455" s="3">
        <f t="shared" si="44"/>
        <v>20.158333333333335</v>
      </c>
      <c r="M455" t="s">
        <v>318</v>
      </c>
      <c r="N455">
        <f t="shared" si="45"/>
        <v>2020</v>
      </c>
      <c r="O455">
        <f t="shared" si="46"/>
        <v>2</v>
      </c>
      <c r="P455">
        <f t="shared" si="47"/>
        <v>1</v>
      </c>
    </row>
    <row r="456" spans="1:16" x14ac:dyDescent="0.2">
      <c r="A456" s="5">
        <v>43865</v>
      </c>
      <c r="B456" s="5">
        <v>43867</v>
      </c>
      <c r="C456" t="s">
        <v>110</v>
      </c>
      <c r="D456" s="5">
        <v>51241</v>
      </c>
      <c r="E456" s="3">
        <v>3912100</v>
      </c>
      <c r="F456" s="3">
        <v>1900000</v>
      </c>
      <c r="G456" s="8">
        <v>7.3499900000000007E-2</v>
      </c>
      <c r="H456" s="8">
        <v>7.3599999999999999E-2</v>
      </c>
      <c r="I456" s="8">
        <v>2.7068375604508499E-3</v>
      </c>
      <c r="J456" t="str">
        <f t="shared" si="42"/>
        <v>SUN</v>
      </c>
      <c r="K456" t="str">
        <f t="shared" si="43"/>
        <v>FR</v>
      </c>
      <c r="L456" s="3">
        <f t="shared" si="44"/>
        <v>20.197222222222223</v>
      </c>
      <c r="M456" t="s">
        <v>318</v>
      </c>
      <c r="N456">
        <f t="shared" si="45"/>
        <v>2020</v>
      </c>
      <c r="O456">
        <f t="shared" si="46"/>
        <v>2</v>
      </c>
      <c r="P456">
        <f t="shared" si="47"/>
        <v>1</v>
      </c>
    </row>
    <row r="457" spans="1:16" x14ac:dyDescent="0.2">
      <c r="A457" s="5">
        <v>43851</v>
      </c>
      <c r="B457" s="5">
        <v>43853</v>
      </c>
      <c r="C457" t="s">
        <v>110</v>
      </c>
      <c r="D457" s="5">
        <v>51241</v>
      </c>
      <c r="E457" s="3">
        <v>6910300</v>
      </c>
      <c r="F457" s="3">
        <v>2250000</v>
      </c>
      <c r="G457" s="8">
        <v>7.3871400000000004E-2</v>
      </c>
      <c r="H457" s="8">
        <v>7.3999999999999996E-2</v>
      </c>
      <c r="I457" s="8">
        <v>3.2216673289204617E-3</v>
      </c>
      <c r="J457" t="str">
        <f t="shared" si="42"/>
        <v>SUN</v>
      </c>
      <c r="K457" t="str">
        <f t="shared" si="43"/>
        <v>FR</v>
      </c>
      <c r="L457" s="3">
        <f t="shared" si="44"/>
        <v>20.233333333333334</v>
      </c>
      <c r="M457" t="s">
        <v>318</v>
      </c>
      <c r="N457">
        <f t="shared" si="45"/>
        <v>2020</v>
      </c>
      <c r="O457">
        <f t="shared" si="46"/>
        <v>1</v>
      </c>
      <c r="P457">
        <f t="shared" si="47"/>
        <v>1</v>
      </c>
    </row>
    <row r="458" spans="1:16" x14ac:dyDescent="0.2">
      <c r="A458" s="5">
        <v>43837</v>
      </c>
      <c r="B458" s="5">
        <v>43839</v>
      </c>
      <c r="C458" t="s">
        <v>110</v>
      </c>
      <c r="D458" s="5">
        <v>51241</v>
      </c>
      <c r="E458" s="3">
        <v>2412500</v>
      </c>
      <c r="F458" s="3">
        <v>750000</v>
      </c>
      <c r="G458" s="8">
        <v>7.5388800000000006E-2</v>
      </c>
      <c r="H458" s="8">
        <v>7.5499999999999998E-2</v>
      </c>
      <c r="I458" s="8">
        <v>1.095947975926267E-3</v>
      </c>
      <c r="J458" t="str">
        <f t="shared" si="42"/>
        <v>SUN</v>
      </c>
      <c r="K458" t="str">
        <f t="shared" si="43"/>
        <v>FR</v>
      </c>
      <c r="L458" s="3">
        <f t="shared" si="44"/>
        <v>20.272222222222222</v>
      </c>
      <c r="M458" t="s">
        <v>318</v>
      </c>
      <c r="N458">
        <f t="shared" si="45"/>
        <v>2020</v>
      </c>
      <c r="O458">
        <f t="shared" si="46"/>
        <v>1</v>
      </c>
      <c r="P458">
        <f t="shared" si="47"/>
        <v>1</v>
      </c>
    </row>
    <row r="459" spans="1:16" x14ac:dyDescent="0.2">
      <c r="A459" s="5">
        <v>43788</v>
      </c>
      <c r="B459" s="5">
        <v>43790</v>
      </c>
      <c r="C459" t="s">
        <v>110</v>
      </c>
      <c r="D459" s="5">
        <v>51241</v>
      </c>
      <c r="E459" s="3">
        <v>4594400</v>
      </c>
      <c r="F459" s="3">
        <v>2950000</v>
      </c>
      <c r="G459" s="8">
        <v>7.5322600000000003E-2</v>
      </c>
      <c r="H459" s="8">
        <v>7.5499999999999998E-2</v>
      </c>
      <c r="I459" s="8">
        <v>3.6071699675324677E-3</v>
      </c>
      <c r="J459" t="str">
        <f t="shared" si="42"/>
        <v>SUN</v>
      </c>
      <c r="K459" t="str">
        <f t="shared" si="43"/>
        <v>FR</v>
      </c>
      <c r="L459" s="3">
        <f t="shared" si="44"/>
        <v>20.405555555555555</v>
      </c>
      <c r="M459" t="s">
        <v>318</v>
      </c>
      <c r="N459">
        <f t="shared" si="45"/>
        <v>2019</v>
      </c>
      <c r="O459">
        <f t="shared" si="46"/>
        <v>11</v>
      </c>
      <c r="P459">
        <f t="shared" si="47"/>
        <v>4</v>
      </c>
    </row>
    <row r="460" spans="1:16" x14ac:dyDescent="0.2">
      <c r="A460" s="5">
        <v>43774</v>
      </c>
      <c r="B460" s="5">
        <v>43776</v>
      </c>
      <c r="C460" t="s">
        <v>110</v>
      </c>
      <c r="D460" s="5">
        <v>51241</v>
      </c>
      <c r="E460" s="3">
        <v>10484100</v>
      </c>
      <c r="F460" s="3">
        <v>4000000</v>
      </c>
      <c r="G460" s="8">
        <v>7.6699400000000001E-2</v>
      </c>
      <c r="H460" s="8">
        <v>7.6799999999999993E-2</v>
      </c>
      <c r="I460" s="8">
        <v>4.9804805194805192E-3</v>
      </c>
      <c r="J460" t="str">
        <f t="shared" si="42"/>
        <v>SUN</v>
      </c>
      <c r="K460" t="str">
        <f t="shared" si="43"/>
        <v>FR</v>
      </c>
      <c r="L460" s="3">
        <f t="shared" si="44"/>
        <v>20.444444444444443</v>
      </c>
      <c r="M460" t="s">
        <v>318</v>
      </c>
      <c r="N460">
        <f t="shared" si="45"/>
        <v>2019</v>
      </c>
      <c r="O460">
        <f t="shared" si="46"/>
        <v>11</v>
      </c>
      <c r="P460">
        <f t="shared" si="47"/>
        <v>4</v>
      </c>
    </row>
    <row r="461" spans="1:16" x14ac:dyDescent="0.2">
      <c r="A461" s="5">
        <v>44369</v>
      </c>
      <c r="B461" s="5">
        <v>44371</v>
      </c>
      <c r="C461" t="s">
        <v>158</v>
      </c>
      <c r="D461" s="5">
        <v>46127</v>
      </c>
      <c r="E461" s="3">
        <v>24291000</v>
      </c>
      <c r="F461" s="3">
        <v>9450000</v>
      </c>
      <c r="G461" s="8">
        <v>5.3499600000000001E-2</v>
      </c>
      <c r="H461" s="8">
        <v>5.3699999999999998E-2</v>
      </c>
      <c r="I461" s="8">
        <v>3.4937337258479145E-3</v>
      </c>
      <c r="J461" t="str">
        <f t="shared" si="42"/>
        <v>SUN</v>
      </c>
      <c r="K461" t="str">
        <f t="shared" si="43"/>
        <v>FR</v>
      </c>
      <c r="L461" s="3">
        <f t="shared" si="44"/>
        <v>4.8138888888888891</v>
      </c>
      <c r="M461" t="s">
        <v>315</v>
      </c>
      <c r="N461">
        <f t="shared" si="45"/>
        <v>2021</v>
      </c>
      <c r="O461">
        <f t="shared" si="46"/>
        <v>6</v>
      </c>
      <c r="P461">
        <f t="shared" si="47"/>
        <v>2</v>
      </c>
    </row>
    <row r="462" spans="1:16" x14ac:dyDescent="0.2">
      <c r="A462" s="5">
        <v>44355</v>
      </c>
      <c r="B462" s="5">
        <v>44357</v>
      </c>
      <c r="C462" t="s">
        <v>158</v>
      </c>
      <c r="D462" s="5">
        <v>46127</v>
      </c>
      <c r="E462" s="3">
        <v>20423500</v>
      </c>
      <c r="F462" s="3">
        <v>11000000</v>
      </c>
      <c r="G462" s="8">
        <v>5.4599300000000003E-2</v>
      </c>
      <c r="H462" s="8">
        <v>5.4800000000000001E-2</v>
      </c>
      <c r="I462" s="8">
        <v>4.1503738563175505E-3</v>
      </c>
      <c r="J462" t="str">
        <f t="shared" si="42"/>
        <v>SUN</v>
      </c>
      <c r="K462" t="str">
        <f t="shared" si="43"/>
        <v>FR</v>
      </c>
      <c r="L462" s="3">
        <f t="shared" si="44"/>
        <v>4.8527777777777779</v>
      </c>
      <c r="M462" t="s">
        <v>315</v>
      </c>
      <c r="N462">
        <f t="shared" si="45"/>
        <v>2021</v>
      </c>
      <c r="O462">
        <f t="shared" si="46"/>
        <v>6</v>
      </c>
      <c r="P462">
        <f t="shared" si="47"/>
        <v>2</v>
      </c>
    </row>
    <row r="463" spans="1:16" x14ac:dyDescent="0.2">
      <c r="A463" s="5">
        <v>44341</v>
      </c>
      <c r="B463" s="5">
        <v>44344</v>
      </c>
      <c r="C463" t="s">
        <v>158</v>
      </c>
      <c r="D463" s="5">
        <v>46127</v>
      </c>
      <c r="E463" s="3">
        <v>28094600</v>
      </c>
      <c r="F463" s="3">
        <v>9350000</v>
      </c>
      <c r="G463" s="8">
        <v>5.5499800000000002E-2</v>
      </c>
      <c r="H463" s="8">
        <v>5.57E-2</v>
      </c>
      <c r="I463" s="8">
        <v>3.5860016723332504E-3</v>
      </c>
      <c r="J463" t="str">
        <f t="shared" si="42"/>
        <v>SUN</v>
      </c>
      <c r="K463" t="str">
        <f t="shared" si="43"/>
        <v>FR</v>
      </c>
      <c r="L463" s="3">
        <f t="shared" si="44"/>
        <v>4.8888888888888893</v>
      </c>
      <c r="M463" t="s">
        <v>315</v>
      </c>
      <c r="N463">
        <f t="shared" si="45"/>
        <v>2021</v>
      </c>
      <c r="O463">
        <f t="shared" si="46"/>
        <v>5</v>
      </c>
      <c r="P463">
        <f t="shared" si="47"/>
        <v>2</v>
      </c>
    </row>
    <row r="464" spans="1:16" x14ac:dyDescent="0.2">
      <c r="A464" s="5">
        <v>44313</v>
      </c>
      <c r="B464" s="5">
        <v>44315</v>
      </c>
      <c r="C464" t="s">
        <v>158</v>
      </c>
      <c r="D464" s="5">
        <v>46127</v>
      </c>
      <c r="E464" s="3">
        <v>12397100</v>
      </c>
      <c r="F464" s="3">
        <v>8000000</v>
      </c>
      <c r="G464" s="8">
        <v>5.6595100000000002E-2</v>
      </c>
      <c r="H464" s="8">
        <v>5.7299999999999997E-2</v>
      </c>
      <c r="I464" s="8">
        <v>3.1287890095917301E-3</v>
      </c>
      <c r="J464" t="str">
        <f t="shared" si="42"/>
        <v>SUN</v>
      </c>
      <c r="K464" t="str">
        <f t="shared" si="43"/>
        <v>FR</v>
      </c>
      <c r="L464" s="3">
        <f t="shared" si="44"/>
        <v>4.9666666666666668</v>
      </c>
      <c r="M464" t="s">
        <v>315</v>
      </c>
      <c r="N464">
        <f t="shared" si="45"/>
        <v>2021</v>
      </c>
      <c r="O464">
        <f t="shared" si="46"/>
        <v>4</v>
      </c>
      <c r="P464">
        <f t="shared" si="47"/>
        <v>2</v>
      </c>
    </row>
    <row r="465" spans="1:16" x14ac:dyDescent="0.2">
      <c r="A465" s="5">
        <v>44300</v>
      </c>
      <c r="B465" s="5">
        <v>44301</v>
      </c>
      <c r="C465" t="s">
        <v>158</v>
      </c>
      <c r="D465" s="5">
        <v>46127</v>
      </c>
      <c r="E465" s="3">
        <v>300000</v>
      </c>
      <c r="F465" s="3">
        <v>169000</v>
      </c>
      <c r="G465" s="8">
        <v>5.7494400000000001E-2</v>
      </c>
      <c r="H465" s="8">
        <v>5.7494400000000001E-2</v>
      </c>
      <c r="I465" s="8">
        <v>6.7145932498548791E-5</v>
      </c>
      <c r="J465" t="str">
        <f t="shared" si="42"/>
        <v>SUN</v>
      </c>
      <c r="K465" t="str">
        <f t="shared" si="43"/>
        <v>FR</v>
      </c>
      <c r="L465" s="3">
        <f t="shared" si="44"/>
        <v>5.0027777777777782</v>
      </c>
      <c r="M465" t="s">
        <v>315</v>
      </c>
      <c r="N465">
        <f t="shared" si="45"/>
        <v>2021</v>
      </c>
      <c r="O465">
        <f t="shared" si="46"/>
        <v>4</v>
      </c>
      <c r="P465">
        <f t="shared" si="47"/>
        <v>2</v>
      </c>
    </row>
    <row r="466" spans="1:16" x14ac:dyDescent="0.2">
      <c r="A466" s="5">
        <v>44299</v>
      </c>
      <c r="B466" s="5">
        <v>44301</v>
      </c>
      <c r="C466" t="s">
        <v>158</v>
      </c>
      <c r="D466" s="5">
        <v>46127</v>
      </c>
      <c r="E466" s="3">
        <v>7677500</v>
      </c>
      <c r="F466" s="3">
        <v>4200000</v>
      </c>
      <c r="G466" s="8">
        <v>5.7494400000000001E-2</v>
      </c>
      <c r="H466" s="8">
        <v>5.8000000000000003E-2</v>
      </c>
      <c r="I466" s="8">
        <v>1.6687154822124556E-3</v>
      </c>
      <c r="J466" t="str">
        <f t="shared" si="42"/>
        <v>SUN</v>
      </c>
      <c r="K466" t="str">
        <f t="shared" si="43"/>
        <v>FR</v>
      </c>
      <c r="L466" s="3">
        <f t="shared" si="44"/>
        <v>5.0055555555555555</v>
      </c>
      <c r="M466" t="s">
        <v>315</v>
      </c>
      <c r="N466">
        <f t="shared" si="45"/>
        <v>2021</v>
      </c>
      <c r="O466">
        <f t="shared" si="46"/>
        <v>4</v>
      </c>
      <c r="P466">
        <f t="shared" si="47"/>
        <v>2</v>
      </c>
    </row>
    <row r="467" spans="1:16" x14ac:dyDescent="0.2">
      <c r="A467" s="5">
        <v>44285</v>
      </c>
      <c r="B467" s="5">
        <v>44287</v>
      </c>
      <c r="C467" t="s">
        <v>158</v>
      </c>
      <c r="D467" s="5">
        <v>46127</v>
      </c>
      <c r="E467" s="3">
        <v>6840000</v>
      </c>
      <c r="F467" s="3">
        <v>850000</v>
      </c>
      <c r="G467" s="8">
        <v>5.8790599999999998E-2</v>
      </c>
      <c r="H467" s="8">
        <v>5.8999999999999997E-2</v>
      </c>
      <c r="I467" s="8">
        <v>3.4532997484589657E-4</v>
      </c>
      <c r="J467" t="str">
        <f t="shared" si="42"/>
        <v>SUN</v>
      </c>
      <c r="K467" t="str">
        <f t="shared" si="43"/>
        <v>FR</v>
      </c>
      <c r="L467" s="3">
        <f t="shared" si="44"/>
        <v>5.041666666666667</v>
      </c>
      <c r="M467" t="s">
        <v>315</v>
      </c>
      <c r="N467">
        <f t="shared" si="45"/>
        <v>2021</v>
      </c>
      <c r="O467">
        <f t="shared" si="46"/>
        <v>3</v>
      </c>
      <c r="P467">
        <f t="shared" si="47"/>
        <v>1</v>
      </c>
    </row>
    <row r="468" spans="1:16" x14ac:dyDescent="0.2">
      <c r="A468" s="5">
        <v>44286</v>
      </c>
      <c r="B468" s="5">
        <v>44287</v>
      </c>
      <c r="C468" t="s">
        <v>158</v>
      </c>
      <c r="D468" s="5">
        <v>46127</v>
      </c>
      <c r="E468" s="3">
        <v>1582000</v>
      </c>
      <c r="F468" s="3">
        <v>1582000</v>
      </c>
      <c r="G468" s="8">
        <v>5.8790599999999998E-2</v>
      </c>
      <c r="H468" s="8">
        <v>5.8790599999999998E-2</v>
      </c>
      <c r="I468" s="8">
        <v>6.427200237720098E-4</v>
      </c>
      <c r="J468" t="str">
        <f t="shared" si="42"/>
        <v>SUN</v>
      </c>
      <c r="K468" t="str">
        <f t="shared" si="43"/>
        <v>FR</v>
      </c>
      <c r="L468" s="3">
        <f t="shared" si="44"/>
        <v>5.041666666666667</v>
      </c>
      <c r="M468" t="s">
        <v>315</v>
      </c>
      <c r="N468">
        <f t="shared" si="45"/>
        <v>2021</v>
      </c>
      <c r="O468">
        <f t="shared" si="46"/>
        <v>3</v>
      </c>
      <c r="P468">
        <f t="shared" si="47"/>
        <v>1</v>
      </c>
    </row>
    <row r="469" spans="1:16" x14ac:dyDescent="0.2">
      <c r="A469" s="5">
        <v>44272</v>
      </c>
      <c r="B469" s="5">
        <v>44273</v>
      </c>
      <c r="C469" t="s">
        <v>158</v>
      </c>
      <c r="D469" s="5">
        <v>46127</v>
      </c>
      <c r="E469" s="3">
        <v>0</v>
      </c>
      <c r="F469" s="3">
        <v>0</v>
      </c>
      <c r="G469" s="8">
        <v>5.8696900000000003E-2</v>
      </c>
      <c r="H469" s="8">
        <v>5.8696900000000003E-2</v>
      </c>
      <c r="I469" s="8">
        <v>0</v>
      </c>
      <c r="J469" t="str">
        <f t="shared" si="42"/>
        <v>SUN</v>
      </c>
      <c r="K469" t="str">
        <f t="shared" si="43"/>
        <v>FR</v>
      </c>
      <c r="L469" s="3">
        <f t="shared" si="44"/>
        <v>5.0777777777777775</v>
      </c>
      <c r="M469" t="s">
        <v>315</v>
      </c>
      <c r="N469">
        <f t="shared" si="45"/>
        <v>2021</v>
      </c>
      <c r="O469">
        <f t="shared" si="46"/>
        <v>3</v>
      </c>
      <c r="P469">
        <f t="shared" si="47"/>
        <v>1</v>
      </c>
    </row>
    <row r="470" spans="1:16" x14ac:dyDescent="0.2">
      <c r="A470" s="5">
        <v>44271</v>
      </c>
      <c r="B470" s="5">
        <v>44273</v>
      </c>
      <c r="C470" t="s">
        <v>158</v>
      </c>
      <c r="D470" s="5">
        <v>46127</v>
      </c>
      <c r="E470" s="3">
        <v>8718000</v>
      </c>
      <c r="F470" s="3">
        <v>5700000</v>
      </c>
      <c r="G470" s="8">
        <v>5.8696900000000003E-2</v>
      </c>
      <c r="H470" s="8">
        <v>5.9299999999999999E-2</v>
      </c>
      <c r="I470" s="8">
        <v>2.3120513724189402E-3</v>
      </c>
      <c r="J470" t="str">
        <f t="shared" si="42"/>
        <v>SUN</v>
      </c>
      <c r="K470" t="str">
        <f t="shared" si="43"/>
        <v>FR</v>
      </c>
      <c r="L470" s="3">
        <f t="shared" si="44"/>
        <v>5.0805555555555557</v>
      </c>
      <c r="M470" t="s">
        <v>315</v>
      </c>
      <c r="N470">
        <f t="shared" si="45"/>
        <v>2021</v>
      </c>
      <c r="O470">
        <f t="shared" si="46"/>
        <v>3</v>
      </c>
      <c r="P470">
        <f t="shared" si="47"/>
        <v>1</v>
      </c>
    </row>
    <row r="471" spans="1:16" x14ac:dyDescent="0.2">
      <c r="A471" s="5">
        <v>44258</v>
      </c>
      <c r="B471" s="5">
        <v>44259</v>
      </c>
      <c r="C471" t="s">
        <v>158</v>
      </c>
      <c r="D471" s="5">
        <v>46127</v>
      </c>
      <c r="E471" s="3">
        <v>4302000</v>
      </c>
      <c r="F471" s="3">
        <v>707000</v>
      </c>
      <c r="G471" s="8">
        <v>5.6596100000000003E-2</v>
      </c>
      <c r="H471" s="8">
        <v>5.6596100000000003E-2</v>
      </c>
      <c r="I471" s="8">
        <v>2.7651161442352877E-4</v>
      </c>
      <c r="J471" t="str">
        <f t="shared" si="42"/>
        <v>SUN</v>
      </c>
      <c r="K471" t="str">
        <f t="shared" si="43"/>
        <v>FR</v>
      </c>
      <c r="L471" s="3">
        <f t="shared" si="44"/>
        <v>5.1166666666666663</v>
      </c>
      <c r="M471" t="s">
        <v>315</v>
      </c>
      <c r="N471">
        <f t="shared" si="45"/>
        <v>2021</v>
      </c>
      <c r="O471">
        <f t="shared" si="46"/>
        <v>3</v>
      </c>
      <c r="P471">
        <f t="shared" si="47"/>
        <v>1</v>
      </c>
    </row>
    <row r="472" spans="1:16" x14ac:dyDescent="0.2">
      <c r="A472" s="5">
        <v>44257</v>
      </c>
      <c r="B472" s="5">
        <v>44259</v>
      </c>
      <c r="C472" t="s">
        <v>158</v>
      </c>
      <c r="D472" s="5">
        <v>46127</v>
      </c>
      <c r="E472" s="3">
        <v>12498000</v>
      </c>
      <c r="F472" s="3">
        <v>2500000</v>
      </c>
      <c r="G472" s="8">
        <v>5.6596100000000003E-2</v>
      </c>
      <c r="H472" s="8">
        <v>5.6800000000000003E-2</v>
      </c>
      <c r="I472" s="8">
        <v>9.7776384166735775E-4</v>
      </c>
      <c r="J472" t="str">
        <f t="shared" si="42"/>
        <v>SUN</v>
      </c>
      <c r="K472" t="str">
        <f t="shared" si="43"/>
        <v>FR</v>
      </c>
      <c r="L472" s="3">
        <f t="shared" si="44"/>
        <v>5.1194444444444445</v>
      </c>
      <c r="M472" t="s">
        <v>315</v>
      </c>
      <c r="N472">
        <f t="shared" si="45"/>
        <v>2021</v>
      </c>
      <c r="O472">
        <f t="shared" si="46"/>
        <v>3</v>
      </c>
      <c r="P472">
        <f t="shared" si="47"/>
        <v>1</v>
      </c>
    </row>
    <row r="473" spans="1:16" x14ac:dyDescent="0.2">
      <c r="A473" s="5">
        <v>44243</v>
      </c>
      <c r="B473" s="5">
        <v>44245</v>
      </c>
      <c r="C473" t="s">
        <v>158</v>
      </c>
      <c r="D473" s="5">
        <v>46127</v>
      </c>
      <c r="E473" s="3">
        <v>15933000</v>
      </c>
      <c r="F473" s="3">
        <v>10800000</v>
      </c>
      <c r="G473" s="8">
        <v>5.28338E-2</v>
      </c>
      <c r="H473" s="8">
        <v>5.3199999999999997E-2</v>
      </c>
      <c r="I473" s="8">
        <v>3.9431478563728339E-3</v>
      </c>
      <c r="J473" t="str">
        <f t="shared" si="42"/>
        <v>SUN</v>
      </c>
      <c r="K473" t="str">
        <f t="shared" si="43"/>
        <v>FR</v>
      </c>
      <c r="L473" s="3">
        <f t="shared" si="44"/>
        <v>5.1638888888888888</v>
      </c>
      <c r="M473" t="s">
        <v>315</v>
      </c>
      <c r="N473">
        <f t="shared" si="45"/>
        <v>2021</v>
      </c>
      <c r="O473">
        <f t="shared" si="46"/>
        <v>2</v>
      </c>
      <c r="P473">
        <f t="shared" si="47"/>
        <v>1</v>
      </c>
    </row>
    <row r="474" spans="1:16" x14ac:dyDescent="0.2">
      <c r="A474" s="5">
        <v>44229</v>
      </c>
      <c r="B474" s="5">
        <v>44229</v>
      </c>
      <c r="C474" t="s">
        <v>158</v>
      </c>
      <c r="D474" s="5">
        <v>46127</v>
      </c>
      <c r="E474" s="3">
        <v>17593000</v>
      </c>
      <c r="F474" s="3">
        <v>12400000</v>
      </c>
      <c r="G474" s="8">
        <v>5.1567599999999998E-2</v>
      </c>
      <c r="H474" s="8">
        <v>5.1799999999999999E-2</v>
      </c>
      <c r="I474" s="8">
        <v>4.4188174807197941E-3</v>
      </c>
      <c r="J474" t="str">
        <f t="shared" si="42"/>
        <v>SUN</v>
      </c>
      <c r="K474" t="str">
        <f t="shared" si="43"/>
        <v>FR</v>
      </c>
      <c r="L474" s="3">
        <f t="shared" si="44"/>
        <v>5.2027777777777775</v>
      </c>
      <c r="M474" t="s">
        <v>315</v>
      </c>
      <c r="N474">
        <f t="shared" si="45"/>
        <v>2021</v>
      </c>
      <c r="O474">
        <f t="shared" si="46"/>
        <v>2</v>
      </c>
      <c r="P474">
        <f t="shared" si="47"/>
        <v>1</v>
      </c>
    </row>
    <row r="475" spans="1:16" x14ac:dyDescent="0.2">
      <c r="A475" s="5">
        <v>44216</v>
      </c>
      <c r="B475" s="5">
        <v>44217</v>
      </c>
      <c r="C475" t="s">
        <v>158</v>
      </c>
      <c r="D475" s="5">
        <v>46127</v>
      </c>
      <c r="E475" s="3">
        <v>1000000</v>
      </c>
      <c r="F475" s="3">
        <v>1000000</v>
      </c>
      <c r="G475" s="8">
        <v>5.1998700000000002E-2</v>
      </c>
      <c r="H475" s="8">
        <v>5.1998700000000002E-2</v>
      </c>
      <c r="I475" s="8">
        <v>3.593353511899826E-4</v>
      </c>
      <c r="J475" t="str">
        <f t="shared" si="42"/>
        <v>SUN</v>
      </c>
      <c r="K475" t="str">
        <f t="shared" si="43"/>
        <v>FR</v>
      </c>
      <c r="L475" s="3">
        <f t="shared" si="44"/>
        <v>5.2361111111111107</v>
      </c>
      <c r="M475" t="s">
        <v>315</v>
      </c>
      <c r="N475">
        <f t="shared" si="45"/>
        <v>2021</v>
      </c>
      <c r="O475">
        <f t="shared" si="46"/>
        <v>1</v>
      </c>
      <c r="P475">
        <f t="shared" si="47"/>
        <v>1</v>
      </c>
    </row>
    <row r="476" spans="1:16" x14ac:dyDescent="0.2">
      <c r="A476" s="5">
        <v>44215</v>
      </c>
      <c r="B476" s="5">
        <v>44217</v>
      </c>
      <c r="C476" t="s">
        <v>158</v>
      </c>
      <c r="D476" s="5">
        <v>46127</v>
      </c>
      <c r="E476" s="3">
        <v>6466000</v>
      </c>
      <c r="F476" s="3">
        <v>1950000</v>
      </c>
      <c r="G476" s="8">
        <v>5.1998700000000002E-2</v>
      </c>
      <c r="H476" s="8">
        <v>5.2299999999999999E-2</v>
      </c>
      <c r="I476" s="8">
        <v>7.0070393482046605E-4</v>
      </c>
      <c r="J476" t="str">
        <f t="shared" si="42"/>
        <v>SUN</v>
      </c>
      <c r="K476" t="str">
        <f t="shared" si="43"/>
        <v>FR</v>
      </c>
      <c r="L476" s="3">
        <f t="shared" si="44"/>
        <v>5.2388888888888889</v>
      </c>
      <c r="M476" t="s">
        <v>315</v>
      </c>
      <c r="N476">
        <f t="shared" si="45"/>
        <v>2021</v>
      </c>
      <c r="O476">
        <f t="shared" si="46"/>
        <v>1</v>
      </c>
      <c r="P476">
        <f t="shared" si="47"/>
        <v>1</v>
      </c>
    </row>
    <row r="477" spans="1:16" x14ac:dyDescent="0.2">
      <c r="A477" s="5">
        <v>44201</v>
      </c>
      <c r="B477" s="5">
        <v>44203</v>
      </c>
      <c r="C477" t="s">
        <v>158</v>
      </c>
      <c r="D477" s="5">
        <v>46127</v>
      </c>
      <c r="E477" s="3">
        <v>13433000</v>
      </c>
      <c r="F477" s="3">
        <v>4550000</v>
      </c>
      <c r="G477" s="8">
        <v>5.0698899999999998E-2</v>
      </c>
      <c r="H477" s="8">
        <v>5.11E-2</v>
      </c>
      <c r="I477" s="8">
        <v>1.5941067183569671E-3</v>
      </c>
      <c r="J477" t="str">
        <f t="shared" si="42"/>
        <v>SUN</v>
      </c>
      <c r="K477" t="str">
        <f t="shared" si="43"/>
        <v>FR</v>
      </c>
      <c r="L477" s="3">
        <f t="shared" si="44"/>
        <v>5.2777777777777777</v>
      </c>
      <c r="M477" t="s">
        <v>315</v>
      </c>
      <c r="N477">
        <f t="shared" si="45"/>
        <v>2021</v>
      </c>
      <c r="O477">
        <f t="shared" si="46"/>
        <v>1</v>
      </c>
      <c r="P477">
        <f t="shared" si="47"/>
        <v>1</v>
      </c>
    </row>
    <row r="478" spans="1:16" x14ac:dyDescent="0.2">
      <c r="A478" s="5">
        <v>44166</v>
      </c>
      <c r="B478" s="5">
        <v>44168</v>
      </c>
      <c r="C478" t="s">
        <v>158</v>
      </c>
      <c r="D478" s="5">
        <v>46127</v>
      </c>
      <c r="E478" s="3">
        <v>11749300</v>
      </c>
      <c r="F478" s="3">
        <v>4750000</v>
      </c>
      <c r="G478" s="8">
        <v>5.0676800000000001E-2</v>
      </c>
      <c r="H478" s="8">
        <v>5.0799999999999998E-2</v>
      </c>
      <c r="I478" s="8">
        <v>1.6124038277332484E-3</v>
      </c>
      <c r="J478" t="str">
        <f t="shared" si="42"/>
        <v>SUN</v>
      </c>
      <c r="K478" t="str">
        <f t="shared" si="43"/>
        <v>FR</v>
      </c>
      <c r="L478" s="3">
        <f t="shared" si="44"/>
        <v>5.3722222222222218</v>
      </c>
      <c r="M478" t="s">
        <v>315</v>
      </c>
      <c r="N478">
        <f t="shared" si="45"/>
        <v>2020</v>
      </c>
      <c r="O478">
        <f t="shared" si="46"/>
        <v>12</v>
      </c>
      <c r="P478">
        <f t="shared" si="47"/>
        <v>4</v>
      </c>
    </row>
    <row r="479" spans="1:16" x14ac:dyDescent="0.2">
      <c r="A479" s="5">
        <v>44152</v>
      </c>
      <c r="B479" s="5">
        <v>44154</v>
      </c>
      <c r="C479" t="s">
        <v>158</v>
      </c>
      <c r="D479" s="5">
        <v>46127</v>
      </c>
      <c r="E479" s="3">
        <v>23417000</v>
      </c>
      <c r="F479" s="3">
        <v>6000000</v>
      </c>
      <c r="G479" s="8">
        <v>5.1963000000000002E-2</v>
      </c>
      <c r="H479" s="8">
        <v>5.21E-2</v>
      </c>
      <c r="I479" s="8">
        <v>2.0884135109391559E-3</v>
      </c>
      <c r="J479" t="str">
        <f t="shared" si="42"/>
        <v>SUN</v>
      </c>
      <c r="K479" t="str">
        <f t="shared" si="43"/>
        <v>FR</v>
      </c>
      <c r="L479" s="3">
        <f t="shared" si="44"/>
        <v>5.4111111111111114</v>
      </c>
      <c r="M479" t="s">
        <v>315</v>
      </c>
      <c r="N479">
        <f t="shared" si="45"/>
        <v>2020</v>
      </c>
      <c r="O479">
        <f t="shared" si="46"/>
        <v>11</v>
      </c>
      <c r="P479">
        <f t="shared" si="47"/>
        <v>4</v>
      </c>
    </row>
    <row r="480" spans="1:16" x14ac:dyDescent="0.2">
      <c r="A480" s="5">
        <v>44138</v>
      </c>
      <c r="B480" s="5">
        <v>44140</v>
      </c>
      <c r="C480" t="s">
        <v>158</v>
      </c>
      <c r="D480" s="5">
        <v>46127</v>
      </c>
      <c r="E480" s="3">
        <v>12547000</v>
      </c>
      <c r="F480" s="3">
        <v>4800000</v>
      </c>
      <c r="G480" s="8">
        <v>5.5245900000000001E-2</v>
      </c>
      <c r="H480" s="8">
        <v>5.5500000000000001E-2</v>
      </c>
      <c r="I480" s="8">
        <v>1.7762836477338646E-3</v>
      </c>
      <c r="J480" t="str">
        <f t="shared" si="42"/>
        <v>SUN</v>
      </c>
      <c r="K480" t="str">
        <f t="shared" si="43"/>
        <v>FR</v>
      </c>
      <c r="L480" s="3">
        <f t="shared" si="44"/>
        <v>5.45</v>
      </c>
      <c r="M480" t="s">
        <v>315</v>
      </c>
      <c r="N480">
        <f t="shared" si="45"/>
        <v>2020</v>
      </c>
      <c r="O480">
        <f t="shared" si="46"/>
        <v>11</v>
      </c>
      <c r="P480">
        <f t="shared" si="47"/>
        <v>4</v>
      </c>
    </row>
    <row r="481" spans="1:16" x14ac:dyDescent="0.2">
      <c r="A481" s="5">
        <v>44124</v>
      </c>
      <c r="B481" s="5">
        <v>44126</v>
      </c>
      <c r="C481" t="s">
        <v>158</v>
      </c>
      <c r="D481" s="5">
        <v>46127</v>
      </c>
      <c r="E481" s="3">
        <v>13309000</v>
      </c>
      <c r="F481" s="3">
        <v>6850000</v>
      </c>
      <c r="G481" s="8">
        <v>5.5352100000000001E-2</v>
      </c>
      <c r="H481" s="8">
        <v>5.5399999999999998E-2</v>
      </c>
      <c r="I481" s="8">
        <v>2.5397776734316035E-3</v>
      </c>
      <c r="J481" t="str">
        <f t="shared" si="42"/>
        <v>SUN</v>
      </c>
      <c r="K481" t="str">
        <f t="shared" si="43"/>
        <v>FR</v>
      </c>
      <c r="L481" s="3">
        <f t="shared" si="44"/>
        <v>5.4861111111111107</v>
      </c>
      <c r="M481" t="s">
        <v>315</v>
      </c>
      <c r="N481">
        <f t="shared" si="45"/>
        <v>2020</v>
      </c>
      <c r="O481">
        <f t="shared" si="46"/>
        <v>10</v>
      </c>
      <c r="P481">
        <f t="shared" si="47"/>
        <v>4</v>
      </c>
    </row>
    <row r="482" spans="1:16" x14ac:dyDescent="0.2">
      <c r="A482" s="5">
        <v>44110</v>
      </c>
      <c r="B482" s="5">
        <v>44112</v>
      </c>
      <c r="C482" t="s">
        <v>158</v>
      </c>
      <c r="D482" s="5">
        <v>46127</v>
      </c>
      <c r="E482" s="3">
        <v>4149000</v>
      </c>
      <c r="F482" s="3">
        <v>2200000</v>
      </c>
      <c r="G482" s="8">
        <v>5.6693E-2</v>
      </c>
      <c r="H482" s="8">
        <v>5.6899999999999999E-2</v>
      </c>
      <c r="I482" s="8">
        <v>8.3545516292516417E-4</v>
      </c>
      <c r="J482" t="str">
        <f t="shared" si="42"/>
        <v>SUN</v>
      </c>
      <c r="K482" t="str">
        <f t="shared" si="43"/>
        <v>FR</v>
      </c>
      <c r="L482" s="3">
        <f t="shared" si="44"/>
        <v>5.5250000000000004</v>
      </c>
      <c r="M482" t="s">
        <v>315</v>
      </c>
      <c r="N482">
        <f t="shared" si="45"/>
        <v>2020</v>
      </c>
      <c r="O482">
        <f t="shared" si="46"/>
        <v>10</v>
      </c>
      <c r="P482">
        <f t="shared" si="47"/>
        <v>4</v>
      </c>
    </row>
    <row r="483" spans="1:16" x14ac:dyDescent="0.2">
      <c r="A483" s="5">
        <v>44096</v>
      </c>
      <c r="B483" s="5">
        <v>44098</v>
      </c>
      <c r="C483" t="s">
        <v>158</v>
      </c>
      <c r="D483" s="5">
        <v>46127</v>
      </c>
      <c r="E483" s="3">
        <v>4597000</v>
      </c>
      <c r="F483" s="3">
        <v>3200000</v>
      </c>
      <c r="G483" s="8">
        <v>5.5196599999999998E-2</v>
      </c>
      <c r="H483" s="8">
        <v>5.5399999999999998E-2</v>
      </c>
      <c r="I483" s="8">
        <v>1.1831323590288394E-3</v>
      </c>
      <c r="J483" t="str">
        <f t="shared" si="42"/>
        <v>SUN</v>
      </c>
      <c r="K483" t="str">
        <f t="shared" si="43"/>
        <v>FR</v>
      </c>
      <c r="L483" s="3">
        <f t="shared" si="44"/>
        <v>5.5638888888888891</v>
      </c>
      <c r="M483" t="s">
        <v>315</v>
      </c>
      <c r="N483">
        <f t="shared" si="45"/>
        <v>2020</v>
      </c>
      <c r="O483">
        <f t="shared" si="46"/>
        <v>9</v>
      </c>
      <c r="P483">
        <f t="shared" si="47"/>
        <v>3</v>
      </c>
    </row>
    <row r="484" spans="1:16" x14ac:dyDescent="0.2">
      <c r="A484" s="5">
        <v>44082</v>
      </c>
      <c r="B484" s="5">
        <v>44084</v>
      </c>
      <c r="C484" t="s">
        <v>158</v>
      </c>
      <c r="D484" s="5">
        <v>46127</v>
      </c>
      <c r="E484" s="3">
        <v>12683000</v>
      </c>
      <c r="F484" s="3">
        <v>7600000</v>
      </c>
      <c r="G484" s="8">
        <v>5.4191499999999997E-2</v>
      </c>
      <c r="H484" s="8">
        <v>5.4399999999999997E-2</v>
      </c>
      <c r="I484" s="8">
        <v>2.7587718886940395E-3</v>
      </c>
      <c r="J484" t="str">
        <f t="shared" si="42"/>
        <v>SUN</v>
      </c>
      <c r="K484" t="str">
        <f t="shared" si="43"/>
        <v>FR</v>
      </c>
      <c r="L484" s="3">
        <f t="shared" si="44"/>
        <v>5.6027777777777779</v>
      </c>
      <c r="M484" t="s">
        <v>315</v>
      </c>
      <c r="N484">
        <f t="shared" si="45"/>
        <v>2020</v>
      </c>
      <c r="O484">
        <f t="shared" si="46"/>
        <v>9</v>
      </c>
      <c r="P484">
        <f t="shared" si="47"/>
        <v>3</v>
      </c>
    </row>
    <row r="485" spans="1:16" x14ac:dyDescent="0.2">
      <c r="A485" s="5">
        <v>44068</v>
      </c>
      <c r="B485" s="5">
        <v>44070</v>
      </c>
      <c r="C485" t="s">
        <v>158</v>
      </c>
      <c r="D485" s="5">
        <v>46127</v>
      </c>
      <c r="E485" s="3">
        <v>30003900</v>
      </c>
      <c r="F485" s="3">
        <v>8200000</v>
      </c>
      <c r="G485" s="8">
        <v>5.4147399999999998E-2</v>
      </c>
      <c r="H485" s="8">
        <v>5.45E-2</v>
      </c>
      <c r="I485" s="8">
        <v>2.9741473942557209E-3</v>
      </c>
      <c r="J485" t="str">
        <f t="shared" si="42"/>
        <v>SUN</v>
      </c>
      <c r="K485" t="str">
        <f t="shared" si="43"/>
        <v>FR</v>
      </c>
      <c r="L485" s="3">
        <f t="shared" si="44"/>
        <v>5.6388888888888893</v>
      </c>
      <c r="M485" t="s">
        <v>315</v>
      </c>
      <c r="N485">
        <f t="shared" si="45"/>
        <v>2020</v>
      </c>
      <c r="O485">
        <f t="shared" si="46"/>
        <v>8</v>
      </c>
      <c r="P485">
        <f t="shared" si="47"/>
        <v>3</v>
      </c>
    </row>
    <row r="486" spans="1:16" x14ac:dyDescent="0.2">
      <c r="A486" s="5">
        <v>44054</v>
      </c>
      <c r="B486" s="5">
        <v>44056</v>
      </c>
      <c r="C486" t="s">
        <v>158</v>
      </c>
      <c r="D486" s="5">
        <v>46127</v>
      </c>
      <c r="E486" s="3">
        <v>42908300</v>
      </c>
      <c r="F486" s="3">
        <v>7550000</v>
      </c>
      <c r="G486" s="8">
        <v>5.8271200000000002E-2</v>
      </c>
      <c r="H486" s="8">
        <v>5.8400000000000001E-2</v>
      </c>
      <c r="I486" s="8">
        <v>2.9469443912293839E-3</v>
      </c>
      <c r="J486" t="str">
        <f t="shared" si="42"/>
        <v>SUN</v>
      </c>
      <c r="K486" t="str">
        <f t="shared" si="43"/>
        <v>FR</v>
      </c>
      <c r="L486" s="3">
        <f t="shared" si="44"/>
        <v>5.677777777777778</v>
      </c>
      <c r="M486" t="s">
        <v>315</v>
      </c>
      <c r="N486">
        <f t="shared" si="45"/>
        <v>2020</v>
      </c>
      <c r="O486">
        <f t="shared" si="46"/>
        <v>8</v>
      </c>
      <c r="P486">
        <f t="shared" si="47"/>
        <v>3</v>
      </c>
    </row>
    <row r="487" spans="1:16" x14ac:dyDescent="0.2">
      <c r="A487" s="5">
        <v>44369</v>
      </c>
      <c r="B487" s="5">
        <v>44371</v>
      </c>
      <c r="C487" t="s">
        <v>159</v>
      </c>
      <c r="D487" s="5">
        <v>47894</v>
      </c>
      <c r="E487" s="3">
        <v>27810500</v>
      </c>
      <c r="F487" s="3">
        <v>12600000</v>
      </c>
      <c r="G487" s="8">
        <v>6.5883499999999998E-2</v>
      </c>
      <c r="H487" s="8">
        <v>6.6000000000000003E-2</v>
      </c>
      <c r="I487" s="8">
        <v>4.8064724195811155E-3</v>
      </c>
      <c r="J487" t="str">
        <f t="shared" si="42"/>
        <v>SUN</v>
      </c>
      <c r="K487" t="str">
        <f t="shared" si="43"/>
        <v>FR</v>
      </c>
      <c r="L487" s="3">
        <f t="shared" si="44"/>
        <v>9.6472222222222221</v>
      </c>
      <c r="M487" t="s">
        <v>316</v>
      </c>
      <c r="N487">
        <f t="shared" si="45"/>
        <v>2021</v>
      </c>
      <c r="O487">
        <f t="shared" si="46"/>
        <v>6</v>
      </c>
      <c r="P487">
        <f t="shared" si="47"/>
        <v>2</v>
      </c>
    </row>
    <row r="488" spans="1:16" x14ac:dyDescent="0.2">
      <c r="A488" s="5">
        <v>44355</v>
      </c>
      <c r="B488" s="5">
        <v>44357</v>
      </c>
      <c r="C488" t="s">
        <v>159</v>
      </c>
      <c r="D488" s="5">
        <v>47894</v>
      </c>
      <c r="E488" s="3">
        <v>33746700</v>
      </c>
      <c r="F488" s="3">
        <v>14650000</v>
      </c>
      <c r="G488" s="8">
        <v>6.3899600000000001E-2</v>
      </c>
      <c r="H488" s="8">
        <v>6.4100000000000004E-2</v>
      </c>
      <c r="I488" s="8">
        <v>5.4201962465686955E-3</v>
      </c>
      <c r="J488" t="str">
        <f t="shared" si="42"/>
        <v>SUN</v>
      </c>
      <c r="K488" t="str">
        <f t="shared" si="43"/>
        <v>FR</v>
      </c>
      <c r="L488" s="3">
        <f t="shared" si="44"/>
        <v>9.6861111111111118</v>
      </c>
      <c r="M488" t="s">
        <v>316</v>
      </c>
      <c r="N488">
        <f t="shared" si="45"/>
        <v>2021</v>
      </c>
      <c r="O488">
        <f t="shared" si="46"/>
        <v>6</v>
      </c>
      <c r="P488">
        <f t="shared" si="47"/>
        <v>2</v>
      </c>
    </row>
    <row r="489" spans="1:16" x14ac:dyDescent="0.2">
      <c r="A489" s="5">
        <v>44341</v>
      </c>
      <c r="B489" s="5">
        <v>44344</v>
      </c>
      <c r="C489" t="s">
        <v>159</v>
      </c>
      <c r="D489" s="5">
        <v>47894</v>
      </c>
      <c r="E489" s="3">
        <v>26233700</v>
      </c>
      <c r="F489" s="3">
        <v>13400000</v>
      </c>
      <c r="G489" s="8">
        <v>6.4499699999999993E-2</v>
      </c>
      <c r="H489" s="8">
        <v>6.4699999999999994E-2</v>
      </c>
      <c r="I489" s="8">
        <v>5.00428159593495E-3</v>
      </c>
      <c r="J489" t="str">
        <f t="shared" si="42"/>
        <v>SUN</v>
      </c>
      <c r="K489" t="str">
        <f t="shared" si="43"/>
        <v>FR</v>
      </c>
      <c r="L489" s="3">
        <f t="shared" si="44"/>
        <v>9.7222222222222214</v>
      </c>
      <c r="M489" t="s">
        <v>316</v>
      </c>
      <c r="N489">
        <f t="shared" si="45"/>
        <v>2021</v>
      </c>
      <c r="O489">
        <f t="shared" si="46"/>
        <v>5</v>
      </c>
      <c r="P489">
        <f t="shared" si="47"/>
        <v>2</v>
      </c>
    </row>
    <row r="490" spans="1:16" x14ac:dyDescent="0.2">
      <c r="A490" s="5">
        <v>44313</v>
      </c>
      <c r="B490" s="5">
        <v>44315</v>
      </c>
      <c r="C490" t="s">
        <v>159</v>
      </c>
      <c r="D490" s="5">
        <v>47894</v>
      </c>
      <c r="E490" s="3">
        <v>19671000</v>
      </c>
      <c r="F490" s="3">
        <v>9550000</v>
      </c>
      <c r="G490" s="8">
        <v>6.4698500000000006E-2</v>
      </c>
      <c r="H490" s="8">
        <v>6.5000000000000002E-2</v>
      </c>
      <c r="I490" s="8">
        <v>3.5774768356210628E-3</v>
      </c>
      <c r="J490" t="str">
        <f t="shared" si="42"/>
        <v>SUN</v>
      </c>
      <c r="K490" t="str">
        <f t="shared" si="43"/>
        <v>FR</v>
      </c>
      <c r="L490" s="3">
        <f t="shared" si="44"/>
        <v>9.8000000000000007</v>
      </c>
      <c r="M490" t="s">
        <v>316</v>
      </c>
      <c r="N490">
        <f t="shared" si="45"/>
        <v>2021</v>
      </c>
      <c r="O490">
        <f t="shared" si="46"/>
        <v>4</v>
      </c>
      <c r="P490">
        <f t="shared" si="47"/>
        <v>2</v>
      </c>
    </row>
    <row r="491" spans="1:16" x14ac:dyDescent="0.2">
      <c r="A491" s="5">
        <v>44300</v>
      </c>
      <c r="B491" s="5">
        <v>44301</v>
      </c>
      <c r="C491" t="s">
        <v>159</v>
      </c>
      <c r="D491" s="5">
        <v>47894</v>
      </c>
      <c r="E491" s="3">
        <v>3505400</v>
      </c>
      <c r="F491" s="3">
        <v>1978000</v>
      </c>
      <c r="G491" s="8">
        <v>6.5399799999999994E-2</v>
      </c>
      <c r="H491" s="8">
        <v>6.5399799999999994E-2</v>
      </c>
      <c r="I491" s="8">
        <v>7.4900023565337061E-4</v>
      </c>
      <c r="J491" t="str">
        <f t="shared" si="42"/>
        <v>SUN</v>
      </c>
      <c r="K491" t="str">
        <f t="shared" si="43"/>
        <v>FR</v>
      </c>
      <c r="L491" s="3">
        <f t="shared" si="44"/>
        <v>9.8361111111111104</v>
      </c>
      <c r="M491" t="s">
        <v>316</v>
      </c>
      <c r="N491">
        <f t="shared" si="45"/>
        <v>2021</v>
      </c>
      <c r="O491">
        <f t="shared" si="46"/>
        <v>4</v>
      </c>
      <c r="P491">
        <f t="shared" si="47"/>
        <v>2</v>
      </c>
    </row>
    <row r="492" spans="1:16" x14ac:dyDescent="0.2">
      <c r="A492" s="5">
        <v>44299</v>
      </c>
      <c r="B492" s="5">
        <v>44301</v>
      </c>
      <c r="C492" t="s">
        <v>159</v>
      </c>
      <c r="D492" s="5">
        <v>47894</v>
      </c>
      <c r="E492" s="3">
        <v>13874500</v>
      </c>
      <c r="F492" s="3">
        <v>8100000</v>
      </c>
      <c r="G492" s="8">
        <v>6.5399799999999994E-2</v>
      </c>
      <c r="H492" s="8">
        <v>6.59E-2</v>
      </c>
      <c r="I492" s="8">
        <v>3.0671900448899407E-3</v>
      </c>
      <c r="J492" t="str">
        <f t="shared" si="42"/>
        <v>SUN</v>
      </c>
      <c r="K492" t="str">
        <f t="shared" si="43"/>
        <v>FR</v>
      </c>
      <c r="L492" s="3">
        <f t="shared" si="44"/>
        <v>9.8388888888888886</v>
      </c>
      <c r="M492" t="s">
        <v>316</v>
      </c>
      <c r="N492">
        <f t="shared" si="45"/>
        <v>2021</v>
      </c>
      <c r="O492">
        <f t="shared" si="46"/>
        <v>4</v>
      </c>
      <c r="P492">
        <f t="shared" si="47"/>
        <v>2</v>
      </c>
    </row>
    <row r="493" spans="1:16" x14ac:dyDescent="0.2">
      <c r="A493" s="5">
        <v>44285</v>
      </c>
      <c r="B493" s="5">
        <v>44287</v>
      </c>
      <c r="C493" t="s">
        <v>159</v>
      </c>
      <c r="D493" s="5">
        <v>47894</v>
      </c>
      <c r="E493" s="3">
        <v>7532500</v>
      </c>
      <c r="F493" s="3">
        <v>700000</v>
      </c>
      <c r="G493" s="8">
        <v>6.7695000000000005E-2</v>
      </c>
      <c r="H493" s="8">
        <v>6.7799999999999999E-2</v>
      </c>
      <c r="I493" s="8">
        <v>2.7436826658128335E-4</v>
      </c>
      <c r="J493" t="str">
        <f t="shared" si="42"/>
        <v>SUN</v>
      </c>
      <c r="K493" t="str">
        <f t="shared" si="43"/>
        <v>FR</v>
      </c>
      <c r="L493" s="3">
        <f t="shared" si="44"/>
        <v>9.875</v>
      </c>
      <c r="M493" t="s">
        <v>316</v>
      </c>
      <c r="N493">
        <f t="shared" si="45"/>
        <v>2021</v>
      </c>
      <c r="O493">
        <f t="shared" si="46"/>
        <v>3</v>
      </c>
      <c r="P493">
        <f t="shared" si="47"/>
        <v>1</v>
      </c>
    </row>
    <row r="494" spans="1:16" x14ac:dyDescent="0.2">
      <c r="A494" s="5">
        <v>44286</v>
      </c>
      <c r="B494" s="5">
        <v>44287</v>
      </c>
      <c r="C494" t="s">
        <v>159</v>
      </c>
      <c r="D494" s="5">
        <v>47894</v>
      </c>
      <c r="E494" s="3">
        <v>2619300</v>
      </c>
      <c r="F494" s="3">
        <v>2619300</v>
      </c>
      <c r="G494" s="8">
        <v>6.7695000000000005E-2</v>
      </c>
      <c r="H494" s="8">
        <v>6.7695000000000005E-2</v>
      </c>
      <c r="I494" s="8">
        <v>1.0266468580805077E-3</v>
      </c>
      <c r="J494" t="str">
        <f t="shared" si="42"/>
        <v>SUN</v>
      </c>
      <c r="K494" t="str">
        <f t="shared" si="43"/>
        <v>FR</v>
      </c>
      <c r="L494" s="3">
        <f t="shared" si="44"/>
        <v>9.875</v>
      </c>
      <c r="M494" t="s">
        <v>316</v>
      </c>
      <c r="N494">
        <f t="shared" si="45"/>
        <v>2021</v>
      </c>
      <c r="O494">
        <f t="shared" si="46"/>
        <v>3</v>
      </c>
      <c r="P494">
        <f t="shared" si="47"/>
        <v>1</v>
      </c>
    </row>
    <row r="495" spans="1:16" x14ac:dyDescent="0.2">
      <c r="A495" s="5">
        <v>44272</v>
      </c>
      <c r="B495" s="5">
        <v>44273</v>
      </c>
      <c r="C495" t="s">
        <v>159</v>
      </c>
      <c r="D495" s="5">
        <v>47894</v>
      </c>
      <c r="E495" s="3">
        <v>1324500</v>
      </c>
      <c r="F495" s="3">
        <v>653000</v>
      </c>
      <c r="G495" s="8">
        <v>6.73628E-2</v>
      </c>
      <c r="H495" s="8">
        <v>6.73628E-2</v>
      </c>
      <c r="I495" s="8">
        <v>2.5469039026398391E-4</v>
      </c>
      <c r="J495" t="str">
        <f t="shared" si="42"/>
        <v>SUN</v>
      </c>
      <c r="K495" t="str">
        <f t="shared" si="43"/>
        <v>FR</v>
      </c>
      <c r="L495" s="3">
        <f t="shared" si="44"/>
        <v>9.9111111111111114</v>
      </c>
      <c r="M495" t="s">
        <v>316</v>
      </c>
      <c r="N495">
        <f t="shared" si="45"/>
        <v>2021</v>
      </c>
      <c r="O495">
        <f t="shared" si="46"/>
        <v>3</v>
      </c>
      <c r="P495">
        <f t="shared" si="47"/>
        <v>1</v>
      </c>
    </row>
    <row r="496" spans="1:16" x14ac:dyDescent="0.2">
      <c r="A496" s="5">
        <v>44271</v>
      </c>
      <c r="B496" s="5">
        <v>44273</v>
      </c>
      <c r="C496" t="s">
        <v>159</v>
      </c>
      <c r="D496" s="5">
        <v>47894</v>
      </c>
      <c r="E496" s="3">
        <v>12935500</v>
      </c>
      <c r="F496" s="3">
        <v>7250000</v>
      </c>
      <c r="G496" s="8">
        <v>6.73628E-2</v>
      </c>
      <c r="H496" s="8">
        <v>6.7599999999999993E-2</v>
      </c>
      <c r="I496" s="8">
        <v>2.8277263850136035E-3</v>
      </c>
      <c r="J496" t="str">
        <f t="shared" si="42"/>
        <v>SUN</v>
      </c>
      <c r="K496" t="str">
        <f t="shared" si="43"/>
        <v>FR</v>
      </c>
      <c r="L496" s="3">
        <f t="shared" si="44"/>
        <v>9.9138888888888896</v>
      </c>
      <c r="M496" t="s">
        <v>316</v>
      </c>
      <c r="N496">
        <f t="shared" si="45"/>
        <v>2021</v>
      </c>
      <c r="O496">
        <f t="shared" si="46"/>
        <v>3</v>
      </c>
      <c r="P496">
        <f t="shared" si="47"/>
        <v>1</v>
      </c>
    </row>
    <row r="497" spans="1:16" x14ac:dyDescent="0.2">
      <c r="A497" s="5">
        <v>44258</v>
      </c>
      <c r="B497" s="5">
        <v>44259</v>
      </c>
      <c r="C497" t="s">
        <v>159</v>
      </c>
      <c r="D497" s="5">
        <v>47894</v>
      </c>
      <c r="E497" s="3">
        <v>4389100</v>
      </c>
      <c r="F497" s="3">
        <v>721000</v>
      </c>
      <c r="G497" s="8">
        <v>6.5497700000000006E-2</v>
      </c>
      <c r="H497" s="8">
        <v>6.5497700000000006E-2</v>
      </c>
      <c r="I497" s="8">
        <v>2.7342647354284291E-4</v>
      </c>
      <c r="J497" t="str">
        <f t="shared" si="42"/>
        <v>SUN</v>
      </c>
      <c r="K497" t="str">
        <f t="shared" si="43"/>
        <v>FR</v>
      </c>
      <c r="L497" s="3">
        <f t="shared" si="44"/>
        <v>9.9499999999999993</v>
      </c>
      <c r="M497" t="s">
        <v>316</v>
      </c>
      <c r="N497">
        <f t="shared" si="45"/>
        <v>2021</v>
      </c>
      <c r="O497">
        <f t="shared" si="46"/>
        <v>3</v>
      </c>
      <c r="P497">
        <f t="shared" si="47"/>
        <v>1</v>
      </c>
    </row>
    <row r="498" spans="1:16" x14ac:dyDescent="0.2">
      <c r="A498" s="5">
        <v>44257</v>
      </c>
      <c r="B498" s="5">
        <v>44259</v>
      </c>
      <c r="C498" t="s">
        <v>159</v>
      </c>
      <c r="D498" s="5">
        <v>47894</v>
      </c>
      <c r="E498" s="3">
        <v>15247300</v>
      </c>
      <c r="F498" s="3">
        <v>4250000</v>
      </c>
      <c r="G498" s="8">
        <v>6.5497700000000006E-2</v>
      </c>
      <c r="H498" s="8">
        <v>6.5699999999999995E-2</v>
      </c>
      <c r="I498" s="8">
        <v>1.611737188012597E-3</v>
      </c>
      <c r="J498" t="str">
        <f t="shared" si="42"/>
        <v>SUN</v>
      </c>
      <c r="K498" t="str">
        <f t="shared" si="43"/>
        <v>FR</v>
      </c>
      <c r="L498" s="3">
        <f t="shared" si="44"/>
        <v>9.9527777777777775</v>
      </c>
      <c r="M498" t="s">
        <v>316</v>
      </c>
      <c r="N498">
        <f t="shared" si="45"/>
        <v>2021</v>
      </c>
      <c r="O498">
        <f t="shared" si="46"/>
        <v>3</v>
      </c>
      <c r="P498">
        <f t="shared" si="47"/>
        <v>1</v>
      </c>
    </row>
    <row r="499" spans="1:16" x14ac:dyDescent="0.2">
      <c r="A499" s="5">
        <v>44243</v>
      </c>
      <c r="B499" s="5">
        <v>44245</v>
      </c>
      <c r="C499" t="s">
        <v>159</v>
      </c>
      <c r="D499" s="5">
        <v>47894</v>
      </c>
      <c r="E499" s="3">
        <v>15060500</v>
      </c>
      <c r="F499" s="3">
        <v>5200000</v>
      </c>
      <c r="G499" s="8">
        <v>6.2386299999999999E-2</v>
      </c>
      <c r="H499" s="8">
        <v>6.2600000000000003E-2</v>
      </c>
      <c r="I499" s="8">
        <v>1.8783296750125788E-3</v>
      </c>
      <c r="J499" t="str">
        <f t="shared" si="42"/>
        <v>SUN</v>
      </c>
      <c r="K499" t="str">
        <f t="shared" si="43"/>
        <v>FR</v>
      </c>
      <c r="L499" s="3">
        <f t="shared" si="44"/>
        <v>9.9972222222222218</v>
      </c>
      <c r="M499" t="s">
        <v>316</v>
      </c>
      <c r="N499">
        <f t="shared" si="45"/>
        <v>2021</v>
      </c>
      <c r="O499">
        <f t="shared" si="46"/>
        <v>2</v>
      </c>
      <c r="P499">
        <f t="shared" si="47"/>
        <v>1</v>
      </c>
    </row>
    <row r="500" spans="1:16" x14ac:dyDescent="0.2">
      <c r="A500" s="5">
        <v>44229</v>
      </c>
      <c r="B500" s="5">
        <v>44231</v>
      </c>
      <c r="C500" t="s">
        <v>159</v>
      </c>
      <c r="D500" s="5">
        <v>47894</v>
      </c>
      <c r="E500" s="3">
        <v>34797500</v>
      </c>
      <c r="F500" s="3">
        <v>12450000</v>
      </c>
      <c r="G500" s="8">
        <v>6.1299800000000002E-2</v>
      </c>
      <c r="H500" s="8">
        <v>6.1400000000000003E-2</v>
      </c>
      <c r="I500" s="8">
        <v>4.418833683725385E-3</v>
      </c>
      <c r="J500" t="str">
        <f t="shared" si="42"/>
        <v>SUN</v>
      </c>
      <c r="K500" t="str">
        <f t="shared" si="43"/>
        <v>FR</v>
      </c>
      <c r="L500" s="3">
        <f t="shared" si="44"/>
        <v>10.036111111111111</v>
      </c>
      <c r="M500" t="s">
        <v>316</v>
      </c>
      <c r="N500">
        <f t="shared" si="45"/>
        <v>2021</v>
      </c>
      <c r="O500">
        <f t="shared" si="46"/>
        <v>2</v>
      </c>
      <c r="P500">
        <f t="shared" si="47"/>
        <v>1</v>
      </c>
    </row>
    <row r="501" spans="1:16" x14ac:dyDescent="0.2">
      <c r="A501" s="5">
        <v>44216</v>
      </c>
      <c r="B501" s="5">
        <v>44217</v>
      </c>
      <c r="C501" t="s">
        <v>159</v>
      </c>
      <c r="D501" s="5">
        <v>47894</v>
      </c>
      <c r="E501" s="3">
        <v>2890000</v>
      </c>
      <c r="F501" s="3">
        <v>2890000</v>
      </c>
      <c r="G501" s="8">
        <v>6.21986E-2</v>
      </c>
      <c r="H501" s="8">
        <v>6.21986E-2</v>
      </c>
      <c r="I501" s="8">
        <v>1.0407770308022695E-3</v>
      </c>
      <c r="J501" t="str">
        <f t="shared" si="42"/>
        <v>SUN</v>
      </c>
      <c r="K501" t="str">
        <f t="shared" si="43"/>
        <v>FR</v>
      </c>
      <c r="L501" s="3">
        <f t="shared" si="44"/>
        <v>10.069444444444445</v>
      </c>
      <c r="M501" t="s">
        <v>316</v>
      </c>
      <c r="N501">
        <f t="shared" si="45"/>
        <v>2021</v>
      </c>
      <c r="O501">
        <f t="shared" si="46"/>
        <v>1</v>
      </c>
      <c r="P501">
        <f t="shared" si="47"/>
        <v>1</v>
      </c>
    </row>
    <row r="502" spans="1:16" x14ac:dyDescent="0.2">
      <c r="A502" s="5">
        <v>44215</v>
      </c>
      <c r="B502" s="5">
        <v>44217</v>
      </c>
      <c r="C502" t="s">
        <v>159</v>
      </c>
      <c r="D502" s="5">
        <v>47894</v>
      </c>
      <c r="E502" s="3">
        <v>16886700</v>
      </c>
      <c r="F502" s="3">
        <v>8450000</v>
      </c>
      <c r="G502" s="8">
        <v>6.21986E-2</v>
      </c>
      <c r="H502" s="8">
        <v>6.25E-2</v>
      </c>
      <c r="I502" s="8">
        <v>3.0431023911000614E-3</v>
      </c>
      <c r="J502" t="str">
        <f t="shared" si="42"/>
        <v>SUN</v>
      </c>
      <c r="K502" t="str">
        <f t="shared" si="43"/>
        <v>FR</v>
      </c>
      <c r="L502" s="3">
        <f t="shared" si="44"/>
        <v>10.072222222222223</v>
      </c>
      <c r="M502" t="s">
        <v>316</v>
      </c>
      <c r="N502">
        <f t="shared" si="45"/>
        <v>2021</v>
      </c>
      <c r="O502">
        <f t="shared" si="46"/>
        <v>1</v>
      </c>
      <c r="P502">
        <f t="shared" si="47"/>
        <v>1</v>
      </c>
    </row>
    <row r="503" spans="1:16" x14ac:dyDescent="0.2">
      <c r="A503" s="5">
        <v>44201</v>
      </c>
      <c r="B503" s="5">
        <v>44203</v>
      </c>
      <c r="C503" t="s">
        <v>159</v>
      </c>
      <c r="D503" s="5">
        <v>47894</v>
      </c>
      <c r="E503" s="3">
        <v>13400500</v>
      </c>
      <c r="F503" s="3">
        <v>8950000</v>
      </c>
      <c r="G503" s="8">
        <v>5.8888099999999999E-2</v>
      </c>
      <c r="H503" s="8">
        <v>5.9200000000000003E-2</v>
      </c>
      <c r="I503" s="8">
        <v>3.0516155862413169E-3</v>
      </c>
      <c r="J503" t="str">
        <f t="shared" si="42"/>
        <v>SUN</v>
      </c>
      <c r="K503" t="str">
        <f t="shared" si="43"/>
        <v>FR</v>
      </c>
      <c r="L503" s="3">
        <f t="shared" si="44"/>
        <v>10.111111111111111</v>
      </c>
      <c r="M503" t="s">
        <v>316</v>
      </c>
      <c r="N503">
        <f t="shared" si="45"/>
        <v>2021</v>
      </c>
      <c r="O503">
        <f t="shared" si="46"/>
        <v>1</v>
      </c>
      <c r="P503">
        <f t="shared" si="47"/>
        <v>1</v>
      </c>
    </row>
    <row r="504" spans="1:16" x14ac:dyDescent="0.2">
      <c r="A504" s="5">
        <v>44166</v>
      </c>
      <c r="B504" s="5">
        <v>44168</v>
      </c>
      <c r="C504" t="s">
        <v>159</v>
      </c>
      <c r="D504" s="5">
        <v>47894</v>
      </c>
      <c r="E504" s="3">
        <v>23230600</v>
      </c>
      <c r="F504" s="3">
        <v>7950000</v>
      </c>
      <c r="G504" s="8">
        <v>6.07655E-2</v>
      </c>
      <c r="H504" s="8">
        <v>6.08E-2</v>
      </c>
      <c r="I504" s="8">
        <v>3.1342378730411244E-3</v>
      </c>
      <c r="J504" t="str">
        <f t="shared" si="42"/>
        <v>SUN</v>
      </c>
      <c r="K504" t="str">
        <f t="shared" si="43"/>
        <v>FR</v>
      </c>
      <c r="L504" s="3">
        <f t="shared" si="44"/>
        <v>10.205555555555556</v>
      </c>
      <c r="M504" t="s">
        <v>316</v>
      </c>
      <c r="N504">
        <f t="shared" si="45"/>
        <v>2020</v>
      </c>
      <c r="O504">
        <f t="shared" si="46"/>
        <v>12</v>
      </c>
      <c r="P504">
        <f t="shared" si="47"/>
        <v>4</v>
      </c>
    </row>
    <row r="505" spans="1:16" x14ac:dyDescent="0.2">
      <c r="A505" s="5">
        <v>44152</v>
      </c>
      <c r="B505" s="5">
        <v>44154</v>
      </c>
      <c r="C505" t="s">
        <v>159</v>
      </c>
      <c r="D505" s="5">
        <v>47894</v>
      </c>
      <c r="E505" s="3">
        <v>29357100</v>
      </c>
      <c r="F505" s="3">
        <v>8450000</v>
      </c>
      <c r="G505" s="8">
        <v>6.1989599999999999E-2</v>
      </c>
      <c r="H505" s="8">
        <v>6.2100000000000002E-2</v>
      </c>
      <c r="I505" s="8">
        <v>3.3984688428993887E-3</v>
      </c>
      <c r="J505" t="str">
        <f t="shared" si="42"/>
        <v>SUN</v>
      </c>
      <c r="K505" t="str">
        <f t="shared" si="43"/>
        <v>FR</v>
      </c>
      <c r="L505" s="3">
        <f t="shared" si="44"/>
        <v>10.244444444444444</v>
      </c>
      <c r="M505" t="s">
        <v>316</v>
      </c>
      <c r="N505">
        <f t="shared" si="45"/>
        <v>2020</v>
      </c>
      <c r="O505">
        <f t="shared" si="46"/>
        <v>11</v>
      </c>
      <c r="P505">
        <f t="shared" si="47"/>
        <v>4</v>
      </c>
    </row>
    <row r="506" spans="1:16" x14ac:dyDescent="0.2">
      <c r="A506" s="5">
        <v>44138</v>
      </c>
      <c r="B506" s="5">
        <v>44140</v>
      </c>
      <c r="C506" t="s">
        <v>159</v>
      </c>
      <c r="D506" s="5">
        <v>47894</v>
      </c>
      <c r="E506" s="3">
        <v>19458300</v>
      </c>
      <c r="F506" s="3">
        <v>7150000</v>
      </c>
      <c r="G506" s="8">
        <v>6.5859100000000004E-2</v>
      </c>
      <c r="H506" s="8">
        <v>6.6000000000000003E-2</v>
      </c>
      <c r="I506" s="8">
        <v>3.0551292140882026E-3</v>
      </c>
      <c r="J506" t="str">
        <f t="shared" si="42"/>
        <v>SUN</v>
      </c>
      <c r="K506" t="str">
        <f t="shared" si="43"/>
        <v>FR</v>
      </c>
      <c r="L506" s="3">
        <f t="shared" si="44"/>
        <v>10.283333333333333</v>
      </c>
      <c r="M506" t="s">
        <v>316</v>
      </c>
      <c r="N506">
        <f t="shared" si="45"/>
        <v>2020</v>
      </c>
      <c r="O506">
        <f t="shared" si="46"/>
        <v>11</v>
      </c>
      <c r="P506">
        <f t="shared" si="47"/>
        <v>4</v>
      </c>
    </row>
    <row r="507" spans="1:16" x14ac:dyDescent="0.2">
      <c r="A507" s="5">
        <v>44124</v>
      </c>
      <c r="B507" s="5">
        <v>44126</v>
      </c>
      <c r="C507" t="s">
        <v>159</v>
      </c>
      <c r="D507" s="5">
        <v>47894</v>
      </c>
      <c r="E507" s="3">
        <v>25314500</v>
      </c>
      <c r="F507" s="3">
        <v>8150000</v>
      </c>
      <c r="G507" s="8">
        <v>6.6913100000000003E-2</v>
      </c>
      <c r="H507" s="8">
        <v>6.7000000000000004E-2</v>
      </c>
      <c r="I507" s="8">
        <v>3.5381521853374838E-3</v>
      </c>
      <c r="J507" t="str">
        <f t="shared" si="42"/>
        <v>SUN</v>
      </c>
      <c r="K507" t="str">
        <f t="shared" si="43"/>
        <v>FR</v>
      </c>
      <c r="L507" s="3">
        <f t="shared" si="44"/>
        <v>10.319444444444445</v>
      </c>
      <c r="M507" t="s">
        <v>316</v>
      </c>
      <c r="N507">
        <f t="shared" si="45"/>
        <v>2020</v>
      </c>
      <c r="O507">
        <f t="shared" si="46"/>
        <v>10</v>
      </c>
      <c r="P507">
        <f t="shared" si="47"/>
        <v>4</v>
      </c>
    </row>
    <row r="508" spans="1:16" x14ac:dyDescent="0.2">
      <c r="A508" s="5">
        <v>44110</v>
      </c>
      <c r="B508" s="5">
        <v>44112</v>
      </c>
      <c r="C508" t="s">
        <v>159</v>
      </c>
      <c r="D508" s="5">
        <v>47894</v>
      </c>
      <c r="E508" s="3">
        <v>15436200</v>
      </c>
      <c r="F508" s="3">
        <v>10100000</v>
      </c>
      <c r="G508" s="8">
        <v>6.8199700000000002E-2</v>
      </c>
      <c r="H508" s="8">
        <v>6.8400000000000002E-2</v>
      </c>
      <c r="I508" s="8">
        <v>4.4690126891400736E-3</v>
      </c>
      <c r="J508" t="str">
        <f t="shared" si="42"/>
        <v>SUN</v>
      </c>
      <c r="K508" t="str">
        <f t="shared" si="43"/>
        <v>FR</v>
      </c>
      <c r="L508" s="3">
        <f t="shared" si="44"/>
        <v>10.358333333333333</v>
      </c>
      <c r="M508" t="s">
        <v>316</v>
      </c>
      <c r="N508">
        <f t="shared" si="45"/>
        <v>2020</v>
      </c>
      <c r="O508">
        <f t="shared" si="46"/>
        <v>10</v>
      </c>
      <c r="P508">
        <f t="shared" si="47"/>
        <v>4</v>
      </c>
    </row>
    <row r="509" spans="1:16" x14ac:dyDescent="0.2">
      <c r="A509" s="5">
        <v>44096</v>
      </c>
      <c r="B509" s="5">
        <v>44098</v>
      </c>
      <c r="C509" t="s">
        <v>159</v>
      </c>
      <c r="D509" s="5">
        <v>47894</v>
      </c>
      <c r="E509" s="3">
        <v>12792000</v>
      </c>
      <c r="F509" s="3">
        <v>5950000</v>
      </c>
      <c r="G509" s="8">
        <v>6.7999900000000002E-2</v>
      </c>
      <c r="H509" s="8">
        <v>6.8199999999999997E-2</v>
      </c>
      <c r="I509" s="8">
        <v>2.6250222536815895E-3</v>
      </c>
      <c r="J509" t="str">
        <f t="shared" si="42"/>
        <v>SUN</v>
      </c>
      <c r="K509" t="str">
        <f t="shared" si="43"/>
        <v>FR</v>
      </c>
      <c r="L509" s="3">
        <f t="shared" si="44"/>
        <v>10.397222222222222</v>
      </c>
      <c r="M509" t="s">
        <v>316</v>
      </c>
      <c r="N509">
        <f t="shared" si="45"/>
        <v>2020</v>
      </c>
      <c r="O509">
        <f t="shared" si="46"/>
        <v>9</v>
      </c>
      <c r="P509">
        <f t="shared" si="47"/>
        <v>3</v>
      </c>
    </row>
    <row r="510" spans="1:16" x14ac:dyDescent="0.2">
      <c r="A510" s="5">
        <v>44082</v>
      </c>
      <c r="B510" s="5">
        <v>44084</v>
      </c>
      <c r="C510" t="s">
        <v>159</v>
      </c>
      <c r="D510" s="5">
        <v>47894</v>
      </c>
      <c r="E510" s="3">
        <v>12208000</v>
      </c>
      <c r="F510" s="3">
        <v>7350000</v>
      </c>
      <c r="G510" s="8">
        <v>6.7358799999999996E-2</v>
      </c>
      <c r="H510" s="8">
        <v>6.7500000000000004E-2</v>
      </c>
      <c r="I510" s="8">
        <v>3.2121027588077216E-3</v>
      </c>
      <c r="J510" t="str">
        <f t="shared" si="42"/>
        <v>SUN</v>
      </c>
      <c r="K510" t="str">
        <f t="shared" si="43"/>
        <v>FR</v>
      </c>
      <c r="L510" s="3">
        <f t="shared" si="44"/>
        <v>10.436111111111112</v>
      </c>
      <c r="M510" t="s">
        <v>316</v>
      </c>
      <c r="N510">
        <f t="shared" si="45"/>
        <v>2020</v>
      </c>
      <c r="O510">
        <f t="shared" si="46"/>
        <v>9</v>
      </c>
      <c r="P510">
        <f t="shared" si="47"/>
        <v>3</v>
      </c>
    </row>
    <row r="511" spans="1:16" x14ac:dyDescent="0.2">
      <c r="A511" s="5">
        <v>44068</v>
      </c>
      <c r="B511" s="5">
        <v>44070</v>
      </c>
      <c r="C511" t="s">
        <v>159</v>
      </c>
      <c r="D511" s="5">
        <v>47894</v>
      </c>
      <c r="E511" s="3">
        <v>15125400</v>
      </c>
      <c r="F511" s="3">
        <v>5250000</v>
      </c>
      <c r="G511" s="8">
        <v>6.4692700000000006E-2</v>
      </c>
      <c r="H511" s="8">
        <v>6.5100000000000005E-2</v>
      </c>
      <c r="I511" s="8">
        <v>2.2035470616705963E-3</v>
      </c>
      <c r="J511" t="str">
        <f t="shared" si="42"/>
        <v>SUN</v>
      </c>
      <c r="K511" t="str">
        <f t="shared" si="43"/>
        <v>FR</v>
      </c>
      <c r="L511" s="3">
        <f t="shared" si="44"/>
        <v>10.472222222222221</v>
      </c>
      <c r="M511" t="s">
        <v>316</v>
      </c>
      <c r="N511">
        <f t="shared" si="45"/>
        <v>2020</v>
      </c>
      <c r="O511">
        <f t="shared" si="46"/>
        <v>8</v>
      </c>
      <c r="P511">
        <f t="shared" si="47"/>
        <v>3</v>
      </c>
    </row>
    <row r="512" spans="1:16" x14ac:dyDescent="0.2">
      <c r="A512" s="5">
        <v>44054</v>
      </c>
      <c r="B512" s="5">
        <v>44056</v>
      </c>
      <c r="C512" t="s">
        <v>159</v>
      </c>
      <c r="D512" s="5">
        <v>47894</v>
      </c>
      <c r="E512" s="3">
        <v>29615300</v>
      </c>
      <c r="F512" s="3">
        <v>6900000</v>
      </c>
      <c r="G512" s="8">
        <v>6.7599099999999995E-2</v>
      </c>
      <c r="H512" s="8">
        <v>6.7799999999999999E-2</v>
      </c>
      <c r="I512" s="8">
        <v>3.0262008878116E-3</v>
      </c>
      <c r="J512" t="str">
        <f t="shared" si="42"/>
        <v>SUN</v>
      </c>
      <c r="K512" t="str">
        <f t="shared" si="43"/>
        <v>FR</v>
      </c>
      <c r="L512" s="3">
        <f t="shared" si="44"/>
        <v>10.511111111111111</v>
      </c>
      <c r="M512" t="s">
        <v>316</v>
      </c>
      <c r="N512">
        <f t="shared" si="45"/>
        <v>2020</v>
      </c>
      <c r="O512">
        <f t="shared" si="46"/>
        <v>8</v>
      </c>
      <c r="P512">
        <f t="shared" si="47"/>
        <v>3</v>
      </c>
    </row>
    <row r="513" spans="1:16" x14ac:dyDescent="0.2">
      <c r="A513" s="5">
        <v>44495</v>
      </c>
      <c r="B513" s="5">
        <v>44497</v>
      </c>
      <c r="C513" t="s">
        <v>258</v>
      </c>
      <c r="D513" s="5">
        <v>49841</v>
      </c>
      <c r="E513" s="3">
        <v>5068900</v>
      </c>
      <c r="F513" s="3">
        <v>1200000</v>
      </c>
      <c r="G513" s="8">
        <v>6.2406900000000001E-2</v>
      </c>
      <c r="H513" s="8">
        <v>6.25E-2</v>
      </c>
      <c r="I513" s="8">
        <v>1.3831188763401639E-3</v>
      </c>
      <c r="J513" t="str">
        <f t="shared" si="42"/>
        <v>SUN</v>
      </c>
      <c r="K513" t="str">
        <f t="shared" si="43"/>
        <v>FR</v>
      </c>
      <c r="L513" s="3">
        <f t="shared" si="44"/>
        <v>14.636111111111111</v>
      </c>
      <c r="M513" t="s">
        <v>317</v>
      </c>
      <c r="N513">
        <f t="shared" si="45"/>
        <v>2021</v>
      </c>
      <c r="O513">
        <f t="shared" si="46"/>
        <v>10</v>
      </c>
      <c r="P513">
        <f t="shared" si="47"/>
        <v>4</v>
      </c>
    </row>
    <row r="514" spans="1:16" x14ac:dyDescent="0.2">
      <c r="A514" s="5">
        <v>44481</v>
      </c>
      <c r="B514" s="5">
        <v>44483</v>
      </c>
      <c r="C514" t="s">
        <v>258</v>
      </c>
      <c r="D514" s="5">
        <v>49841</v>
      </c>
      <c r="E514" s="3">
        <v>2613100</v>
      </c>
      <c r="F514" s="3">
        <v>1000000</v>
      </c>
      <c r="G514" s="8">
        <v>6.3499899999999998E-2</v>
      </c>
      <c r="H514" s="8">
        <v>6.3700000000000007E-2</v>
      </c>
      <c r="I514" s="8">
        <v>1.1727857861832688E-3</v>
      </c>
      <c r="J514" t="str">
        <f t="shared" ref="J514:J577" si="48">INDEX(sbn,MATCH(C514,seri,0))</f>
        <v>SUN</v>
      </c>
      <c r="K514" t="str">
        <f t="shared" ref="K514:K577" si="49">INDEX(tipe,MATCH(C514,seri,0))</f>
        <v>FR</v>
      </c>
      <c r="L514" s="3">
        <f t="shared" ref="L514:L577" si="50">YEARFRAC(A514,D514)</f>
        <v>14.675000000000001</v>
      </c>
      <c r="M514" t="s">
        <v>317</v>
      </c>
      <c r="N514">
        <f t="shared" si="45"/>
        <v>2021</v>
      </c>
      <c r="O514">
        <f t="shared" si="46"/>
        <v>10</v>
      </c>
      <c r="P514">
        <f t="shared" si="47"/>
        <v>4</v>
      </c>
    </row>
    <row r="515" spans="1:16" x14ac:dyDescent="0.2">
      <c r="A515" s="5">
        <v>44467</v>
      </c>
      <c r="B515" s="5">
        <v>44469</v>
      </c>
      <c r="C515" t="s">
        <v>258</v>
      </c>
      <c r="D515" s="5">
        <v>49841</v>
      </c>
      <c r="E515" s="3">
        <v>2685300</v>
      </c>
      <c r="F515" s="3">
        <v>750000</v>
      </c>
      <c r="G515" s="8">
        <v>6.3298699999999999E-2</v>
      </c>
      <c r="H515" s="8">
        <v>6.3500000000000001E-2</v>
      </c>
      <c r="I515" s="8">
        <v>8.7680235296290487E-4</v>
      </c>
      <c r="J515" t="str">
        <f t="shared" si="48"/>
        <v>SUN</v>
      </c>
      <c r="K515" t="str">
        <f t="shared" si="49"/>
        <v>FR</v>
      </c>
      <c r="L515" s="3">
        <f t="shared" si="50"/>
        <v>14.713888888888889</v>
      </c>
      <c r="M515" t="s">
        <v>317</v>
      </c>
      <c r="N515">
        <f t="shared" ref="N515:N578" si="51">YEAR(A515)</f>
        <v>2021</v>
      </c>
      <c r="O515">
        <f t="shared" ref="O515:O578" si="52">MONTH(A515)</f>
        <v>9</v>
      </c>
      <c r="P515">
        <f t="shared" ref="P515:P578" si="53">ROUNDUP(MONTH(A515)/3,0)</f>
        <v>3</v>
      </c>
    </row>
    <row r="516" spans="1:16" x14ac:dyDescent="0.2">
      <c r="A516" s="5">
        <v>44453</v>
      </c>
      <c r="B516" s="5">
        <v>44455</v>
      </c>
      <c r="C516" t="s">
        <v>258</v>
      </c>
      <c r="D516" s="5">
        <v>49841</v>
      </c>
      <c r="E516" s="3">
        <v>5651400</v>
      </c>
      <c r="F516" s="3">
        <v>1400000</v>
      </c>
      <c r="G516" s="8">
        <v>6.2377700000000001E-2</v>
      </c>
      <c r="H516" s="8">
        <v>6.2600000000000003E-2</v>
      </c>
      <c r="I516" s="8">
        <v>1.6128836723951648E-3</v>
      </c>
      <c r="J516" t="str">
        <f t="shared" si="48"/>
        <v>SUN</v>
      </c>
      <c r="K516" t="str">
        <f t="shared" si="49"/>
        <v>FR</v>
      </c>
      <c r="L516" s="3">
        <f t="shared" si="50"/>
        <v>14.752777777777778</v>
      </c>
      <c r="M516" t="s">
        <v>317</v>
      </c>
      <c r="N516">
        <f t="shared" si="51"/>
        <v>2021</v>
      </c>
      <c r="O516">
        <f t="shared" si="52"/>
        <v>9</v>
      </c>
      <c r="P516">
        <f t="shared" si="53"/>
        <v>3</v>
      </c>
    </row>
    <row r="517" spans="1:16" x14ac:dyDescent="0.2">
      <c r="A517" s="5">
        <v>44439</v>
      </c>
      <c r="B517" s="5">
        <v>44441</v>
      </c>
      <c r="C517" t="s">
        <v>258</v>
      </c>
      <c r="D517" s="5">
        <v>49841</v>
      </c>
      <c r="E517" s="3">
        <v>4237700</v>
      </c>
      <c r="F517" s="3">
        <v>1550000</v>
      </c>
      <c r="G517" s="8">
        <v>6.2700000000000006E-2</v>
      </c>
      <c r="H517" s="8">
        <v>6.2799999999999995E-2</v>
      </c>
      <c r="I517" s="8">
        <v>1.7949191515297031E-3</v>
      </c>
      <c r="J517" t="str">
        <f t="shared" si="48"/>
        <v>SUN</v>
      </c>
      <c r="K517" t="str">
        <f t="shared" si="49"/>
        <v>FR</v>
      </c>
      <c r="L517" s="3">
        <f t="shared" si="50"/>
        <v>14.791666666666666</v>
      </c>
      <c r="M517" t="s">
        <v>317</v>
      </c>
      <c r="N517">
        <f t="shared" si="51"/>
        <v>2021</v>
      </c>
      <c r="O517">
        <f t="shared" si="52"/>
        <v>8</v>
      </c>
      <c r="P517">
        <f t="shared" si="53"/>
        <v>3</v>
      </c>
    </row>
    <row r="518" spans="1:16" x14ac:dyDescent="0.2">
      <c r="A518" s="5">
        <v>44426</v>
      </c>
      <c r="B518" s="5">
        <v>44428</v>
      </c>
      <c r="C518" t="s">
        <v>258</v>
      </c>
      <c r="D518" s="5">
        <v>49841</v>
      </c>
      <c r="E518" s="3">
        <v>3316100</v>
      </c>
      <c r="F518" s="3">
        <v>1350000</v>
      </c>
      <c r="G518" s="8">
        <v>6.32934E-2</v>
      </c>
      <c r="H518" s="8">
        <v>6.3500000000000001E-2</v>
      </c>
      <c r="I518" s="8">
        <v>1.5781120889471691E-3</v>
      </c>
      <c r="J518" t="str">
        <f t="shared" si="48"/>
        <v>SUN</v>
      </c>
      <c r="K518" t="str">
        <f t="shared" si="49"/>
        <v>FR</v>
      </c>
      <c r="L518" s="3">
        <f t="shared" si="50"/>
        <v>14.824999999999999</v>
      </c>
      <c r="M518" t="s">
        <v>317</v>
      </c>
      <c r="N518">
        <f t="shared" si="51"/>
        <v>2021</v>
      </c>
      <c r="O518">
        <f t="shared" si="52"/>
        <v>8</v>
      </c>
      <c r="P518">
        <f t="shared" si="53"/>
        <v>3</v>
      </c>
    </row>
    <row r="519" spans="1:16" x14ac:dyDescent="0.2">
      <c r="A519" s="5">
        <v>44411</v>
      </c>
      <c r="B519" s="5">
        <v>44413</v>
      </c>
      <c r="C519" t="s">
        <v>258</v>
      </c>
      <c r="D519" s="5">
        <v>49841</v>
      </c>
      <c r="E519" s="3">
        <v>4308500</v>
      </c>
      <c r="F519" s="3">
        <v>750000</v>
      </c>
      <c r="G519" s="8">
        <v>6.2981700000000002E-2</v>
      </c>
      <c r="H519" s="8">
        <v>6.3200000000000006E-2</v>
      </c>
      <c r="I519" s="8">
        <v>8.7241132525002539E-4</v>
      </c>
      <c r="J519" t="str">
        <f t="shared" si="48"/>
        <v>SUN</v>
      </c>
      <c r="K519" t="str">
        <f t="shared" si="49"/>
        <v>FR</v>
      </c>
      <c r="L519" s="3">
        <f t="shared" si="50"/>
        <v>14.866666666666667</v>
      </c>
      <c r="M519" t="s">
        <v>317</v>
      </c>
      <c r="N519">
        <f t="shared" si="51"/>
        <v>2021</v>
      </c>
      <c r="O519">
        <f t="shared" si="52"/>
        <v>8</v>
      </c>
      <c r="P519">
        <f t="shared" si="53"/>
        <v>3</v>
      </c>
    </row>
    <row r="520" spans="1:16" x14ac:dyDescent="0.2">
      <c r="A520" s="5">
        <v>44398</v>
      </c>
      <c r="B520" s="5">
        <v>44400</v>
      </c>
      <c r="C520" t="s">
        <v>258</v>
      </c>
      <c r="D520" s="5">
        <v>49841</v>
      </c>
      <c r="E520" s="3">
        <v>2874600</v>
      </c>
      <c r="F520" s="3">
        <v>800000</v>
      </c>
      <c r="G520" s="8">
        <v>6.3660800000000003E-2</v>
      </c>
      <c r="H520" s="8">
        <v>6.4100000000000004E-2</v>
      </c>
      <c r="I520" s="8">
        <v>9.4060597105892561E-4</v>
      </c>
      <c r="J520" t="str">
        <f t="shared" si="48"/>
        <v>SUN</v>
      </c>
      <c r="K520" t="str">
        <f t="shared" si="49"/>
        <v>FR</v>
      </c>
      <c r="L520" s="3">
        <f t="shared" si="50"/>
        <v>14.9</v>
      </c>
      <c r="M520" t="s">
        <v>317</v>
      </c>
      <c r="N520">
        <f t="shared" si="51"/>
        <v>2021</v>
      </c>
      <c r="O520">
        <f t="shared" si="52"/>
        <v>7</v>
      </c>
      <c r="P520">
        <f t="shared" si="53"/>
        <v>3</v>
      </c>
    </row>
    <row r="521" spans="1:16" x14ac:dyDescent="0.2">
      <c r="A521" s="5">
        <v>44383</v>
      </c>
      <c r="B521" s="5">
        <v>44385</v>
      </c>
      <c r="C521" t="s">
        <v>258</v>
      </c>
      <c r="D521" s="5">
        <v>49841</v>
      </c>
      <c r="E521" s="3">
        <v>2883500</v>
      </c>
      <c r="F521" s="3">
        <v>1550000</v>
      </c>
      <c r="G521" s="8">
        <v>6.4088300000000001E-2</v>
      </c>
      <c r="H521" s="8">
        <v>6.4600000000000005E-2</v>
      </c>
      <c r="I521" s="8">
        <v>1.8346621540507348E-3</v>
      </c>
      <c r="J521" t="str">
        <f t="shared" si="48"/>
        <v>SUN</v>
      </c>
      <c r="K521" t="str">
        <f t="shared" si="49"/>
        <v>FR</v>
      </c>
      <c r="L521" s="3">
        <f t="shared" si="50"/>
        <v>14.941666666666666</v>
      </c>
      <c r="M521" t="s">
        <v>317</v>
      </c>
      <c r="N521">
        <f t="shared" si="51"/>
        <v>2021</v>
      </c>
      <c r="O521">
        <f t="shared" si="52"/>
        <v>7</v>
      </c>
      <c r="P521">
        <f t="shared" si="53"/>
        <v>3</v>
      </c>
    </row>
    <row r="522" spans="1:16" x14ac:dyDescent="0.2">
      <c r="A522" s="5">
        <v>44369</v>
      </c>
      <c r="B522" s="5">
        <v>44371</v>
      </c>
      <c r="C522" t="s">
        <v>258</v>
      </c>
      <c r="D522" s="5">
        <v>49841</v>
      </c>
      <c r="E522" s="3">
        <v>2316300</v>
      </c>
      <c r="F522" s="3">
        <v>700000</v>
      </c>
      <c r="G522" s="8">
        <v>6.4175499999999996E-2</v>
      </c>
      <c r="H522" s="8">
        <v>6.4600000000000005E-2</v>
      </c>
      <c r="I522" s="8">
        <v>8.2968445548485992E-4</v>
      </c>
      <c r="J522" t="str">
        <f t="shared" si="48"/>
        <v>SUN</v>
      </c>
      <c r="K522" t="str">
        <f t="shared" si="49"/>
        <v>FR</v>
      </c>
      <c r="L522" s="3">
        <f t="shared" si="50"/>
        <v>14.980555555555556</v>
      </c>
      <c r="M522" t="s">
        <v>317</v>
      </c>
      <c r="N522">
        <f t="shared" si="51"/>
        <v>2021</v>
      </c>
      <c r="O522">
        <f t="shared" si="52"/>
        <v>6</v>
      </c>
      <c r="P522">
        <f t="shared" si="53"/>
        <v>2</v>
      </c>
    </row>
    <row r="523" spans="1:16" x14ac:dyDescent="0.2">
      <c r="A523" s="5">
        <v>44355</v>
      </c>
      <c r="B523" s="5">
        <v>44357</v>
      </c>
      <c r="C523" t="s">
        <v>258</v>
      </c>
      <c r="D523" s="5">
        <v>49841</v>
      </c>
      <c r="E523" s="3">
        <v>3410700</v>
      </c>
      <c r="F523" s="3">
        <v>1000000</v>
      </c>
      <c r="G523" s="8">
        <v>6.3791600000000004E-2</v>
      </c>
      <c r="H523" s="8">
        <v>6.4000000000000001E-2</v>
      </c>
      <c r="I523" s="8">
        <v>1.1781732216568628E-3</v>
      </c>
      <c r="J523" t="str">
        <f t="shared" si="48"/>
        <v>SUN</v>
      </c>
      <c r="K523" t="str">
        <f t="shared" si="49"/>
        <v>FR</v>
      </c>
      <c r="L523" s="3">
        <f t="shared" si="50"/>
        <v>15.019444444444444</v>
      </c>
      <c r="M523" t="s">
        <v>317</v>
      </c>
      <c r="N523">
        <f t="shared" si="51"/>
        <v>2021</v>
      </c>
      <c r="O523">
        <f t="shared" si="52"/>
        <v>6</v>
      </c>
      <c r="P523">
        <f t="shared" si="53"/>
        <v>2</v>
      </c>
    </row>
    <row r="524" spans="1:16" x14ac:dyDescent="0.2">
      <c r="A524" s="5">
        <v>44341</v>
      </c>
      <c r="B524" s="5">
        <v>44344</v>
      </c>
      <c r="C524" t="s">
        <v>258</v>
      </c>
      <c r="D524" s="5">
        <v>49841</v>
      </c>
      <c r="E524" s="3">
        <v>5022600</v>
      </c>
      <c r="F524" s="3">
        <v>1850000</v>
      </c>
      <c r="G524" s="8">
        <v>6.3691899999999996E-2</v>
      </c>
      <c r="H524" s="8">
        <v>6.4199999999999993E-2</v>
      </c>
      <c r="I524" s="8">
        <v>2.176213927545734E-3</v>
      </c>
      <c r="J524" t="str">
        <f t="shared" si="48"/>
        <v>SUN</v>
      </c>
      <c r="K524" t="str">
        <f t="shared" si="49"/>
        <v>FR</v>
      </c>
      <c r="L524" s="3">
        <f t="shared" si="50"/>
        <v>15.055555555555555</v>
      </c>
      <c r="M524" t="s">
        <v>317</v>
      </c>
      <c r="N524">
        <f t="shared" si="51"/>
        <v>2021</v>
      </c>
      <c r="O524">
        <f t="shared" si="52"/>
        <v>5</v>
      </c>
      <c r="P524">
        <f t="shared" si="53"/>
        <v>2</v>
      </c>
    </row>
    <row r="525" spans="1:16" x14ac:dyDescent="0.2">
      <c r="A525" s="5">
        <v>44313</v>
      </c>
      <c r="B525" s="5">
        <v>44315</v>
      </c>
      <c r="C525" t="s">
        <v>258</v>
      </c>
      <c r="D525" s="5">
        <v>49841</v>
      </c>
      <c r="E525" s="3">
        <v>4364600</v>
      </c>
      <c r="F525" s="3">
        <v>1200000</v>
      </c>
      <c r="G525" s="8">
        <v>6.4788700000000005E-2</v>
      </c>
      <c r="H525" s="8">
        <v>6.5299999999999997E-2</v>
      </c>
      <c r="I525" s="8">
        <v>1.4359065094330912E-3</v>
      </c>
      <c r="J525" t="str">
        <f t="shared" si="48"/>
        <v>SUN</v>
      </c>
      <c r="K525" t="str">
        <f t="shared" si="49"/>
        <v>FR</v>
      </c>
      <c r="L525" s="3">
        <f t="shared" si="50"/>
        <v>15.133333333333333</v>
      </c>
      <c r="M525" t="s">
        <v>317</v>
      </c>
      <c r="N525">
        <f t="shared" si="51"/>
        <v>2021</v>
      </c>
      <c r="O525">
        <f t="shared" si="52"/>
        <v>4</v>
      </c>
      <c r="P525">
        <f t="shared" si="53"/>
        <v>2</v>
      </c>
    </row>
    <row r="526" spans="1:16" x14ac:dyDescent="0.2">
      <c r="A526" s="5">
        <v>44300</v>
      </c>
      <c r="B526" s="5">
        <v>44301</v>
      </c>
      <c r="C526" t="s">
        <v>258</v>
      </c>
      <c r="D526" s="5">
        <v>49841</v>
      </c>
      <c r="E526" s="3">
        <v>1329500</v>
      </c>
      <c r="F526" s="3">
        <v>1329500</v>
      </c>
      <c r="G526" s="8">
        <v>6.5077599999999999E-2</v>
      </c>
      <c r="H526" s="8">
        <v>6.5077599999999999E-2</v>
      </c>
      <c r="I526" s="8">
        <v>1.5979585959792777E-3</v>
      </c>
      <c r="J526" t="str">
        <f t="shared" si="48"/>
        <v>SUN</v>
      </c>
      <c r="K526" t="str">
        <f t="shared" si="49"/>
        <v>FR</v>
      </c>
      <c r="L526" s="3">
        <f t="shared" si="50"/>
        <v>15.169444444444444</v>
      </c>
      <c r="M526" t="s">
        <v>317</v>
      </c>
      <c r="N526">
        <f t="shared" si="51"/>
        <v>2021</v>
      </c>
      <c r="O526">
        <f t="shared" si="52"/>
        <v>4</v>
      </c>
      <c r="P526">
        <f t="shared" si="53"/>
        <v>2</v>
      </c>
    </row>
    <row r="527" spans="1:16" x14ac:dyDescent="0.2">
      <c r="A527" s="5">
        <v>44299</v>
      </c>
      <c r="B527" s="5">
        <v>44301</v>
      </c>
      <c r="C527" t="s">
        <v>258</v>
      </c>
      <c r="D527" s="5">
        <v>49841</v>
      </c>
      <c r="E527" s="3">
        <v>5240300</v>
      </c>
      <c r="F527" s="3">
        <v>1900000</v>
      </c>
      <c r="G527" s="8">
        <v>6.5077599999999999E-2</v>
      </c>
      <c r="H527" s="8">
        <v>6.6900000000000001E-2</v>
      </c>
      <c r="I527" s="8">
        <v>2.2836565117417282E-3</v>
      </c>
      <c r="J527" t="str">
        <f t="shared" si="48"/>
        <v>SUN</v>
      </c>
      <c r="K527" t="str">
        <f t="shared" si="49"/>
        <v>FR</v>
      </c>
      <c r="L527" s="3">
        <f t="shared" si="50"/>
        <v>15.172222222222222</v>
      </c>
      <c r="M527" t="s">
        <v>317</v>
      </c>
      <c r="N527">
        <f t="shared" si="51"/>
        <v>2021</v>
      </c>
      <c r="O527">
        <f t="shared" si="52"/>
        <v>4</v>
      </c>
      <c r="P527">
        <f t="shared" si="53"/>
        <v>2</v>
      </c>
    </row>
    <row r="528" spans="1:16" x14ac:dyDescent="0.2">
      <c r="A528" s="5">
        <v>44285</v>
      </c>
      <c r="B528" s="5">
        <v>44287</v>
      </c>
      <c r="C528" t="s">
        <v>258</v>
      </c>
      <c r="D528" s="5">
        <v>49841</v>
      </c>
      <c r="E528" s="3">
        <v>3917100</v>
      </c>
      <c r="F528" s="3">
        <v>300000</v>
      </c>
      <c r="G528" s="8">
        <v>6.6055699999999995E-2</v>
      </c>
      <c r="H528" s="8">
        <v>6.6900000000000001E-2</v>
      </c>
      <c r="I528" s="8">
        <v>3.6599673096990461E-4</v>
      </c>
      <c r="J528" t="str">
        <f t="shared" si="48"/>
        <v>SUN</v>
      </c>
      <c r="K528" t="str">
        <f t="shared" si="49"/>
        <v>FR</v>
      </c>
      <c r="L528" s="3">
        <f t="shared" si="50"/>
        <v>15.208333333333334</v>
      </c>
      <c r="M528" t="s">
        <v>317</v>
      </c>
      <c r="N528">
        <f t="shared" si="51"/>
        <v>2021</v>
      </c>
      <c r="O528">
        <f t="shared" si="52"/>
        <v>3</v>
      </c>
      <c r="P528">
        <f t="shared" si="53"/>
        <v>1</v>
      </c>
    </row>
    <row r="529" spans="1:16" x14ac:dyDescent="0.2">
      <c r="A529" s="5">
        <v>44286</v>
      </c>
      <c r="B529" s="5">
        <v>44287</v>
      </c>
      <c r="C529" t="s">
        <v>258</v>
      </c>
      <c r="D529" s="5">
        <v>49841</v>
      </c>
      <c r="E529" s="3">
        <v>3386000</v>
      </c>
      <c r="F529" s="3">
        <v>3386000</v>
      </c>
      <c r="G529" s="8">
        <v>6.6055699999999995E-2</v>
      </c>
      <c r="H529" s="8">
        <v>6.6055699999999995E-2</v>
      </c>
      <c r="I529" s="8">
        <v>4.1308831035469897E-3</v>
      </c>
      <c r="J529" t="str">
        <f t="shared" si="48"/>
        <v>SUN</v>
      </c>
      <c r="K529" t="str">
        <f t="shared" si="49"/>
        <v>FR</v>
      </c>
      <c r="L529" s="3">
        <f t="shared" si="50"/>
        <v>15.208333333333334</v>
      </c>
      <c r="M529" t="s">
        <v>317</v>
      </c>
      <c r="N529">
        <f t="shared" si="51"/>
        <v>2021</v>
      </c>
      <c r="O529">
        <f t="shared" si="52"/>
        <v>3</v>
      </c>
      <c r="P529">
        <f t="shared" si="53"/>
        <v>1</v>
      </c>
    </row>
    <row r="530" spans="1:16" x14ac:dyDescent="0.2">
      <c r="A530" s="5">
        <v>44272</v>
      </c>
      <c r="B530" s="5">
        <v>44273</v>
      </c>
      <c r="C530" t="s">
        <v>258</v>
      </c>
      <c r="D530" s="5">
        <v>49841</v>
      </c>
      <c r="E530" s="3">
        <v>3343000</v>
      </c>
      <c r="F530" s="3">
        <v>3343000</v>
      </c>
      <c r="G530" s="8">
        <v>6.5472799999999998E-2</v>
      </c>
      <c r="H530" s="8">
        <v>6.5472799999999998E-2</v>
      </c>
      <c r="I530" s="8">
        <v>4.0424340496264628E-3</v>
      </c>
      <c r="J530" t="str">
        <f t="shared" si="48"/>
        <v>SUN</v>
      </c>
      <c r="K530" t="str">
        <f t="shared" si="49"/>
        <v>FR</v>
      </c>
      <c r="L530" s="3">
        <f t="shared" si="50"/>
        <v>15.244444444444444</v>
      </c>
      <c r="M530" t="s">
        <v>317</v>
      </c>
      <c r="N530">
        <f t="shared" si="51"/>
        <v>2021</v>
      </c>
      <c r="O530">
        <f t="shared" si="52"/>
        <v>3</v>
      </c>
      <c r="P530">
        <f t="shared" si="53"/>
        <v>1</v>
      </c>
    </row>
    <row r="531" spans="1:16" x14ac:dyDescent="0.2">
      <c r="A531" s="5">
        <v>44271</v>
      </c>
      <c r="B531" s="5">
        <v>44273</v>
      </c>
      <c r="C531" t="s">
        <v>258</v>
      </c>
      <c r="D531" s="5">
        <v>49841</v>
      </c>
      <c r="E531" s="3">
        <v>4062100</v>
      </c>
      <c r="F531" s="3">
        <v>600000</v>
      </c>
      <c r="G531" s="8">
        <v>6.5472799999999998E-2</v>
      </c>
      <c r="H531" s="8">
        <v>6.6000000000000003E-2</v>
      </c>
      <c r="I531" s="8">
        <v>7.2553408010047184E-4</v>
      </c>
      <c r="J531" t="str">
        <f t="shared" si="48"/>
        <v>SUN</v>
      </c>
      <c r="K531" t="str">
        <f t="shared" si="49"/>
        <v>FR</v>
      </c>
      <c r="L531" s="3">
        <f t="shared" si="50"/>
        <v>15.247222222222222</v>
      </c>
      <c r="M531" t="s">
        <v>317</v>
      </c>
      <c r="N531">
        <f t="shared" si="51"/>
        <v>2021</v>
      </c>
      <c r="O531">
        <f t="shared" si="52"/>
        <v>3</v>
      </c>
      <c r="P531">
        <f t="shared" si="53"/>
        <v>1</v>
      </c>
    </row>
    <row r="532" spans="1:16" x14ac:dyDescent="0.2">
      <c r="A532" s="5">
        <v>44258</v>
      </c>
      <c r="B532" s="5">
        <v>44259</v>
      </c>
      <c r="C532" t="s">
        <v>258</v>
      </c>
      <c r="D532" s="5">
        <v>49841</v>
      </c>
      <c r="E532" s="3">
        <v>4561000</v>
      </c>
      <c r="F532" s="3">
        <v>4561000</v>
      </c>
      <c r="G532" s="8">
        <v>6.37548E-2</v>
      </c>
      <c r="H532" s="8">
        <v>6.37548E-2</v>
      </c>
      <c r="I532" s="8">
        <v>5.3705481221546052E-3</v>
      </c>
      <c r="J532" t="str">
        <f t="shared" si="48"/>
        <v>SUN</v>
      </c>
      <c r="K532" t="str">
        <f t="shared" si="49"/>
        <v>FR</v>
      </c>
      <c r="L532" s="3">
        <f t="shared" si="50"/>
        <v>15.283333333333333</v>
      </c>
      <c r="M532" t="s">
        <v>317</v>
      </c>
      <c r="N532">
        <f t="shared" si="51"/>
        <v>2021</v>
      </c>
      <c r="O532">
        <f t="shared" si="52"/>
        <v>3</v>
      </c>
      <c r="P532">
        <f t="shared" si="53"/>
        <v>1</v>
      </c>
    </row>
    <row r="533" spans="1:16" x14ac:dyDescent="0.2">
      <c r="A533" s="5">
        <v>44257</v>
      </c>
      <c r="B533" s="5">
        <v>44259</v>
      </c>
      <c r="C533" t="s">
        <v>258</v>
      </c>
      <c r="D533" s="5">
        <v>49841</v>
      </c>
      <c r="E533" s="3">
        <v>5612400</v>
      </c>
      <c r="F533" s="3">
        <v>700000</v>
      </c>
      <c r="G533" s="8">
        <v>6.37548E-2</v>
      </c>
      <c r="H533" s="8">
        <v>6.4299999999999996E-2</v>
      </c>
      <c r="I533" s="8">
        <v>8.2424549123179638E-4</v>
      </c>
      <c r="J533" t="str">
        <f t="shared" si="48"/>
        <v>SUN</v>
      </c>
      <c r="K533" t="str">
        <f t="shared" si="49"/>
        <v>FR</v>
      </c>
      <c r="L533" s="3">
        <f t="shared" si="50"/>
        <v>15.286111111111111</v>
      </c>
      <c r="M533" t="s">
        <v>317</v>
      </c>
      <c r="N533">
        <f t="shared" si="51"/>
        <v>2021</v>
      </c>
      <c r="O533">
        <f t="shared" si="52"/>
        <v>3</v>
      </c>
      <c r="P533">
        <f t="shared" si="53"/>
        <v>1</v>
      </c>
    </row>
    <row r="534" spans="1:16" x14ac:dyDescent="0.2">
      <c r="A534" s="5">
        <v>44243</v>
      </c>
      <c r="B534" s="5">
        <v>44245</v>
      </c>
      <c r="C534" t="s">
        <v>258</v>
      </c>
      <c r="D534" s="5">
        <v>49841</v>
      </c>
      <c r="E534" s="3">
        <v>8093000</v>
      </c>
      <c r="F534" s="3">
        <v>2800000</v>
      </c>
      <c r="G534" s="8">
        <v>6.2580899999999995E-2</v>
      </c>
      <c r="H534" s="8">
        <v>6.3E-2</v>
      </c>
      <c r="I534" s="8">
        <v>3.2362755219828422E-3</v>
      </c>
      <c r="J534" t="str">
        <f t="shared" si="48"/>
        <v>SUN</v>
      </c>
      <c r="K534" t="str">
        <f t="shared" si="49"/>
        <v>FR</v>
      </c>
      <c r="L534" s="3">
        <f t="shared" si="50"/>
        <v>15.330555555555556</v>
      </c>
      <c r="M534" t="s">
        <v>317</v>
      </c>
      <c r="N534">
        <f t="shared" si="51"/>
        <v>2021</v>
      </c>
      <c r="O534">
        <f t="shared" si="52"/>
        <v>2</v>
      </c>
      <c r="P534">
        <f t="shared" si="53"/>
        <v>1</v>
      </c>
    </row>
    <row r="535" spans="1:16" x14ac:dyDescent="0.2">
      <c r="A535" s="5">
        <v>44229</v>
      </c>
      <c r="B535" s="5">
        <v>44231</v>
      </c>
      <c r="C535" t="s">
        <v>258</v>
      </c>
      <c r="D535" s="5">
        <v>49841</v>
      </c>
      <c r="E535" s="3">
        <v>6908800</v>
      </c>
      <c r="F535" s="3">
        <v>750000</v>
      </c>
      <c r="G535" s="8">
        <v>6.23825E-2</v>
      </c>
      <c r="H535" s="8">
        <v>6.25E-2</v>
      </c>
      <c r="I535" s="8">
        <v>8.6411131324511266E-4</v>
      </c>
      <c r="J535" t="str">
        <f t="shared" si="48"/>
        <v>SUN</v>
      </c>
      <c r="K535" t="str">
        <f t="shared" si="49"/>
        <v>FR</v>
      </c>
      <c r="L535" s="3">
        <f t="shared" si="50"/>
        <v>15.369444444444444</v>
      </c>
      <c r="M535" t="s">
        <v>317</v>
      </c>
      <c r="N535">
        <f t="shared" si="51"/>
        <v>2021</v>
      </c>
      <c r="O535">
        <f t="shared" si="52"/>
        <v>2</v>
      </c>
      <c r="P535">
        <f t="shared" si="53"/>
        <v>1</v>
      </c>
    </row>
    <row r="536" spans="1:16" x14ac:dyDescent="0.2">
      <c r="A536" s="5">
        <v>44216</v>
      </c>
      <c r="B536" s="5">
        <v>44217</v>
      </c>
      <c r="C536" t="s">
        <v>258</v>
      </c>
      <c r="D536" s="5">
        <v>49841</v>
      </c>
      <c r="E536" s="3">
        <v>4305800</v>
      </c>
      <c r="F536" s="3">
        <v>3825000</v>
      </c>
      <c r="G536" s="8">
        <v>6.21494E-2</v>
      </c>
      <c r="H536" s="8">
        <v>6.21494E-2</v>
      </c>
      <c r="I536" s="8">
        <v>4.3905005125174307E-3</v>
      </c>
      <c r="J536" t="str">
        <f t="shared" si="48"/>
        <v>SUN</v>
      </c>
      <c r="K536" t="str">
        <f t="shared" si="49"/>
        <v>FR</v>
      </c>
      <c r="L536" s="3">
        <f t="shared" si="50"/>
        <v>15.402777777777779</v>
      </c>
      <c r="M536" t="s">
        <v>317</v>
      </c>
      <c r="N536">
        <f t="shared" si="51"/>
        <v>2021</v>
      </c>
      <c r="O536">
        <f t="shared" si="52"/>
        <v>1</v>
      </c>
      <c r="P536">
        <f t="shared" si="53"/>
        <v>1</v>
      </c>
    </row>
    <row r="537" spans="1:16" x14ac:dyDescent="0.2">
      <c r="A537" s="5">
        <v>44215</v>
      </c>
      <c r="B537" s="5">
        <v>44217</v>
      </c>
      <c r="C537" t="s">
        <v>258</v>
      </c>
      <c r="D537" s="5">
        <v>49841</v>
      </c>
      <c r="E537" s="3">
        <v>8420000</v>
      </c>
      <c r="F537" s="3">
        <v>2800000</v>
      </c>
      <c r="G537" s="8">
        <v>6.21494E-2</v>
      </c>
      <c r="H537" s="8">
        <v>6.2600000000000003E-2</v>
      </c>
      <c r="I537" s="8">
        <v>3.2139611594898835E-3</v>
      </c>
      <c r="J537" t="str">
        <f t="shared" si="48"/>
        <v>SUN</v>
      </c>
      <c r="K537" t="str">
        <f t="shared" si="49"/>
        <v>FR</v>
      </c>
      <c r="L537" s="3">
        <f t="shared" si="50"/>
        <v>15.405555555555555</v>
      </c>
      <c r="M537" t="s">
        <v>317</v>
      </c>
      <c r="N537">
        <f t="shared" si="51"/>
        <v>2021</v>
      </c>
      <c r="O537">
        <f t="shared" si="52"/>
        <v>1</v>
      </c>
      <c r="P537">
        <f t="shared" si="53"/>
        <v>1</v>
      </c>
    </row>
    <row r="538" spans="1:16" x14ac:dyDescent="0.2">
      <c r="A538" s="5">
        <v>44201</v>
      </c>
      <c r="B538" s="5">
        <v>44203</v>
      </c>
      <c r="C538" t="s">
        <v>258</v>
      </c>
      <c r="D538" s="5">
        <v>49841</v>
      </c>
      <c r="E538" s="3">
        <v>31389500</v>
      </c>
      <c r="F538" s="3">
        <v>12750000</v>
      </c>
      <c r="G538" s="8">
        <v>6.39845E-2</v>
      </c>
      <c r="H538" s="8">
        <v>6.4399999999999999E-2</v>
      </c>
      <c r="I538" s="8">
        <v>1.5067132857446278E-2</v>
      </c>
      <c r="J538" t="str">
        <f t="shared" si="48"/>
        <v>SUN</v>
      </c>
      <c r="K538" t="str">
        <f t="shared" si="49"/>
        <v>FR</v>
      </c>
      <c r="L538" s="3">
        <f t="shared" si="50"/>
        <v>15.444444444444445</v>
      </c>
      <c r="M538" t="s">
        <v>317</v>
      </c>
      <c r="N538">
        <f t="shared" si="51"/>
        <v>2021</v>
      </c>
      <c r="O538">
        <f t="shared" si="52"/>
        <v>1</v>
      </c>
      <c r="P538">
        <f t="shared" si="53"/>
        <v>1</v>
      </c>
    </row>
    <row r="539" spans="1:16" x14ac:dyDescent="0.2">
      <c r="A539" s="5">
        <v>44859</v>
      </c>
      <c r="B539" s="5">
        <v>44861</v>
      </c>
      <c r="C539" t="s">
        <v>260</v>
      </c>
      <c r="D539" s="5">
        <v>55380</v>
      </c>
      <c r="E539" s="3">
        <v>131000</v>
      </c>
      <c r="F539" s="3">
        <v>44285</v>
      </c>
      <c r="G539" s="8">
        <v>7.5487100000000001E-2</v>
      </c>
      <c r="H539" s="8">
        <v>7.6300000000000007E-2</v>
      </c>
      <c r="I539" s="8">
        <v>4.1608509325969891E-4</v>
      </c>
      <c r="J539" t="str">
        <f t="shared" si="48"/>
        <v>SUN</v>
      </c>
      <c r="K539" t="str">
        <f t="shared" si="49"/>
        <v>FR</v>
      </c>
      <c r="L539" s="3">
        <f t="shared" si="50"/>
        <v>28.805555555555557</v>
      </c>
      <c r="M539" t="s">
        <v>319</v>
      </c>
      <c r="N539">
        <f t="shared" si="51"/>
        <v>2022</v>
      </c>
      <c r="O539">
        <f t="shared" si="52"/>
        <v>10</v>
      </c>
      <c r="P539">
        <f t="shared" si="53"/>
        <v>4</v>
      </c>
    </row>
    <row r="540" spans="1:16" x14ac:dyDescent="0.2">
      <c r="A540" s="5">
        <v>44845</v>
      </c>
      <c r="B540" s="5">
        <v>44847</v>
      </c>
      <c r="C540" t="s">
        <v>260</v>
      </c>
      <c r="D540" s="5">
        <v>55380</v>
      </c>
      <c r="E540" s="3">
        <v>183500</v>
      </c>
      <c r="F540" s="3">
        <v>60000</v>
      </c>
      <c r="G540" s="8">
        <v>7.3550000000000004E-2</v>
      </c>
      <c r="H540" s="8">
        <v>7.3800000000000004E-2</v>
      </c>
      <c r="I540" s="8">
        <v>5.4927103034059662E-4</v>
      </c>
      <c r="J540" t="str">
        <f t="shared" si="48"/>
        <v>SUN</v>
      </c>
      <c r="K540" t="str">
        <f t="shared" si="49"/>
        <v>FR</v>
      </c>
      <c r="L540" s="3">
        <f t="shared" si="50"/>
        <v>28.844444444444445</v>
      </c>
      <c r="M540" t="s">
        <v>319</v>
      </c>
      <c r="N540">
        <f t="shared" si="51"/>
        <v>2022</v>
      </c>
      <c r="O540">
        <f t="shared" si="52"/>
        <v>10</v>
      </c>
      <c r="P540">
        <f t="shared" si="53"/>
        <v>4</v>
      </c>
    </row>
    <row r="541" spans="1:16" x14ac:dyDescent="0.2">
      <c r="A541" s="5">
        <v>44831</v>
      </c>
      <c r="B541" s="5">
        <v>44833</v>
      </c>
      <c r="C541" t="s">
        <v>260</v>
      </c>
      <c r="D541" s="5">
        <v>55380</v>
      </c>
      <c r="E541" s="3">
        <v>383900</v>
      </c>
      <c r="F541" s="3">
        <v>45000</v>
      </c>
      <c r="G541" s="8">
        <v>7.3960300000000007E-2</v>
      </c>
      <c r="H541" s="8">
        <v>7.4499999999999997E-2</v>
      </c>
      <c r="I541" s="8">
        <v>4.1425136150883375E-4</v>
      </c>
      <c r="J541" t="str">
        <f t="shared" si="48"/>
        <v>SUN</v>
      </c>
      <c r="K541" t="str">
        <f t="shared" si="49"/>
        <v>FR</v>
      </c>
      <c r="L541" s="3">
        <f t="shared" si="50"/>
        <v>28.883333333333333</v>
      </c>
      <c r="M541" t="s">
        <v>319</v>
      </c>
      <c r="N541">
        <f t="shared" si="51"/>
        <v>2022</v>
      </c>
      <c r="O541">
        <f t="shared" si="52"/>
        <v>9</v>
      </c>
      <c r="P541">
        <f t="shared" si="53"/>
        <v>3</v>
      </c>
    </row>
    <row r="542" spans="1:16" x14ac:dyDescent="0.2">
      <c r="A542" s="5">
        <v>44817</v>
      </c>
      <c r="B542" s="5">
        <v>44819</v>
      </c>
      <c r="C542" t="s">
        <v>260</v>
      </c>
      <c r="D542" s="5">
        <v>55380</v>
      </c>
      <c r="E542" s="3">
        <v>1377900</v>
      </c>
      <c r="F542" s="3">
        <v>1100000</v>
      </c>
      <c r="G542" s="8">
        <v>7.2389400000000007E-2</v>
      </c>
      <c r="H542" s="8">
        <v>7.2800000000000004E-2</v>
      </c>
      <c r="I542" s="8">
        <v>9.9110673818516536E-3</v>
      </c>
      <c r="J542" t="str">
        <f t="shared" si="48"/>
        <v>SUN</v>
      </c>
      <c r="K542" t="str">
        <f t="shared" si="49"/>
        <v>FR</v>
      </c>
      <c r="L542" s="3">
        <f t="shared" si="50"/>
        <v>28.922222222222221</v>
      </c>
      <c r="M542" t="s">
        <v>319</v>
      </c>
      <c r="N542">
        <f t="shared" si="51"/>
        <v>2022</v>
      </c>
      <c r="O542">
        <f t="shared" si="52"/>
        <v>9</v>
      </c>
      <c r="P542">
        <f t="shared" si="53"/>
        <v>3</v>
      </c>
    </row>
    <row r="543" spans="1:16" x14ac:dyDescent="0.2">
      <c r="A543" s="5">
        <v>44803</v>
      </c>
      <c r="B543" s="5">
        <v>44805</v>
      </c>
      <c r="C543" t="s">
        <v>260</v>
      </c>
      <c r="D543" s="5">
        <v>55380</v>
      </c>
      <c r="E543" s="3">
        <v>1928400</v>
      </c>
      <c r="F543" s="3">
        <v>1450000</v>
      </c>
      <c r="G543" s="8">
        <v>7.2590100000000005E-2</v>
      </c>
      <c r="H543" s="8">
        <v>7.2700000000000001E-2</v>
      </c>
      <c r="I543" s="8">
        <v>1.3100810464154558E-2</v>
      </c>
      <c r="J543" t="str">
        <f t="shared" si="48"/>
        <v>SUN</v>
      </c>
      <c r="K543" t="str">
        <f t="shared" si="49"/>
        <v>FR</v>
      </c>
      <c r="L543" s="3">
        <f t="shared" si="50"/>
        <v>28.958333333333332</v>
      </c>
      <c r="M543" t="s">
        <v>319</v>
      </c>
      <c r="N543">
        <f t="shared" si="51"/>
        <v>2022</v>
      </c>
      <c r="O543">
        <f t="shared" si="52"/>
        <v>8</v>
      </c>
      <c r="P543">
        <f t="shared" si="53"/>
        <v>3</v>
      </c>
    </row>
    <row r="544" spans="1:16" x14ac:dyDescent="0.2">
      <c r="A544" s="5">
        <v>44789</v>
      </c>
      <c r="B544" s="5">
        <v>44792</v>
      </c>
      <c r="C544" t="s">
        <v>260</v>
      </c>
      <c r="D544" s="5">
        <v>55380</v>
      </c>
      <c r="E544" s="3">
        <v>424400</v>
      </c>
      <c r="F544" s="3">
        <v>200000</v>
      </c>
      <c r="G544" s="8">
        <v>7.3034100000000005E-2</v>
      </c>
      <c r="H544" s="8">
        <v>7.3300000000000004E-2</v>
      </c>
      <c r="I544" s="8">
        <v>1.8180609724449657E-3</v>
      </c>
      <c r="J544" t="str">
        <f t="shared" si="48"/>
        <v>SUN</v>
      </c>
      <c r="K544" t="str">
        <f t="shared" si="49"/>
        <v>FR</v>
      </c>
      <c r="L544" s="3">
        <f t="shared" si="50"/>
        <v>28.997222222222224</v>
      </c>
      <c r="M544" t="s">
        <v>319</v>
      </c>
      <c r="N544">
        <f t="shared" si="51"/>
        <v>2022</v>
      </c>
      <c r="O544">
        <f t="shared" si="52"/>
        <v>8</v>
      </c>
      <c r="P544">
        <f t="shared" si="53"/>
        <v>3</v>
      </c>
    </row>
    <row r="545" spans="1:16" x14ac:dyDescent="0.2">
      <c r="A545" s="5">
        <v>44775</v>
      </c>
      <c r="B545" s="5">
        <v>44777</v>
      </c>
      <c r="C545" t="s">
        <v>260</v>
      </c>
      <c r="D545" s="5">
        <v>55380</v>
      </c>
      <c r="E545" s="3">
        <v>297400</v>
      </c>
      <c r="F545" s="3">
        <v>10000</v>
      </c>
      <c r="G545" s="8">
        <v>7.3464299999999996E-2</v>
      </c>
      <c r="H545" s="8">
        <v>7.3499999999999996E-2</v>
      </c>
      <c r="I545" s="8">
        <v>9.1438503861886893E-5</v>
      </c>
      <c r="J545" t="str">
        <f t="shared" si="48"/>
        <v>SUN</v>
      </c>
      <c r="K545" t="str">
        <f t="shared" si="49"/>
        <v>FR</v>
      </c>
      <c r="L545" s="3">
        <f t="shared" si="50"/>
        <v>29.036111111111111</v>
      </c>
      <c r="M545" t="s">
        <v>319</v>
      </c>
      <c r="N545">
        <f t="shared" si="51"/>
        <v>2022</v>
      </c>
      <c r="O545">
        <f t="shared" si="52"/>
        <v>8</v>
      </c>
      <c r="P545">
        <f t="shared" si="53"/>
        <v>3</v>
      </c>
    </row>
    <row r="546" spans="1:16" x14ac:dyDescent="0.2">
      <c r="A546" s="5">
        <v>44761</v>
      </c>
      <c r="B546" s="5">
        <v>44763</v>
      </c>
      <c r="C546" t="s">
        <v>260</v>
      </c>
      <c r="D546" s="5">
        <v>55380</v>
      </c>
      <c r="E546" s="3">
        <v>253300</v>
      </c>
      <c r="F546" s="3">
        <v>50000</v>
      </c>
      <c r="G546" s="8">
        <v>7.4771400000000002E-2</v>
      </c>
      <c r="H546" s="8">
        <v>7.4800000000000005E-2</v>
      </c>
      <c r="I546" s="8">
        <v>4.6532703283490691E-4</v>
      </c>
      <c r="J546" t="str">
        <f t="shared" si="48"/>
        <v>SUN</v>
      </c>
      <c r="K546" t="str">
        <f t="shared" si="49"/>
        <v>FR</v>
      </c>
      <c r="L546" s="3">
        <f t="shared" si="50"/>
        <v>29.072222222222223</v>
      </c>
      <c r="M546" t="s">
        <v>319</v>
      </c>
      <c r="N546">
        <f t="shared" si="51"/>
        <v>2022</v>
      </c>
      <c r="O546">
        <f t="shared" si="52"/>
        <v>7</v>
      </c>
      <c r="P546">
        <f t="shared" si="53"/>
        <v>3</v>
      </c>
    </row>
    <row r="547" spans="1:16" x14ac:dyDescent="0.2">
      <c r="A547" s="5">
        <v>44747</v>
      </c>
      <c r="B547" s="5">
        <v>44749</v>
      </c>
      <c r="C547" t="s">
        <v>260</v>
      </c>
      <c r="D547" s="5">
        <v>55380</v>
      </c>
      <c r="E547" s="3">
        <v>293600</v>
      </c>
      <c r="F547" s="3">
        <v>150000</v>
      </c>
      <c r="G547" s="8">
        <v>7.4272400000000002E-2</v>
      </c>
      <c r="H547" s="8">
        <v>7.4499999999999997E-2</v>
      </c>
      <c r="I547" s="8">
        <v>1.3866647747746066E-3</v>
      </c>
      <c r="J547" t="str">
        <f t="shared" si="48"/>
        <v>SUN</v>
      </c>
      <c r="K547" t="str">
        <f t="shared" si="49"/>
        <v>FR</v>
      </c>
      <c r="L547" s="3">
        <f t="shared" si="50"/>
        <v>29.111111111111111</v>
      </c>
      <c r="M547" t="s">
        <v>319</v>
      </c>
      <c r="N547">
        <f t="shared" si="51"/>
        <v>2022</v>
      </c>
      <c r="O547">
        <f t="shared" si="52"/>
        <v>7</v>
      </c>
      <c r="P547">
        <f t="shared" si="53"/>
        <v>3</v>
      </c>
    </row>
    <row r="548" spans="1:16" x14ac:dyDescent="0.2">
      <c r="A548" s="5">
        <v>44733</v>
      </c>
      <c r="B548" s="5">
        <v>44735</v>
      </c>
      <c r="C548" t="s">
        <v>260</v>
      </c>
      <c r="D548" s="5">
        <v>55380</v>
      </c>
      <c r="E548" s="3">
        <v>182000</v>
      </c>
      <c r="F548" s="3">
        <v>0</v>
      </c>
      <c r="G548" s="8">
        <v>0</v>
      </c>
      <c r="H548" s="8">
        <v>0</v>
      </c>
      <c r="I548" s="8">
        <v>0</v>
      </c>
      <c r="J548" t="str">
        <f t="shared" si="48"/>
        <v>SUN</v>
      </c>
      <c r="K548" t="str">
        <f t="shared" si="49"/>
        <v>FR</v>
      </c>
      <c r="L548" s="3">
        <f t="shared" si="50"/>
        <v>29.15</v>
      </c>
      <c r="M548" t="s">
        <v>319</v>
      </c>
      <c r="N548">
        <f t="shared" si="51"/>
        <v>2022</v>
      </c>
      <c r="O548">
        <f t="shared" si="52"/>
        <v>6</v>
      </c>
      <c r="P548">
        <f t="shared" si="53"/>
        <v>2</v>
      </c>
    </row>
    <row r="549" spans="1:16" x14ac:dyDescent="0.2">
      <c r="A549" s="5">
        <v>44719</v>
      </c>
      <c r="B549" s="5">
        <v>44721</v>
      </c>
      <c r="C549" t="s">
        <v>260</v>
      </c>
      <c r="D549" s="5">
        <v>55380</v>
      </c>
      <c r="E549" s="3">
        <v>429000</v>
      </c>
      <c r="F549" s="3">
        <v>150000</v>
      </c>
      <c r="G549" s="8">
        <v>7.3122900000000005E-2</v>
      </c>
      <c r="H549" s="8">
        <v>7.3300000000000004E-2</v>
      </c>
      <c r="I549" s="8">
        <v>1.3652036242179611E-3</v>
      </c>
      <c r="J549" t="str">
        <f t="shared" si="48"/>
        <v>SUN</v>
      </c>
      <c r="K549" t="str">
        <f t="shared" si="49"/>
        <v>FR</v>
      </c>
      <c r="L549" s="3">
        <f t="shared" si="50"/>
        <v>29.18888888888889</v>
      </c>
      <c r="M549" t="s">
        <v>319</v>
      </c>
      <c r="N549">
        <f t="shared" si="51"/>
        <v>2022</v>
      </c>
      <c r="O549">
        <f t="shared" si="52"/>
        <v>6</v>
      </c>
      <c r="P549">
        <f t="shared" si="53"/>
        <v>2</v>
      </c>
    </row>
    <row r="550" spans="1:16" x14ac:dyDescent="0.2">
      <c r="A550" s="5">
        <v>44705</v>
      </c>
      <c r="B550" s="5">
        <v>44708</v>
      </c>
      <c r="C550" t="s">
        <v>260</v>
      </c>
      <c r="D550" s="5">
        <v>55380</v>
      </c>
      <c r="E550" s="3">
        <v>434200</v>
      </c>
      <c r="F550" s="3">
        <v>100000</v>
      </c>
      <c r="G550" s="8">
        <v>7.2887999999999994E-2</v>
      </c>
      <c r="H550" s="8">
        <v>7.3499999999999996E-2</v>
      </c>
      <c r="I550" s="8">
        <v>9.0721202944630413E-4</v>
      </c>
      <c r="J550" t="str">
        <f t="shared" si="48"/>
        <v>SUN</v>
      </c>
      <c r="K550" t="str">
        <f t="shared" si="49"/>
        <v>FR</v>
      </c>
      <c r="L550" s="3">
        <f t="shared" si="50"/>
        <v>29.225000000000001</v>
      </c>
      <c r="M550" t="s">
        <v>319</v>
      </c>
      <c r="N550">
        <f t="shared" si="51"/>
        <v>2022</v>
      </c>
      <c r="O550">
        <f t="shared" si="52"/>
        <v>5</v>
      </c>
      <c r="P550">
        <f t="shared" si="53"/>
        <v>2</v>
      </c>
    </row>
    <row r="551" spans="1:16" x14ac:dyDescent="0.2">
      <c r="A551" s="5">
        <v>44691</v>
      </c>
      <c r="B551" s="5">
        <v>44693</v>
      </c>
      <c r="C551" t="s">
        <v>260</v>
      </c>
      <c r="D551" s="5">
        <v>55380</v>
      </c>
      <c r="E551" s="3">
        <v>318000</v>
      </c>
      <c r="G551" s="8">
        <v>0</v>
      </c>
      <c r="H551" s="8">
        <v>0</v>
      </c>
      <c r="I551" s="8">
        <v>0</v>
      </c>
      <c r="J551" t="str">
        <f t="shared" si="48"/>
        <v>SUN</v>
      </c>
      <c r="K551" t="str">
        <f t="shared" si="49"/>
        <v>FR</v>
      </c>
      <c r="L551" s="3">
        <f t="shared" si="50"/>
        <v>29.263888888888889</v>
      </c>
      <c r="M551" t="s">
        <v>319</v>
      </c>
      <c r="N551">
        <f t="shared" si="51"/>
        <v>2022</v>
      </c>
      <c r="O551">
        <f t="shared" si="52"/>
        <v>5</v>
      </c>
      <c r="P551">
        <f t="shared" si="53"/>
        <v>2</v>
      </c>
    </row>
    <row r="552" spans="1:16" x14ac:dyDescent="0.2">
      <c r="A552" s="5">
        <v>44663</v>
      </c>
      <c r="B552" s="5">
        <v>44665</v>
      </c>
      <c r="C552" t="s">
        <v>260</v>
      </c>
      <c r="D552" s="5">
        <v>55380</v>
      </c>
      <c r="E552" s="3">
        <v>208600</v>
      </c>
      <c r="F552" s="3">
        <v>0</v>
      </c>
      <c r="G552" s="8">
        <v>0</v>
      </c>
      <c r="H552" s="8">
        <v>0</v>
      </c>
      <c r="I552" s="8">
        <v>0</v>
      </c>
      <c r="J552" t="str">
        <f t="shared" si="48"/>
        <v>SUN</v>
      </c>
      <c r="K552" t="str">
        <f t="shared" si="49"/>
        <v>FR</v>
      </c>
      <c r="L552" s="3">
        <f t="shared" si="50"/>
        <v>29.341666666666665</v>
      </c>
      <c r="M552" t="s">
        <v>319</v>
      </c>
      <c r="N552">
        <f t="shared" si="51"/>
        <v>2022</v>
      </c>
      <c r="O552">
        <f t="shared" si="52"/>
        <v>4</v>
      </c>
      <c r="P552">
        <f t="shared" si="53"/>
        <v>2</v>
      </c>
    </row>
    <row r="553" spans="1:16" x14ac:dyDescent="0.2">
      <c r="A553" s="5">
        <v>44650</v>
      </c>
      <c r="B553" s="5">
        <v>44651</v>
      </c>
      <c r="C553" t="s">
        <v>260</v>
      </c>
      <c r="D553" s="5">
        <v>55380</v>
      </c>
      <c r="E553" s="3">
        <v>25000</v>
      </c>
      <c r="F553" s="3">
        <v>25000</v>
      </c>
      <c r="G553" s="8">
        <v>7.0156899999999994E-2</v>
      </c>
      <c r="H553" s="8">
        <v>7.0599999999999996E-2</v>
      </c>
      <c r="I553" s="8">
        <v>2.1830474024757645E-4</v>
      </c>
      <c r="J553" t="str">
        <f t="shared" si="48"/>
        <v>SUN</v>
      </c>
      <c r="K553" t="str">
        <f t="shared" si="49"/>
        <v>FR</v>
      </c>
      <c r="L553" s="3">
        <f t="shared" si="50"/>
        <v>29.375</v>
      </c>
      <c r="M553" t="s">
        <v>319</v>
      </c>
      <c r="N553">
        <f t="shared" si="51"/>
        <v>2022</v>
      </c>
      <c r="O553">
        <f t="shared" si="52"/>
        <v>3</v>
      </c>
      <c r="P553">
        <f t="shared" si="53"/>
        <v>1</v>
      </c>
    </row>
    <row r="554" spans="1:16" x14ac:dyDescent="0.2">
      <c r="A554" s="5">
        <v>44649</v>
      </c>
      <c r="B554" s="5">
        <v>44651</v>
      </c>
      <c r="C554" t="s">
        <v>260</v>
      </c>
      <c r="D554" s="5">
        <v>55380</v>
      </c>
      <c r="E554" s="3">
        <v>379400</v>
      </c>
      <c r="F554" s="3">
        <v>50000</v>
      </c>
      <c r="G554" s="8">
        <v>7.0156899999999994E-2</v>
      </c>
      <c r="H554" s="8">
        <v>7.0599999999999996E-2</v>
      </c>
      <c r="I554" s="8">
        <v>4.3660948049515291E-4</v>
      </c>
      <c r="J554" t="str">
        <f t="shared" si="48"/>
        <v>SUN</v>
      </c>
      <c r="K554" t="str">
        <f t="shared" si="49"/>
        <v>FR</v>
      </c>
      <c r="L554" s="3">
        <f t="shared" si="50"/>
        <v>29.377777777777776</v>
      </c>
      <c r="M554" t="s">
        <v>319</v>
      </c>
      <c r="N554">
        <f t="shared" si="51"/>
        <v>2022</v>
      </c>
      <c r="O554">
        <f t="shared" si="52"/>
        <v>3</v>
      </c>
      <c r="P554">
        <f t="shared" si="53"/>
        <v>1</v>
      </c>
    </row>
    <row r="555" spans="1:16" x14ac:dyDescent="0.2">
      <c r="A555" s="5">
        <v>44635</v>
      </c>
      <c r="B555" s="5">
        <v>44637</v>
      </c>
      <c r="C555" t="s">
        <v>260</v>
      </c>
      <c r="D555" s="5">
        <v>55380</v>
      </c>
      <c r="E555" s="3">
        <v>1310000</v>
      </c>
      <c r="F555" s="3">
        <v>50000</v>
      </c>
      <c r="G555" s="8">
        <v>6.9788000000000003E-2</v>
      </c>
      <c r="H555" s="8">
        <v>7.0000000000000007E-2</v>
      </c>
      <c r="I555" s="8">
        <v>4.3431369437355039E-4</v>
      </c>
      <c r="J555" t="str">
        <f t="shared" si="48"/>
        <v>SUN</v>
      </c>
      <c r="K555" t="str">
        <f t="shared" si="49"/>
        <v>FR</v>
      </c>
      <c r="L555" s="3">
        <f t="shared" si="50"/>
        <v>29.416666666666668</v>
      </c>
      <c r="M555" t="s">
        <v>319</v>
      </c>
      <c r="N555">
        <f t="shared" si="51"/>
        <v>2022</v>
      </c>
      <c r="O555">
        <f t="shared" si="52"/>
        <v>3</v>
      </c>
      <c r="P555">
        <f t="shared" si="53"/>
        <v>1</v>
      </c>
    </row>
    <row r="556" spans="1:16" x14ac:dyDescent="0.2">
      <c r="A556" s="5">
        <v>44621</v>
      </c>
      <c r="B556" s="5">
        <v>44624</v>
      </c>
      <c r="C556" t="s">
        <v>260</v>
      </c>
      <c r="D556" s="5">
        <v>55380</v>
      </c>
      <c r="E556" s="3">
        <v>1316700</v>
      </c>
      <c r="F556" s="3">
        <v>700000</v>
      </c>
      <c r="G556" s="8">
        <v>6.8996399999999999E-2</v>
      </c>
      <c r="H556" s="8">
        <v>6.9000000000000006E-2</v>
      </c>
      <c r="I556" s="8">
        <v>6.0114222983127935E-3</v>
      </c>
      <c r="J556" t="str">
        <f t="shared" si="48"/>
        <v>SUN</v>
      </c>
      <c r="K556" t="str">
        <f t="shared" si="49"/>
        <v>FR</v>
      </c>
      <c r="L556" s="3">
        <f t="shared" si="50"/>
        <v>29.455555555555556</v>
      </c>
      <c r="M556" t="s">
        <v>319</v>
      </c>
      <c r="N556">
        <f t="shared" si="51"/>
        <v>2022</v>
      </c>
      <c r="O556">
        <f t="shared" si="52"/>
        <v>3</v>
      </c>
      <c r="P556">
        <f t="shared" si="53"/>
        <v>1</v>
      </c>
    </row>
    <row r="557" spans="1:16" x14ac:dyDescent="0.2">
      <c r="A557" s="5">
        <v>44607</v>
      </c>
      <c r="B557" s="5">
        <v>44609</v>
      </c>
      <c r="C557" t="s">
        <v>260</v>
      </c>
      <c r="D557" s="5">
        <v>55380</v>
      </c>
      <c r="E557" s="3">
        <v>1105000</v>
      </c>
      <c r="F557" s="3">
        <v>1050000</v>
      </c>
      <c r="G557" s="8">
        <v>6.9098699999999999E-2</v>
      </c>
      <c r="H557" s="8">
        <v>6.9500000000000006E-2</v>
      </c>
      <c r="I557" s="8">
        <v>9.030503025471464E-3</v>
      </c>
      <c r="J557" t="str">
        <f t="shared" si="48"/>
        <v>SUN</v>
      </c>
      <c r="K557" t="str">
        <f t="shared" si="49"/>
        <v>FR</v>
      </c>
      <c r="L557" s="3">
        <f t="shared" si="50"/>
        <v>29.5</v>
      </c>
      <c r="M557" t="s">
        <v>319</v>
      </c>
      <c r="N557">
        <f t="shared" si="51"/>
        <v>2022</v>
      </c>
      <c r="O557">
        <f t="shared" si="52"/>
        <v>2</v>
      </c>
      <c r="P557">
        <f t="shared" si="53"/>
        <v>1</v>
      </c>
    </row>
    <row r="558" spans="1:16" x14ac:dyDescent="0.2">
      <c r="A558" s="5">
        <v>44594</v>
      </c>
      <c r="B558" s="5">
        <v>44596</v>
      </c>
      <c r="C558" t="s">
        <v>260</v>
      </c>
      <c r="D558" s="5">
        <v>55380</v>
      </c>
      <c r="E558" s="3">
        <v>891300</v>
      </c>
      <c r="F558" s="3">
        <v>650000</v>
      </c>
      <c r="G558" s="8">
        <v>6.89993E-2</v>
      </c>
      <c r="H558" s="8">
        <v>6.9099999999999995E-2</v>
      </c>
      <c r="I558" s="8">
        <v>5.5822696107992184E-3</v>
      </c>
      <c r="J558" t="str">
        <f t="shared" si="48"/>
        <v>SUN</v>
      </c>
      <c r="K558" t="str">
        <f t="shared" si="49"/>
        <v>FR</v>
      </c>
      <c r="L558" s="3">
        <f t="shared" si="50"/>
        <v>29.536111111111111</v>
      </c>
      <c r="M558" t="s">
        <v>319</v>
      </c>
      <c r="N558">
        <f t="shared" si="51"/>
        <v>2022</v>
      </c>
      <c r="O558">
        <f t="shared" si="52"/>
        <v>2</v>
      </c>
      <c r="P558">
        <f t="shared" si="53"/>
        <v>1</v>
      </c>
    </row>
    <row r="559" spans="1:16" x14ac:dyDescent="0.2">
      <c r="A559" s="5">
        <v>44579</v>
      </c>
      <c r="B559" s="5">
        <v>44581</v>
      </c>
      <c r="C559" t="s">
        <v>260</v>
      </c>
      <c r="D559" s="5">
        <v>55380</v>
      </c>
      <c r="E559" s="3">
        <v>789500</v>
      </c>
      <c r="F559" s="3">
        <v>600000</v>
      </c>
      <c r="G559" s="8">
        <v>6.8799200000000005E-2</v>
      </c>
      <c r="H559" s="8">
        <v>6.9000000000000006E-2</v>
      </c>
      <c r="I559" s="8">
        <v>5.1379207981793037E-3</v>
      </c>
      <c r="J559" t="str">
        <f t="shared" si="48"/>
        <v>SUN</v>
      </c>
      <c r="K559" t="str">
        <f t="shared" si="49"/>
        <v>FR</v>
      </c>
      <c r="L559" s="3">
        <f t="shared" si="50"/>
        <v>29.574999999999999</v>
      </c>
      <c r="M559" t="s">
        <v>319</v>
      </c>
      <c r="N559">
        <f t="shared" si="51"/>
        <v>2022</v>
      </c>
      <c r="O559">
        <f t="shared" si="52"/>
        <v>1</v>
      </c>
      <c r="P559">
        <f t="shared" si="53"/>
        <v>1</v>
      </c>
    </row>
    <row r="560" spans="1:16" x14ac:dyDescent="0.2">
      <c r="A560" s="5">
        <v>44565</v>
      </c>
      <c r="B560" s="5">
        <v>44567</v>
      </c>
      <c r="C560" t="s">
        <v>260</v>
      </c>
      <c r="D560" s="5">
        <v>55380</v>
      </c>
      <c r="E560" s="3">
        <v>1780900</v>
      </c>
      <c r="F560" s="3">
        <v>1550000</v>
      </c>
      <c r="G560" s="8">
        <v>6.8447999999999995E-2</v>
      </c>
      <c r="H560" s="8">
        <v>6.8500000000000005E-2</v>
      </c>
      <c r="I560" s="8">
        <v>1.3205207432895397E-2</v>
      </c>
      <c r="J560" t="str">
        <f t="shared" si="48"/>
        <v>SUN</v>
      </c>
      <c r="K560" t="str">
        <f t="shared" si="49"/>
        <v>FR</v>
      </c>
      <c r="L560" s="3">
        <f t="shared" si="50"/>
        <v>29.613888888888887</v>
      </c>
      <c r="M560" t="s">
        <v>319</v>
      </c>
      <c r="N560">
        <f t="shared" si="51"/>
        <v>2022</v>
      </c>
      <c r="O560">
        <f t="shared" si="52"/>
        <v>1</v>
      </c>
      <c r="P560">
        <f t="shared" si="53"/>
        <v>1</v>
      </c>
    </row>
    <row r="561" spans="1:16" x14ac:dyDescent="0.2">
      <c r="A561" s="5">
        <v>44495</v>
      </c>
      <c r="B561" s="5">
        <v>44497</v>
      </c>
      <c r="C561" t="s">
        <v>260</v>
      </c>
      <c r="D561" s="5">
        <v>55380</v>
      </c>
      <c r="E561" s="3">
        <v>2301400</v>
      </c>
      <c r="F561" s="3">
        <v>1200000</v>
      </c>
      <c r="G561" s="8">
        <v>6.8078799999999995E-2</v>
      </c>
      <c r="H561" s="8">
        <v>6.8199999999999997E-2</v>
      </c>
      <c r="I561" s="8">
        <v>2.2786548068313987E-3</v>
      </c>
      <c r="J561" t="str">
        <f t="shared" si="48"/>
        <v>SUN</v>
      </c>
      <c r="K561" t="str">
        <f t="shared" si="49"/>
        <v>FR</v>
      </c>
      <c r="L561" s="3">
        <f t="shared" si="50"/>
        <v>29.802777777777777</v>
      </c>
      <c r="M561" t="s">
        <v>319</v>
      </c>
      <c r="N561">
        <f t="shared" si="51"/>
        <v>2021</v>
      </c>
      <c r="O561">
        <f t="shared" si="52"/>
        <v>10</v>
      </c>
      <c r="P561">
        <f t="shared" si="53"/>
        <v>4</v>
      </c>
    </row>
    <row r="562" spans="1:16" x14ac:dyDescent="0.2">
      <c r="A562" s="5">
        <v>44481</v>
      </c>
      <c r="B562" s="5">
        <v>44483</v>
      </c>
      <c r="C562" t="s">
        <v>260</v>
      </c>
      <c r="D562" s="5">
        <v>55380</v>
      </c>
      <c r="E562" s="3">
        <v>1504300</v>
      </c>
      <c r="F562" s="3">
        <v>600000</v>
      </c>
      <c r="G562" s="8">
        <v>6.8665199999999996E-2</v>
      </c>
      <c r="H562" s="8">
        <v>6.88E-2</v>
      </c>
      <c r="I562" s="8">
        <v>1.1491410544988995E-3</v>
      </c>
      <c r="J562" t="str">
        <f t="shared" si="48"/>
        <v>SUN</v>
      </c>
      <c r="K562" t="str">
        <f t="shared" si="49"/>
        <v>FR</v>
      </c>
      <c r="L562" s="3">
        <f t="shared" si="50"/>
        <v>29.841666666666665</v>
      </c>
      <c r="M562" t="s">
        <v>319</v>
      </c>
      <c r="N562">
        <f t="shared" si="51"/>
        <v>2021</v>
      </c>
      <c r="O562">
        <f t="shared" si="52"/>
        <v>10</v>
      </c>
      <c r="P562">
        <f t="shared" si="53"/>
        <v>4</v>
      </c>
    </row>
    <row r="563" spans="1:16" x14ac:dyDescent="0.2">
      <c r="A563" s="5">
        <v>44467</v>
      </c>
      <c r="B563" s="5">
        <v>44469</v>
      </c>
      <c r="C563" t="s">
        <v>260</v>
      </c>
      <c r="D563" s="5">
        <v>55380</v>
      </c>
      <c r="E563" s="3">
        <v>1142000</v>
      </c>
      <c r="F563" s="3">
        <v>50000</v>
      </c>
      <c r="G563" s="8">
        <v>6.8091100000000002E-2</v>
      </c>
      <c r="H563" s="8">
        <v>6.8199999999999997E-2</v>
      </c>
      <c r="I563" s="8">
        <v>9.4961104091531606E-5</v>
      </c>
      <c r="J563" t="str">
        <f t="shared" si="48"/>
        <v>SUN</v>
      </c>
      <c r="K563" t="str">
        <f t="shared" si="49"/>
        <v>FR</v>
      </c>
      <c r="L563" s="3">
        <f t="shared" si="50"/>
        <v>29.880555555555556</v>
      </c>
      <c r="M563" t="s">
        <v>319</v>
      </c>
      <c r="N563">
        <f t="shared" si="51"/>
        <v>2021</v>
      </c>
      <c r="O563">
        <f t="shared" si="52"/>
        <v>9</v>
      </c>
      <c r="P563">
        <f t="shared" si="53"/>
        <v>3</v>
      </c>
    </row>
    <row r="564" spans="1:16" x14ac:dyDescent="0.2">
      <c r="A564" s="5">
        <v>44453</v>
      </c>
      <c r="B564" s="5">
        <v>44455</v>
      </c>
      <c r="C564" t="s">
        <v>260</v>
      </c>
      <c r="D564" s="5">
        <v>55380</v>
      </c>
      <c r="E564" s="3">
        <v>4212100</v>
      </c>
      <c r="F564" s="3">
        <v>1650000</v>
      </c>
      <c r="G564" s="8">
        <v>6.7898799999999995E-2</v>
      </c>
      <c r="H564" s="8">
        <v>6.8000000000000005E-2</v>
      </c>
      <c r="I564" s="8">
        <v>3.1248663258219181E-3</v>
      </c>
      <c r="J564" t="str">
        <f t="shared" si="48"/>
        <v>SUN</v>
      </c>
      <c r="K564" t="str">
        <f t="shared" si="49"/>
        <v>FR</v>
      </c>
      <c r="L564" s="3">
        <f t="shared" si="50"/>
        <v>29.919444444444444</v>
      </c>
      <c r="M564" t="s">
        <v>319</v>
      </c>
      <c r="N564">
        <f t="shared" si="51"/>
        <v>2021</v>
      </c>
      <c r="O564">
        <f t="shared" si="52"/>
        <v>9</v>
      </c>
      <c r="P564">
        <f t="shared" si="53"/>
        <v>3</v>
      </c>
    </row>
    <row r="565" spans="1:16" x14ac:dyDescent="0.2">
      <c r="A565" s="5">
        <v>44439</v>
      </c>
      <c r="B565" s="5">
        <v>44441</v>
      </c>
      <c r="C565" t="s">
        <v>260</v>
      </c>
      <c r="D565" s="5">
        <v>55380</v>
      </c>
      <c r="E565" s="3">
        <v>2955700</v>
      </c>
      <c r="F565" s="3">
        <v>200000</v>
      </c>
      <c r="G565" s="8">
        <v>6.8185200000000001E-2</v>
      </c>
      <c r="H565" s="8">
        <v>6.83E-2</v>
      </c>
      <c r="I565" s="8">
        <v>3.8036935074932854E-4</v>
      </c>
      <c r="J565" t="str">
        <f t="shared" si="48"/>
        <v>SUN</v>
      </c>
      <c r="K565" t="str">
        <f t="shared" si="49"/>
        <v>FR</v>
      </c>
      <c r="L565" s="3">
        <f t="shared" si="50"/>
        <v>29.958333333333332</v>
      </c>
      <c r="M565" t="s">
        <v>319</v>
      </c>
      <c r="N565">
        <f t="shared" si="51"/>
        <v>2021</v>
      </c>
      <c r="O565">
        <f t="shared" si="52"/>
        <v>8</v>
      </c>
      <c r="P565">
        <f t="shared" si="53"/>
        <v>3</v>
      </c>
    </row>
    <row r="566" spans="1:16" x14ac:dyDescent="0.2">
      <c r="A566" s="5">
        <v>44426</v>
      </c>
      <c r="B566" s="5">
        <v>44428</v>
      </c>
      <c r="C566" t="s">
        <v>260</v>
      </c>
      <c r="D566" s="5">
        <v>55380</v>
      </c>
      <c r="E566" s="3">
        <v>2467400</v>
      </c>
      <c r="F566" s="3">
        <v>1000000</v>
      </c>
      <c r="G566" s="8">
        <v>6.8792900000000004E-2</v>
      </c>
      <c r="H566" s="8">
        <v>6.9000000000000006E-2</v>
      </c>
      <c r="I566" s="8">
        <v>1.9187969463434502E-3</v>
      </c>
      <c r="J566" t="str">
        <f t="shared" si="48"/>
        <v>SUN</v>
      </c>
      <c r="K566" t="str">
        <f t="shared" si="49"/>
        <v>FR</v>
      </c>
      <c r="L566" s="3">
        <f t="shared" si="50"/>
        <v>29.991666666666667</v>
      </c>
      <c r="M566" t="s">
        <v>319</v>
      </c>
      <c r="N566">
        <f t="shared" si="51"/>
        <v>2021</v>
      </c>
      <c r="O566">
        <f t="shared" si="52"/>
        <v>8</v>
      </c>
      <c r="P566">
        <f t="shared" si="53"/>
        <v>3</v>
      </c>
    </row>
    <row r="567" spans="1:16" x14ac:dyDescent="0.2">
      <c r="A567" s="5">
        <v>44411</v>
      </c>
      <c r="B567" s="5">
        <v>44413</v>
      </c>
      <c r="C567" t="s">
        <v>260</v>
      </c>
      <c r="D567" s="5">
        <v>55380</v>
      </c>
      <c r="E567" s="3">
        <v>2743200</v>
      </c>
      <c r="F567" s="3">
        <v>800000</v>
      </c>
      <c r="G567" s="8">
        <v>6.8798300000000007E-2</v>
      </c>
      <c r="H567" s="8">
        <v>6.8900000000000003E-2</v>
      </c>
      <c r="I567" s="8">
        <v>1.5351580521085239E-3</v>
      </c>
      <c r="J567" t="str">
        <f t="shared" si="48"/>
        <v>SUN</v>
      </c>
      <c r="K567" t="str">
        <f t="shared" si="49"/>
        <v>FR</v>
      </c>
      <c r="L567" s="3">
        <f t="shared" si="50"/>
        <v>30.033333333333335</v>
      </c>
      <c r="M567" t="s">
        <v>319</v>
      </c>
      <c r="N567">
        <f t="shared" si="51"/>
        <v>2021</v>
      </c>
      <c r="O567">
        <f t="shared" si="52"/>
        <v>8</v>
      </c>
      <c r="P567">
        <f t="shared" si="53"/>
        <v>3</v>
      </c>
    </row>
    <row r="568" spans="1:16" x14ac:dyDescent="0.2">
      <c r="A568" s="5">
        <v>44398</v>
      </c>
      <c r="B568" s="5">
        <v>44400</v>
      </c>
      <c r="C568" t="s">
        <v>260</v>
      </c>
      <c r="D568" s="5">
        <v>55380</v>
      </c>
      <c r="E568" s="3">
        <v>2452400</v>
      </c>
      <c r="F568" s="3">
        <v>300000</v>
      </c>
      <c r="G568" s="8">
        <v>6.8892800000000004E-2</v>
      </c>
      <c r="H568" s="8">
        <v>6.9000000000000006E-2</v>
      </c>
      <c r="I568" s="8">
        <v>5.764750181997707E-4</v>
      </c>
      <c r="J568" t="str">
        <f t="shared" si="48"/>
        <v>SUN</v>
      </c>
      <c r="K568" t="str">
        <f t="shared" si="49"/>
        <v>FR</v>
      </c>
      <c r="L568" s="3">
        <f t="shared" si="50"/>
        <v>30.066666666666666</v>
      </c>
      <c r="M568" t="s">
        <v>319</v>
      </c>
      <c r="N568">
        <f t="shared" si="51"/>
        <v>2021</v>
      </c>
      <c r="O568">
        <f t="shared" si="52"/>
        <v>7</v>
      </c>
      <c r="P568">
        <f t="shared" si="53"/>
        <v>3</v>
      </c>
    </row>
    <row r="569" spans="1:16" x14ac:dyDescent="0.2">
      <c r="A569" s="5">
        <v>44383</v>
      </c>
      <c r="B569" s="5">
        <v>44385</v>
      </c>
      <c r="C569" t="s">
        <v>260</v>
      </c>
      <c r="D569" s="5">
        <v>55380</v>
      </c>
      <c r="E569" s="3">
        <v>1919800</v>
      </c>
      <c r="F569" s="3">
        <v>200000</v>
      </c>
      <c r="G569" s="8">
        <v>6.92826E-2</v>
      </c>
      <c r="H569" s="8">
        <v>6.9400000000000003E-2</v>
      </c>
      <c r="I569" s="8">
        <v>3.8649116788137935E-4</v>
      </c>
      <c r="J569" t="str">
        <f t="shared" si="48"/>
        <v>SUN</v>
      </c>
      <c r="K569" t="str">
        <f t="shared" si="49"/>
        <v>FR</v>
      </c>
      <c r="L569" s="3">
        <f t="shared" si="50"/>
        <v>30.108333333333334</v>
      </c>
      <c r="M569" t="s">
        <v>319</v>
      </c>
      <c r="N569">
        <f t="shared" si="51"/>
        <v>2021</v>
      </c>
      <c r="O569">
        <f t="shared" si="52"/>
        <v>7</v>
      </c>
      <c r="P569">
        <f t="shared" si="53"/>
        <v>3</v>
      </c>
    </row>
    <row r="570" spans="1:16" x14ac:dyDescent="0.2">
      <c r="A570" s="5">
        <v>44369</v>
      </c>
      <c r="B570" s="5">
        <v>44371</v>
      </c>
      <c r="C570" t="s">
        <v>260</v>
      </c>
      <c r="D570" s="5">
        <v>55380</v>
      </c>
      <c r="E570" s="3">
        <v>2171300</v>
      </c>
      <c r="F570" s="3">
        <v>650000</v>
      </c>
      <c r="G570" s="8">
        <v>6.9095400000000001E-2</v>
      </c>
      <c r="H570" s="8">
        <v>6.9500000000000006E-2</v>
      </c>
      <c r="I570" s="8">
        <v>1.2527023521634716E-3</v>
      </c>
      <c r="J570" t="str">
        <f t="shared" si="48"/>
        <v>SUN</v>
      </c>
      <c r="K570" t="str">
        <f t="shared" si="49"/>
        <v>FR</v>
      </c>
      <c r="L570" s="3">
        <f t="shared" si="50"/>
        <v>30.147222222222222</v>
      </c>
      <c r="M570" t="s">
        <v>319</v>
      </c>
      <c r="N570">
        <f t="shared" si="51"/>
        <v>2021</v>
      </c>
      <c r="O570">
        <f t="shared" si="52"/>
        <v>6</v>
      </c>
      <c r="P570">
        <f t="shared" si="53"/>
        <v>2</v>
      </c>
    </row>
    <row r="571" spans="1:16" x14ac:dyDescent="0.2">
      <c r="A571" s="5">
        <v>44355</v>
      </c>
      <c r="B571" s="5">
        <v>44357</v>
      </c>
      <c r="C571" t="s">
        <v>260</v>
      </c>
      <c r="D571" s="5">
        <v>55380</v>
      </c>
      <c r="E571" s="3">
        <v>3935300</v>
      </c>
      <c r="F571" s="3">
        <v>450000</v>
      </c>
      <c r="G571" s="8">
        <v>6.8897700000000006E-2</v>
      </c>
      <c r="H571" s="8">
        <v>6.9000000000000006E-2</v>
      </c>
      <c r="I571" s="8">
        <v>8.6477402997313976E-4</v>
      </c>
      <c r="J571" t="str">
        <f t="shared" si="48"/>
        <v>SUN</v>
      </c>
      <c r="K571" t="str">
        <f t="shared" si="49"/>
        <v>FR</v>
      </c>
      <c r="L571" s="3">
        <f t="shared" si="50"/>
        <v>30.18611111111111</v>
      </c>
      <c r="M571" t="s">
        <v>319</v>
      </c>
      <c r="N571">
        <f t="shared" si="51"/>
        <v>2021</v>
      </c>
      <c r="O571">
        <f t="shared" si="52"/>
        <v>6</v>
      </c>
      <c r="P571">
        <f t="shared" si="53"/>
        <v>2</v>
      </c>
    </row>
    <row r="572" spans="1:16" x14ac:dyDescent="0.2">
      <c r="A572" s="5">
        <v>44341</v>
      </c>
      <c r="B572" s="5">
        <v>44344</v>
      </c>
      <c r="C572" t="s">
        <v>260</v>
      </c>
      <c r="D572" s="5">
        <v>55380</v>
      </c>
      <c r="E572" s="3">
        <v>4068900</v>
      </c>
      <c r="F572" s="3">
        <v>1950000</v>
      </c>
      <c r="G572" s="8">
        <v>6.9095100000000007E-2</v>
      </c>
      <c r="H572" s="8">
        <v>6.9500000000000006E-2</v>
      </c>
      <c r="I572" s="8">
        <v>3.758090739454593E-3</v>
      </c>
      <c r="J572" t="str">
        <f t="shared" si="48"/>
        <v>SUN</v>
      </c>
      <c r="K572" t="str">
        <f t="shared" si="49"/>
        <v>FR</v>
      </c>
      <c r="L572" s="3">
        <f t="shared" si="50"/>
        <v>30.222222222222221</v>
      </c>
      <c r="M572" t="s">
        <v>319</v>
      </c>
      <c r="N572">
        <f t="shared" si="51"/>
        <v>2021</v>
      </c>
      <c r="O572">
        <f t="shared" si="52"/>
        <v>5</v>
      </c>
      <c r="P572">
        <f t="shared" si="53"/>
        <v>2</v>
      </c>
    </row>
    <row r="573" spans="1:16" x14ac:dyDescent="0.2">
      <c r="A573" s="5">
        <v>44313</v>
      </c>
      <c r="B573" s="5">
        <v>44315</v>
      </c>
      <c r="C573" t="s">
        <v>260</v>
      </c>
      <c r="D573" s="5">
        <v>55380</v>
      </c>
      <c r="E573" s="3">
        <v>3377000</v>
      </c>
      <c r="F573" s="3">
        <v>1700000</v>
      </c>
      <c r="G573" s="8">
        <v>7.0385900000000001E-2</v>
      </c>
      <c r="H573" s="8">
        <v>7.0999999999999994E-2</v>
      </c>
      <c r="I573" s="8">
        <v>3.3374901330744922E-3</v>
      </c>
      <c r="J573" t="str">
        <f t="shared" si="48"/>
        <v>SUN</v>
      </c>
      <c r="K573" t="str">
        <f t="shared" si="49"/>
        <v>FR</v>
      </c>
      <c r="L573" s="3">
        <f t="shared" si="50"/>
        <v>30.3</v>
      </c>
      <c r="M573" t="s">
        <v>319</v>
      </c>
      <c r="N573">
        <f t="shared" si="51"/>
        <v>2021</v>
      </c>
      <c r="O573">
        <f t="shared" si="52"/>
        <v>4</v>
      </c>
      <c r="P573">
        <f t="shared" si="53"/>
        <v>2</v>
      </c>
    </row>
    <row r="574" spans="1:16" x14ac:dyDescent="0.2">
      <c r="A574" s="5">
        <v>44300</v>
      </c>
      <c r="B574" s="5">
        <v>44301</v>
      </c>
      <c r="C574" t="s">
        <v>260</v>
      </c>
      <c r="D574" s="5">
        <v>55380</v>
      </c>
      <c r="E574" s="3">
        <v>157600</v>
      </c>
      <c r="F574" s="3">
        <v>157600</v>
      </c>
      <c r="G574" s="8">
        <v>7.0874500000000007E-2</v>
      </c>
      <c r="H574" s="8">
        <v>7.0874500000000007E-2</v>
      </c>
      <c r="I574" s="8">
        <v>3.1155277375662793E-4</v>
      </c>
      <c r="J574" t="str">
        <f t="shared" si="48"/>
        <v>SUN</v>
      </c>
      <c r="K574" t="str">
        <f t="shared" si="49"/>
        <v>FR</v>
      </c>
      <c r="L574" s="3">
        <f t="shared" si="50"/>
        <v>30.336111111111112</v>
      </c>
      <c r="M574" t="s">
        <v>319</v>
      </c>
      <c r="N574">
        <f t="shared" si="51"/>
        <v>2021</v>
      </c>
      <c r="O574">
        <f t="shared" si="52"/>
        <v>4</v>
      </c>
      <c r="P574">
        <f t="shared" si="53"/>
        <v>2</v>
      </c>
    </row>
    <row r="575" spans="1:16" x14ac:dyDescent="0.2">
      <c r="A575" s="5">
        <v>44299</v>
      </c>
      <c r="B575" s="5">
        <v>44301</v>
      </c>
      <c r="C575" t="s">
        <v>260</v>
      </c>
      <c r="D575" s="5">
        <v>55380</v>
      </c>
      <c r="E575" s="3">
        <v>4459400</v>
      </c>
      <c r="F575" s="3">
        <v>1032000</v>
      </c>
      <c r="G575" s="8">
        <v>7.0874500000000007E-2</v>
      </c>
      <c r="H575" s="8">
        <v>7.2499999999999995E-2</v>
      </c>
      <c r="I575" s="8">
        <v>2.0401171479494926E-3</v>
      </c>
      <c r="J575" t="str">
        <f t="shared" si="48"/>
        <v>SUN</v>
      </c>
      <c r="K575" t="str">
        <f t="shared" si="49"/>
        <v>FR</v>
      </c>
      <c r="L575" s="3">
        <f t="shared" si="50"/>
        <v>30.338888888888889</v>
      </c>
      <c r="M575" t="s">
        <v>319</v>
      </c>
      <c r="N575">
        <f t="shared" si="51"/>
        <v>2021</v>
      </c>
      <c r="O575">
        <f t="shared" si="52"/>
        <v>4</v>
      </c>
      <c r="P575">
        <f t="shared" si="53"/>
        <v>2</v>
      </c>
    </row>
    <row r="576" spans="1:16" x14ac:dyDescent="0.2">
      <c r="A576" s="5">
        <v>44285</v>
      </c>
      <c r="B576" s="5">
        <v>44287</v>
      </c>
      <c r="C576" t="s">
        <v>260</v>
      </c>
      <c r="D576" s="5">
        <v>55380</v>
      </c>
      <c r="E576" s="3">
        <v>4584100</v>
      </c>
      <c r="F576" s="3">
        <v>500000</v>
      </c>
      <c r="G576" s="8">
        <v>7.0798899999999998E-2</v>
      </c>
      <c r="H576" s="8">
        <v>7.0999999999999994E-2</v>
      </c>
      <c r="I576" s="8">
        <v>9.8737451920529059E-4</v>
      </c>
      <c r="J576" t="str">
        <f t="shared" si="48"/>
        <v>SUN</v>
      </c>
      <c r="K576" t="str">
        <f t="shared" si="49"/>
        <v>FR</v>
      </c>
      <c r="L576" s="3">
        <f t="shared" si="50"/>
        <v>30.375</v>
      </c>
      <c r="M576" t="s">
        <v>319</v>
      </c>
      <c r="N576">
        <f t="shared" si="51"/>
        <v>2021</v>
      </c>
      <c r="O576">
        <f t="shared" si="52"/>
        <v>3</v>
      </c>
      <c r="P576">
        <f t="shared" si="53"/>
        <v>1</v>
      </c>
    </row>
    <row r="577" spans="1:16" x14ac:dyDescent="0.2">
      <c r="A577" s="5">
        <v>44286</v>
      </c>
      <c r="B577" s="5">
        <v>44287</v>
      </c>
      <c r="C577" t="s">
        <v>260</v>
      </c>
      <c r="D577" s="5">
        <v>55380</v>
      </c>
      <c r="E577" s="3">
        <v>3436100</v>
      </c>
      <c r="F577" s="3">
        <v>3436100</v>
      </c>
      <c r="G577" s="8">
        <v>7.0798899999999998E-2</v>
      </c>
      <c r="H577" s="8">
        <v>7.0798899999999998E-2</v>
      </c>
      <c r="I577" s="8">
        <v>6.7854351708825983E-3</v>
      </c>
      <c r="J577" t="str">
        <f t="shared" si="48"/>
        <v>SUN</v>
      </c>
      <c r="K577" t="str">
        <f t="shared" si="49"/>
        <v>FR</v>
      </c>
      <c r="L577" s="3">
        <f t="shared" si="50"/>
        <v>30.375</v>
      </c>
      <c r="M577" t="s">
        <v>319</v>
      </c>
      <c r="N577">
        <f t="shared" si="51"/>
        <v>2021</v>
      </c>
      <c r="O577">
        <f t="shared" si="52"/>
        <v>3</v>
      </c>
      <c r="P577">
        <f t="shared" si="53"/>
        <v>1</v>
      </c>
    </row>
    <row r="578" spans="1:16" x14ac:dyDescent="0.2">
      <c r="A578" s="5">
        <v>44272</v>
      </c>
      <c r="B578" s="5">
        <v>44273</v>
      </c>
      <c r="C578" t="s">
        <v>260</v>
      </c>
      <c r="D578" s="5">
        <v>55380</v>
      </c>
      <c r="E578" s="3">
        <v>3340000</v>
      </c>
      <c r="F578" s="3">
        <v>3340000</v>
      </c>
      <c r="G578" s="8">
        <v>7.02874E-2</v>
      </c>
      <c r="H578" s="8">
        <v>7.02874E-2</v>
      </c>
      <c r="I578" s="8">
        <v>6.5480101862931319E-3</v>
      </c>
      <c r="J578" t="str">
        <f t="shared" ref="J578:J641" si="54">INDEX(sbn,MATCH(C578,seri,0))</f>
        <v>SUN</v>
      </c>
      <c r="K578" t="str">
        <f t="shared" ref="K578:K641" si="55">INDEX(tipe,MATCH(C578,seri,0))</f>
        <v>FR</v>
      </c>
      <c r="L578" s="3">
        <f t="shared" ref="L578:L641" si="56">YEARFRAC(A578,D578)</f>
        <v>30.411111111111111</v>
      </c>
      <c r="M578" t="s">
        <v>319</v>
      </c>
      <c r="N578">
        <f t="shared" si="51"/>
        <v>2021</v>
      </c>
      <c r="O578">
        <f t="shared" si="52"/>
        <v>3</v>
      </c>
      <c r="P578">
        <f t="shared" si="53"/>
        <v>1</v>
      </c>
    </row>
    <row r="579" spans="1:16" x14ac:dyDescent="0.2">
      <c r="A579" s="5">
        <v>44271</v>
      </c>
      <c r="B579" s="5">
        <v>44273</v>
      </c>
      <c r="C579" t="s">
        <v>260</v>
      </c>
      <c r="D579" s="5">
        <v>55380</v>
      </c>
      <c r="E579" s="3">
        <v>4140400</v>
      </c>
      <c r="F579" s="3">
        <v>1000000</v>
      </c>
      <c r="G579" s="8">
        <v>7.02874E-2</v>
      </c>
      <c r="H579" s="8">
        <v>7.0499999999999993E-2</v>
      </c>
      <c r="I579" s="8">
        <v>1.9604820917045302E-3</v>
      </c>
      <c r="J579" t="str">
        <f t="shared" si="54"/>
        <v>SUN</v>
      </c>
      <c r="K579" t="str">
        <f t="shared" si="55"/>
        <v>FR</v>
      </c>
      <c r="L579" s="3">
        <f t="shared" si="56"/>
        <v>30.413888888888888</v>
      </c>
      <c r="M579" t="s">
        <v>319</v>
      </c>
      <c r="N579">
        <f t="shared" ref="N579:N642" si="57">YEAR(A579)</f>
        <v>2021</v>
      </c>
      <c r="O579">
        <f t="shared" ref="O579:O642" si="58">MONTH(A579)</f>
        <v>3</v>
      </c>
      <c r="P579">
        <f t="shared" ref="P579:P642" si="59">ROUNDUP(MONTH(A579)/3,0)</f>
        <v>1</v>
      </c>
    </row>
    <row r="580" spans="1:16" x14ac:dyDescent="0.2">
      <c r="A580" s="5">
        <v>44258</v>
      </c>
      <c r="B580" s="5">
        <v>44259</v>
      </c>
      <c r="C580" t="s">
        <v>260</v>
      </c>
      <c r="D580" s="5">
        <v>55380</v>
      </c>
      <c r="E580" s="3">
        <v>3436400</v>
      </c>
      <c r="F580" s="3">
        <v>3436400</v>
      </c>
      <c r="G580" s="8">
        <v>6.8968100000000004E-2</v>
      </c>
      <c r="H580" s="8">
        <v>6.8968100000000004E-2</v>
      </c>
      <c r="I580" s="8">
        <v>6.610546630183449E-3</v>
      </c>
      <c r="J580" t="str">
        <f t="shared" si="54"/>
        <v>SUN</v>
      </c>
      <c r="K580" t="str">
        <f t="shared" si="55"/>
        <v>FR</v>
      </c>
      <c r="L580" s="3">
        <f t="shared" si="56"/>
        <v>30.45</v>
      </c>
      <c r="M580" t="s">
        <v>319</v>
      </c>
      <c r="N580">
        <f t="shared" si="57"/>
        <v>2021</v>
      </c>
      <c r="O580">
        <f t="shared" si="58"/>
        <v>3</v>
      </c>
      <c r="P580">
        <f t="shared" si="59"/>
        <v>1</v>
      </c>
    </row>
    <row r="581" spans="1:16" x14ac:dyDescent="0.2">
      <c r="A581" s="5">
        <v>44257</v>
      </c>
      <c r="B581" s="5">
        <v>44259</v>
      </c>
      <c r="C581" t="s">
        <v>260</v>
      </c>
      <c r="D581" s="5">
        <v>55380</v>
      </c>
      <c r="E581" s="3">
        <v>4586600</v>
      </c>
      <c r="F581" s="3">
        <v>400000</v>
      </c>
      <c r="G581" s="8">
        <v>6.8968100000000004E-2</v>
      </c>
      <c r="H581" s="8">
        <v>6.93E-2</v>
      </c>
      <c r="I581" s="8">
        <v>7.6947347575176915E-4</v>
      </c>
      <c r="J581" t="str">
        <f t="shared" si="54"/>
        <v>SUN</v>
      </c>
      <c r="K581" t="str">
        <f t="shared" si="55"/>
        <v>FR</v>
      </c>
      <c r="L581" s="3">
        <f t="shared" si="56"/>
        <v>30.452777777777779</v>
      </c>
      <c r="M581" t="s">
        <v>319</v>
      </c>
      <c r="N581">
        <f t="shared" si="57"/>
        <v>2021</v>
      </c>
      <c r="O581">
        <f t="shared" si="58"/>
        <v>3</v>
      </c>
      <c r="P581">
        <f t="shared" si="59"/>
        <v>1</v>
      </c>
    </row>
    <row r="582" spans="1:16" x14ac:dyDescent="0.2">
      <c r="A582" s="5">
        <v>44241</v>
      </c>
      <c r="B582" s="5">
        <v>44243</v>
      </c>
      <c r="C582" t="s">
        <v>260</v>
      </c>
      <c r="D582" s="5">
        <v>55380</v>
      </c>
      <c r="E582" s="3">
        <v>5433500</v>
      </c>
      <c r="F582" s="3">
        <v>1450000</v>
      </c>
      <c r="G582" s="8">
        <v>6.7095399999999999E-2</v>
      </c>
      <c r="H582" s="8">
        <v>6.7100000000000007E-2</v>
      </c>
      <c r="I582" s="8">
        <v>2.713601992630836E-3</v>
      </c>
      <c r="J582" t="str">
        <f t="shared" si="54"/>
        <v>SUN</v>
      </c>
      <c r="K582" t="str">
        <f t="shared" si="55"/>
        <v>FR</v>
      </c>
      <c r="L582" s="3">
        <f t="shared" si="56"/>
        <v>30.502777777777776</v>
      </c>
      <c r="M582" t="s">
        <v>319</v>
      </c>
      <c r="N582">
        <f t="shared" si="57"/>
        <v>2021</v>
      </c>
      <c r="O582">
        <f t="shared" si="58"/>
        <v>2</v>
      </c>
      <c r="P582">
        <f t="shared" si="59"/>
        <v>1</v>
      </c>
    </row>
    <row r="583" spans="1:16" x14ac:dyDescent="0.2">
      <c r="A583" s="5">
        <v>44229</v>
      </c>
      <c r="B583" s="5">
        <v>44231</v>
      </c>
      <c r="C583" t="s">
        <v>260</v>
      </c>
      <c r="D583" s="5">
        <v>55380</v>
      </c>
      <c r="E583" s="3">
        <v>5369600</v>
      </c>
      <c r="F583" s="3">
        <v>1500000</v>
      </c>
      <c r="G583" s="8">
        <v>6.7447400000000005E-2</v>
      </c>
      <c r="H583" s="8">
        <v>6.7500000000000004E-2</v>
      </c>
      <c r="I583" s="8">
        <v>2.8219016459286907E-3</v>
      </c>
      <c r="J583" t="str">
        <f t="shared" si="54"/>
        <v>SUN</v>
      </c>
      <c r="K583" t="str">
        <f t="shared" si="55"/>
        <v>FR</v>
      </c>
      <c r="L583" s="3">
        <f t="shared" si="56"/>
        <v>30.536111111111111</v>
      </c>
      <c r="M583" t="s">
        <v>319</v>
      </c>
      <c r="N583">
        <f t="shared" si="57"/>
        <v>2021</v>
      </c>
      <c r="O583">
        <f t="shared" si="58"/>
        <v>2</v>
      </c>
      <c r="P583">
        <f t="shared" si="59"/>
        <v>1</v>
      </c>
    </row>
    <row r="584" spans="1:16" x14ac:dyDescent="0.2">
      <c r="A584" s="5">
        <v>44216</v>
      </c>
      <c r="B584" s="5">
        <v>44217</v>
      </c>
      <c r="C584" t="s">
        <v>260</v>
      </c>
      <c r="D584" s="5">
        <v>55380</v>
      </c>
      <c r="E584" s="3">
        <v>4221700</v>
      </c>
      <c r="F584" s="3">
        <v>3750000</v>
      </c>
      <c r="G584" s="8">
        <v>6.6919199999999998E-2</v>
      </c>
      <c r="H584" s="8">
        <v>6.6919199999999998E-2</v>
      </c>
      <c r="I584" s="8">
        <v>6.9995063050699961E-3</v>
      </c>
      <c r="J584" t="str">
        <f t="shared" si="54"/>
        <v>SUN</v>
      </c>
      <c r="K584" t="str">
        <f t="shared" si="55"/>
        <v>FR</v>
      </c>
      <c r="L584" s="3">
        <f t="shared" si="56"/>
        <v>30.569444444444443</v>
      </c>
      <c r="M584" t="s">
        <v>319</v>
      </c>
      <c r="N584">
        <f t="shared" si="57"/>
        <v>2021</v>
      </c>
      <c r="O584">
        <f t="shared" si="58"/>
        <v>1</v>
      </c>
      <c r="P584">
        <f t="shared" si="59"/>
        <v>1</v>
      </c>
    </row>
    <row r="585" spans="1:16" x14ac:dyDescent="0.2">
      <c r="A585" s="5">
        <v>44215</v>
      </c>
      <c r="B585" s="5">
        <v>44217</v>
      </c>
      <c r="C585" t="s">
        <v>260</v>
      </c>
      <c r="D585" s="5">
        <v>55380</v>
      </c>
      <c r="E585" s="3">
        <v>8642400</v>
      </c>
      <c r="F585" s="3">
        <v>900000</v>
      </c>
      <c r="G585" s="8">
        <v>6.6919199999999998E-2</v>
      </c>
      <c r="H585" s="8">
        <v>6.7199999999999996E-2</v>
      </c>
      <c r="I585" s="8">
        <v>1.679881513216799E-3</v>
      </c>
      <c r="J585" t="str">
        <f t="shared" si="54"/>
        <v>SUN</v>
      </c>
      <c r="K585" t="str">
        <f t="shared" si="55"/>
        <v>FR</v>
      </c>
      <c r="L585" s="3">
        <f t="shared" si="56"/>
        <v>30.572222222222223</v>
      </c>
      <c r="M585" t="s">
        <v>319</v>
      </c>
      <c r="N585">
        <f t="shared" si="57"/>
        <v>2021</v>
      </c>
      <c r="O585">
        <f t="shared" si="58"/>
        <v>1</v>
      </c>
      <c r="P585">
        <f t="shared" si="59"/>
        <v>1</v>
      </c>
    </row>
    <row r="586" spans="1:16" x14ac:dyDescent="0.2">
      <c r="A586" s="5">
        <v>44201</v>
      </c>
      <c r="B586" s="5">
        <v>44203</v>
      </c>
      <c r="C586" t="s">
        <v>260</v>
      </c>
      <c r="D586" s="5">
        <v>55380</v>
      </c>
      <c r="E586" s="3">
        <v>16117500</v>
      </c>
      <c r="F586" s="3">
        <v>4200000</v>
      </c>
      <c r="G586" s="8">
        <v>6.9498400000000002E-2</v>
      </c>
      <c r="H586" s="8">
        <v>6.9699999999999998E-2</v>
      </c>
      <c r="I586" s="8">
        <v>8.1415950530094473E-3</v>
      </c>
      <c r="J586" t="str">
        <f t="shared" si="54"/>
        <v>SUN</v>
      </c>
      <c r="K586" t="str">
        <f t="shared" si="55"/>
        <v>FR</v>
      </c>
      <c r="L586" s="3">
        <f t="shared" si="56"/>
        <v>30.611111111111111</v>
      </c>
      <c r="M586" t="s">
        <v>319</v>
      </c>
      <c r="N586">
        <f t="shared" si="57"/>
        <v>2021</v>
      </c>
      <c r="O586">
        <f t="shared" si="58"/>
        <v>1</v>
      </c>
      <c r="P586">
        <f t="shared" si="59"/>
        <v>1</v>
      </c>
    </row>
    <row r="587" spans="1:16" x14ac:dyDescent="0.2">
      <c r="A587" s="5">
        <v>44775</v>
      </c>
      <c r="B587" s="5">
        <v>44777</v>
      </c>
      <c r="C587" t="s">
        <v>256</v>
      </c>
      <c r="D587" s="5">
        <v>46492</v>
      </c>
      <c r="E587" s="3">
        <v>10732000</v>
      </c>
      <c r="F587" s="3">
        <v>4300000</v>
      </c>
      <c r="G587" s="8">
        <v>6.4198900000000003E-2</v>
      </c>
      <c r="H587" s="8">
        <v>6.4500000000000002E-2</v>
      </c>
      <c r="I587" s="8">
        <v>4.0144734966916316E-3</v>
      </c>
      <c r="J587" t="str">
        <f t="shared" si="54"/>
        <v>SUN</v>
      </c>
      <c r="K587" t="str">
        <f t="shared" si="55"/>
        <v>FR</v>
      </c>
      <c r="L587" s="3">
        <f t="shared" si="56"/>
        <v>4.7027777777777775</v>
      </c>
      <c r="M587" t="s">
        <v>315</v>
      </c>
      <c r="N587">
        <f t="shared" si="57"/>
        <v>2022</v>
      </c>
      <c r="O587">
        <f t="shared" si="58"/>
        <v>8</v>
      </c>
      <c r="P587">
        <f t="shared" si="59"/>
        <v>3</v>
      </c>
    </row>
    <row r="588" spans="1:16" x14ac:dyDescent="0.2">
      <c r="A588" s="5">
        <v>44761</v>
      </c>
      <c r="B588" s="5">
        <v>44763</v>
      </c>
      <c r="C588" t="s">
        <v>256</v>
      </c>
      <c r="D588" s="5">
        <v>46492</v>
      </c>
      <c r="E588" s="3">
        <v>4757500</v>
      </c>
      <c r="F588" s="3">
        <v>3950000</v>
      </c>
      <c r="G588" s="8">
        <v>6.5088999999999994E-2</v>
      </c>
      <c r="H588" s="8">
        <v>6.6000000000000003E-2</v>
      </c>
      <c r="I588" s="8">
        <v>3.738843161492038E-3</v>
      </c>
      <c r="J588" t="str">
        <f t="shared" si="54"/>
        <v>SUN</v>
      </c>
      <c r="K588" t="str">
        <f t="shared" si="55"/>
        <v>FR</v>
      </c>
      <c r="L588" s="3">
        <f t="shared" si="56"/>
        <v>4.7388888888888889</v>
      </c>
      <c r="M588" t="s">
        <v>315</v>
      </c>
      <c r="N588">
        <f t="shared" si="57"/>
        <v>2022</v>
      </c>
      <c r="O588">
        <f t="shared" si="58"/>
        <v>7</v>
      </c>
      <c r="P588">
        <f t="shared" si="59"/>
        <v>3</v>
      </c>
    </row>
    <row r="589" spans="1:16" x14ac:dyDescent="0.2">
      <c r="A589" s="5">
        <v>44747</v>
      </c>
      <c r="B589" s="5">
        <v>44749</v>
      </c>
      <c r="C589" t="s">
        <v>256</v>
      </c>
      <c r="D589" s="5">
        <v>46492</v>
      </c>
      <c r="E589" s="3">
        <v>5495000</v>
      </c>
      <c r="F589" s="3">
        <v>3700000</v>
      </c>
      <c r="G589" s="8">
        <v>6.1994800000000003E-2</v>
      </c>
      <c r="H589" s="8">
        <v>6.2399999999999997E-2</v>
      </c>
      <c r="I589" s="8">
        <v>3.3357196248091328E-3</v>
      </c>
      <c r="J589" t="str">
        <f t="shared" si="54"/>
        <v>SUN</v>
      </c>
      <c r="K589" t="str">
        <f t="shared" si="55"/>
        <v>FR</v>
      </c>
      <c r="L589" s="3">
        <f t="shared" si="56"/>
        <v>4.7777777777777777</v>
      </c>
      <c r="M589" t="s">
        <v>315</v>
      </c>
      <c r="N589">
        <f t="shared" si="57"/>
        <v>2022</v>
      </c>
      <c r="O589">
        <f t="shared" si="58"/>
        <v>7</v>
      </c>
      <c r="P589">
        <f t="shared" si="59"/>
        <v>3</v>
      </c>
    </row>
    <row r="590" spans="1:16" x14ac:dyDescent="0.2">
      <c r="A590" s="5">
        <v>44733</v>
      </c>
      <c r="B590" s="5">
        <v>44735</v>
      </c>
      <c r="C590" t="s">
        <v>256</v>
      </c>
      <c r="D590" s="5">
        <v>46492</v>
      </c>
      <c r="E590" s="3">
        <v>8002000</v>
      </c>
      <c r="F590" s="3">
        <v>3400000</v>
      </c>
      <c r="G590" s="8">
        <v>6.6599199999999997E-2</v>
      </c>
      <c r="H590" s="8">
        <v>6.7500000000000004E-2</v>
      </c>
      <c r="I590" s="8">
        <v>3.2929147095179232E-3</v>
      </c>
      <c r="J590" t="str">
        <f t="shared" si="54"/>
        <v>SUN</v>
      </c>
      <c r="K590" t="str">
        <f t="shared" si="55"/>
        <v>FR</v>
      </c>
      <c r="L590" s="3">
        <f t="shared" si="56"/>
        <v>4.8166666666666664</v>
      </c>
      <c r="M590" t="s">
        <v>315</v>
      </c>
      <c r="N590">
        <f t="shared" si="57"/>
        <v>2022</v>
      </c>
      <c r="O590">
        <f t="shared" si="58"/>
        <v>6</v>
      </c>
      <c r="P590">
        <f t="shared" si="59"/>
        <v>2</v>
      </c>
    </row>
    <row r="591" spans="1:16" x14ac:dyDescent="0.2">
      <c r="A591" s="5">
        <v>44719</v>
      </c>
      <c r="B591" s="5">
        <v>44721</v>
      </c>
      <c r="C591" t="s">
        <v>256</v>
      </c>
      <c r="D591" s="5">
        <v>46492</v>
      </c>
      <c r="E591" s="3">
        <v>9185500</v>
      </c>
      <c r="F591" s="3">
        <v>4200000</v>
      </c>
      <c r="G591" s="8">
        <v>6.08999E-2</v>
      </c>
      <c r="H591" s="8">
        <v>6.1199999999999997E-2</v>
      </c>
      <c r="I591" s="8">
        <v>3.7196187013742456E-3</v>
      </c>
      <c r="J591" t="str">
        <f t="shared" si="54"/>
        <v>SUN</v>
      </c>
      <c r="K591" t="str">
        <f t="shared" si="55"/>
        <v>FR</v>
      </c>
      <c r="L591" s="3">
        <f t="shared" si="56"/>
        <v>4.8555555555555552</v>
      </c>
      <c r="M591" t="s">
        <v>315</v>
      </c>
      <c r="N591">
        <f t="shared" si="57"/>
        <v>2022</v>
      </c>
      <c r="O591">
        <f t="shared" si="58"/>
        <v>6</v>
      </c>
      <c r="P591">
        <f t="shared" si="59"/>
        <v>2</v>
      </c>
    </row>
    <row r="592" spans="1:16" x14ac:dyDescent="0.2">
      <c r="A592" s="5">
        <v>44705</v>
      </c>
      <c r="B592" s="5">
        <v>44708</v>
      </c>
      <c r="C592" t="s">
        <v>256</v>
      </c>
      <c r="D592" s="5">
        <v>46492</v>
      </c>
      <c r="E592" s="3">
        <v>7086300</v>
      </c>
      <c r="F592" s="3">
        <v>4350000</v>
      </c>
      <c r="G592" s="8">
        <v>6.2491400000000003E-2</v>
      </c>
      <c r="H592" s="8">
        <v>6.3299999999999995E-2</v>
      </c>
      <c r="I592" s="8">
        <v>3.9531388060786744E-3</v>
      </c>
      <c r="J592" t="str">
        <f t="shared" si="54"/>
        <v>SUN</v>
      </c>
      <c r="K592" t="str">
        <f t="shared" si="55"/>
        <v>FR</v>
      </c>
      <c r="L592" s="3">
        <f t="shared" si="56"/>
        <v>4.8916666666666666</v>
      </c>
      <c r="M592" t="s">
        <v>315</v>
      </c>
      <c r="N592">
        <f t="shared" si="57"/>
        <v>2022</v>
      </c>
      <c r="O592">
        <f t="shared" si="58"/>
        <v>5</v>
      </c>
      <c r="P592">
        <f t="shared" si="59"/>
        <v>2</v>
      </c>
    </row>
    <row r="593" spans="1:16" x14ac:dyDescent="0.2">
      <c r="A593" s="5">
        <v>44692</v>
      </c>
      <c r="B593" s="5">
        <v>44693</v>
      </c>
      <c r="C593" t="s">
        <v>256</v>
      </c>
      <c r="D593" s="5">
        <v>46492</v>
      </c>
      <c r="E593" s="3">
        <v>20000</v>
      </c>
      <c r="F593" s="3">
        <v>20000</v>
      </c>
      <c r="G593" s="8">
        <v>6.6250000000000003E-2</v>
      </c>
      <c r="H593" s="8">
        <v>6.6400000000000001E-2</v>
      </c>
      <c r="I593" s="8">
        <v>1.9268523231294991E-5</v>
      </c>
      <c r="J593" t="str">
        <f t="shared" si="54"/>
        <v>SUN</v>
      </c>
      <c r="K593" t="str">
        <f t="shared" si="55"/>
        <v>FR</v>
      </c>
      <c r="L593" s="3">
        <f t="shared" si="56"/>
        <v>4.927777777777778</v>
      </c>
      <c r="M593" t="s">
        <v>315</v>
      </c>
      <c r="N593">
        <f t="shared" si="57"/>
        <v>2022</v>
      </c>
      <c r="O593">
        <f t="shared" si="58"/>
        <v>5</v>
      </c>
      <c r="P593">
        <f t="shared" si="59"/>
        <v>2</v>
      </c>
    </row>
    <row r="594" spans="1:16" x14ac:dyDescent="0.2">
      <c r="A594" s="5">
        <v>44691</v>
      </c>
      <c r="B594" s="5">
        <v>44693</v>
      </c>
      <c r="C594" t="s">
        <v>256</v>
      </c>
      <c r="D594" s="5">
        <v>46492</v>
      </c>
      <c r="E594" s="3">
        <v>2919500</v>
      </c>
      <c r="F594" s="3">
        <v>10000</v>
      </c>
      <c r="G594" s="8">
        <v>6.6250000000000003E-2</v>
      </c>
      <c r="H594" s="8">
        <v>6.6400000000000001E-2</v>
      </c>
      <c r="I594" s="8">
        <v>9.6342616156474953E-6</v>
      </c>
      <c r="J594" t="str">
        <f t="shared" si="54"/>
        <v>SUN</v>
      </c>
      <c r="K594" t="str">
        <f t="shared" si="55"/>
        <v>FR</v>
      </c>
      <c r="L594" s="3">
        <f t="shared" si="56"/>
        <v>4.9305555555555554</v>
      </c>
      <c r="M594" t="s">
        <v>315</v>
      </c>
      <c r="N594">
        <f t="shared" si="57"/>
        <v>2022</v>
      </c>
      <c r="O594">
        <f t="shared" si="58"/>
        <v>5</v>
      </c>
      <c r="P594">
        <f t="shared" si="59"/>
        <v>2</v>
      </c>
    </row>
    <row r="595" spans="1:16" x14ac:dyDescent="0.2">
      <c r="A595" s="5">
        <v>44664</v>
      </c>
      <c r="B595" s="5">
        <v>44665</v>
      </c>
      <c r="C595" t="s">
        <v>256</v>
      </c>
      <c r="D595" s="5">
        <v>46492</v>
      </c>
      <c r="E595" s="3">
        <v>212000</v>
      </c>
      <c r="F595" s="3">
        <v>212000</v>
      </c>
      <c r="G595" s="8">
        <v>5.7998599999999997E-2</v>
      </c>
      <c r="H595" s="8">
        <v>5.8200000000000002E-2</v>
      </c>
      <c r="I595" s="8">
        <v>1.7880757943721369E-4</v>
      </c>
      <c r="J595" t="str">
        <f t="shared" si="54"/>
        <v>SUN</v>
      </c>
      <c r="K595" t="str">
        <f t="shared" si="55"/>
        <v>FR</v>
      </c>
      <c r="L595" s="3">
        <f t="shared" si="56"/>
        <v>5.0055555555555555</v>
      </c>
      <c r="M595" t="s">
        <v>315</v>
      </c>
      <c r="N595">
        <f t="shared" si="57"/>
        <v>2022</v>
      </c>
      <c r="O595">
        <f t="shared" si="58"/>
        <v>4</v>
      </c>
      <c r="P595">
        <f t="shared" si="59"/>
        <v>2</v>
      </c>
    </row>
    <row r="596" spans="1:16" x14ac:dyDescent="0.2">
      <c r="A596" s="5">
        <v>44663</v>
      </c>
      <c r="B596" s="5">
        <v>44665</v>
      </c>
      <c r="C596" t="s">
        <v>256</v>
      </c>
      <c r="D596" s="5">
        <v>46492</v>
      </c>
      <c r="E596" s="3">
        <v>2537000</v>
      </c>
      <c r="F596" s="3">
        <v>350000</v>
      </c>
      <c r="G596" s="8">
        <v>5.7998599999999997E-2</v>
      </c>
      <c r="H596" s="8">
        <v>5.8200000000000002E-2</v>
      </c>
      <c r="I596" s="8">
        <v>2.9520119246709807E-4</v>
      </c>
      <c r="J596" t="str">
        <f t="shared" si="54"/>
        <v>SUN</v>
      </c>
      <c r="K596" t="str">
        <f t="shared" si="55"/>
        <v>FR</v>
      </c>
      <c r="L596" s="3">
        <f t="shared" si="56"/>
        <v>5.0083333333333337</v>
      </c>
      <c r="M596" t="s">
        <v>315</v>
      </c>
      <c r="N596">
        <f t="shared" si="57"/>
        <v>2022</v>
      </c>
      <c r="O596">
        <f t="shared" si="58"/>
        <v>4</v>
      </c>
      <c r="P596">
        <f t="shared" si="59"/>
        <v>2</v>
      </c>
    </row>
    <row r="597" spans="1:16" x14ac:dyDescent="0.2">
      <c r="A597" s="5">
        <v>44650</v>
      </c>
      <c r="B597" s="5">
        <v>44651</v>
      </c>
      <c r="C597" t="s">
        <v>256</v>
      </c>
      <c r="D597" s="5">
        <v>46492</v>
      </c>
      <c r="E597" s="3">
        <v>852000</v>
      </c>
      <c r="F597" s="3">
        <v>623000</v>
      </c>
      <c r="G597" s="8">
        <v>5.6067400000000003E-2</v>
      </c>
      <c r="H597" s="8">
        <v>5.6500000000000002E-2</v>
      </c>
      <c r="I597" s="8">
        <v>5.0796175670762746E-4</v>
      </c>
      <c r="J597" t="str">
        <f t="shared" si="54"/>
        <v>SUN</v>
      </c>
      <c r="K597" t="str">
        <f t="shared" si="55"/>
        <v>FR</v>
      </c>
      <c r="L597" s="3">
        <f t="shared" si="56"/>
        <v>5.041666666666667</v>
      </c>
      <c r="M597" t="s">
        <v>315</v>
      </c>
      <c r="N597">
        <f t="shared" si="57"/>
        <v>2022</v>
      </c>
      <c r="O597">
        <f t="shared" si="58"/>
        <v>3</v>
      </c>
      <c r="P597">
        <f t="shared" si="59"/>
        <v>1</v>
      </c>
    </row>
    <row r="598" spans="1:16" x14ac:dyDescent="0.2">
      <c r="A598" s="5">
        <v>44649</v>
      </c>
      <c r="B598" s="5">
        <v>44651</v>
      </c>
      <c r="C598" t="s">
        <v>256</v>
      </c>
      <c r="D598" s="5">
        <v>46492</v>
      </c>
      <c r="E598" s="3">
        <v>3330500</v>
      </c>
      <c r="F598" s="3">
        <v>2550000</v>
      </c>
      <c r="G598" s="8">
        <v>5.6067400000000003E-2</v>
      </c>
      <c r="H598" s="8">
        <v>5.6500000000000002E-2</v>
      </c>
      <c r="I598" s="8">
        <v>2.0791372064276883E-3</v>
      </c>
      <c r="J598" t="str">
        <f t="shared" si="54"/>
        <v>SUN</v>
      </c>
      <c r="K598" t="str">
        <f t="shared" si="55"/>
        <v>FR</v>
      </c>
      <c r="L598" s="3">
        <f t="shared" si="56"/>
        <v>5.0444444444444443</v>
      </c>
      <c r="M598" t="s">
        <v>315</v>
      </c>
      <c r="N598">
        <f t="shared" si="57"/>
        <v>2022</v>
      </c>
      <c r="O598">
        <f t="shared" si="58"/>
        <v>3</v>
      </c>
      <c r="P598">
        <f t="shared" si="59"/>
        <v>1</v>
      </c>
    </row>
    <row r="599" spans="1:16" x14ac:dyDescent="0.2">
      <c r="A599" s="5">
        <v>44635</v>
      </c>
      <c r="B599" s="5">
        <v>44637</v>
      </c>
      <c r="C599" t="s">
        <v>256</v>
      </c>
      <c r="D599" s="5">
        <v>46492</v>
      </c>
      <c r="E599" s="3">
        <v>3148000</v>
      </c>
      <c r="F599" s="3">
        <v>2250000</v>
      </c>
      <c r="G599" s="8">
        <v>5.5795699999999997E-2</v>
      </c>
      <c r="H599" s="8">
        <v>5.6000000000000001E-2</v>
      </c>
      <c r="I599" s="8">
        <v>1.8256427688504327E-3</v>
      </c>
      <c r="J599" t="str">
        <f t="shared" si="54"/>
        <v>SUN</v>
      </c>
      <c r="K599" t="str">
        <f t="shared" si="55"/>
        <v>FR</v>
      </c>
      <c r="L599" s="3">
        <f t="shared" si="56"/>
        <v>5.083333333333333</v>
      </c>
      <c r="M599" t="s">
        <v>315</v>
      </c>
      <c r="N599">
        <f t="shared" si="57"/>
        <v>2022</v>
      </c>
      <c r="O599">
        <f t="shared" si="58"/>
        <v>3</v>
      </c>
      <c r="P599">
        <f t="shared" si="59"/>
        <v>1</v>
      </c>
    </row>
    <row r="600" spans="1:16" x14ac:dyDescent="0.2">
      <c r="A600" s="5">
        <v>44621</v>
      </c>
      <c r="B600" s="5">
        <v>44624</v>
      </c>
      <c r="C600" t="s">
        <v>256</v>
      </c>
      <c r="D600" s="5">
        <v>46492</v>
      </c>
      <c r="E600" s="3">
        <v>3051400</v>
      </c>
      <c r="F600" s="3">
        <v>1750000</v>
      </c>
      <c r="G600" s="8">
        <v>5.3496000000000002E-2</v>
      </c>
      <c r="H600" s="8">
        <v>5.3699999999999998E-2</v>
      </c>
      <c r="I600" s="8">
        <v>1.3614193266923581E-3</v>
      </c>
      <c r="J600" t="str">
        <f t="shared" si="54"/>
        <v>SUN</v>
      </c>
      <c r="K600" t="str">
        <f t="shared" si="55"/>
        <v>FR</v>
      </c>
      <c r="L600" s="3">
        <f t="shared" si="56"/>
        <v>5.1222222222222218</v>
      </c>
      <c r="M600" t="s">
        <v>315</v>
      </c>
      <c r="N600">
        <f t="shared" si="57"/>
        <v>2022</v>
      </c>
      <c r="O600">
        <f t="shared" si="58"/>
        <v>3</v>
      </c>
      <c r="P600">
        <f t="shared" si="59"/>
        <v>1</v>
      </c>
    </row>
    <row r="601" spans="1:16" x14ac:dyDescent="0.2">
      <c r="A601" s="5">
        <v>44607</v>
      </c>
      <c r="B601" s="5">
        <v>44609</v>
      </c>
      <c r="C601" t="s">
        <v>256</v>
      </c>
      <c r="D601" s="5">
        <v>46492</v>
      </c>
      <c r="E601" s="3">
        <v>6697500</v>
      </c>
      <c r="F601" s="3">
        <v>3500000</v>
      </c>
      <c r="G601" s="8">
        <v>5.3098399999999997E-2</v>
      </c>
      <c r="H601" s="8">
        <v>5.33E-2</v>
      </c>
      <c r="I601" s="8">
        <v>2.7026016141932668E-3</v>
      </c>
      <c r="J601" t="str">
        <f t="shared" si="54"/>
        <v>SUN</v>
      </c>
      <c r="K601" t="str">
        <f t="shared" si="55"/>
        <v>FR</v>
      </c>
      <c r="L601" s="3">
        <f t="shared" si="56"/>
        <v>5.166666666666667</v>
      </c>
      <c r="M601" t="s">
        <v>315</v>
      </c>
      <c r="N601">
        <f t="shared" si="57"/>
        <v>2022</v>
      </c>
      <c r="O601">
        <f t="shared" si="58"/>
        <v>2</v>
      </c>
      <c r="P601">
        <f t="shared" si="59"/>
        <v>1</v>
      </c>
    </row>
    <row r="602" spans="1:16" x14ac:dyDescent="0.2">
      <c r="A602" s="5">
        <v>44594</v>
      </c>
      <c r="B602" s="5">
        <v>44596</v>
      </c>
      <c r="C602" t="s">
        <v>256</v>
      </c>
      <c r="D602" s="5">
        <v>46492</v>
      </c>
      <c r="E602" s="3">
        <v>10450000</v>
      </c>
      <c r="F602" s="3">
        <v>7000000</v>
      </c>
      <c r="G602" s="8">
        <v>5.1998700000000002E-2</v>
      </c>
      <c r="H602" s="8">
        <v>5.2400000000000002E-2</v>
      </c>
      <c r="I602" s="8">
        <v>5.2932581982112993E-3</v>
      </c>
      <c r="J602" t="str">
        <f t="shared" si="54"/>
        <v>SUN</v>
      </c>
      <c r="K602" t="str">
        <f t="shared" si="55"/>
        <v>FR</v>
      </c>
      <c r="L602" s="3">
        <f t="shared" si="56"/>
        <v>5.2027777777777775</v>
      </c>
      <c r="M602" t="s">
        <v>315</v>
      </c>
      <c r="N602">
        <f t="shared" si="57"/>
        <v>2022</v>
      </c>
      <c r="O602">
        <f t="shared" si="58"/>
        <v>2</v>
      </c>
      <c r="P602">
        <f t="shared" si="59"/>
        <v>1</v>
      </c>
    </row>
    <row r="603" spans="1:16" x14ac:dyDescent="0.2">
      <c r="A603" s="5">
        <v>44579</v>
      </c>
      <c r="B603" s="5">
        <v>44581</v>
      </c>
      <c r="C603" t="s">
        <v>256</v>
      </c>
      <c r="D603" s="5">
        <v>46492</v>
      </c>
      <c r="E603" s="3">
        <v>14939500</v>
      </c>
      <c r="F603" s="3">
        <v>3800000</v>
      </c>
      <c r="G603" s="8">
        <v>5.1599699999999998E-2</v>
      </c>
      <c r="H603" s="8">
        <v>5.1799999999999999E-2</v>
      </c>
      <c r="I603" s="8">
        <v>2.8514340143968586E-3</v>
      </c>
      <c r="J603" t="str">
        <f t="shared" si="54"/>
        <v>SUN</v>
      </c>
      <c r="K603" t="str">
        <f t="shared" si="55"/>
        <v>FR</v>
      </c>
      <c r="L603" s="3">
        <f t="shared" si="56"/>
        <v>5.2416666666666663</v>
      </c>
      <c r="M603" t="s">
        <v>315</v>
      </c>
      <c r="N603">
        <f t="shared" si="57"/>
        <v>2022</v>
      </c>
      <c r="O603">
        <f t="shared" si="58"/>
        <v>1</v>
      </c>
      <c r="P603">
        <f t="shared" si="59"/>
        <v>1</v>
      </c>
    </row>
    <row r="604" spans="1:16" x14ac:dyDescent="0.2">
      <c r="A604" s="5">
        <v>44565</v>
      </c>
      <c r="B604" s="5">
        <v>44567</v>
      </c>
      <c r="C604" t="s">
        <v>256</v>
      </c>
      <c r="D604" s="5">
        <v>46492</v>
      </c>
      <c r="E604" s="3">
        <v>7368000</v>
      </c>
      <c r="F604" s="3">
        <v>3800000</v>
      </c>
      <c r="G604" s="8">
        <v>4.9365399999999997E-2</v>
      </c>
      <c r="H604" s="8">
        <v>0.05</v>
      </c>
      <c r="I604" s="8">
        <v>2.7279650985239583E-3</v>
      </c>
      <c r="J604" t="str">
        <f t="shared" si="54"/>
        <v>SUN</v>
      </c>
      <c r="K604" t="str">
        <f t="shared" si="55"/>
        <v>FR</v>
      </c>
      <c r="L604" s="3">
        <f t="shared" si="56"/>
        <v>5.2805555555555559</v>
      </c>
      <c r="M604" t="s">
        <v>315</v>
      </c>
      <c r="N604">
        <f t="shared" si="57"/>
        <v>2022</v>
      </c>
      <c r="O604">
        <f t="shared" si="58"/>
        <v>1</v>
      </c>
      <c r="P604">
        <f t="shared" si="59"/>
        <v>1</v>
      </c>
    </row>
    <row r="605" spans="1:16" x14ac:dyDescent="0.2">
      <c r="A605" s="5">
        <v>44495</v>
      </c>
      <c r="B605" s="5">
        <v>44497</v>
      </c>
      <c r="C605" t="s">
        <v>256</v>
      </c>
      <c r="D605" s="5">
        <v>51971</v>
      </c>
      <c r="E605" s="3">
        <v>17349000</v>
      </c>
      <c r="F605" s="3">
        <v>1600000</v>
      </c>
      <c r="G605" s="8">
        <v>4.9322100000000001E-2</v>
      </c>
      <c r="H605" s="8">
        <v>4.9399999999999999E-2</v>
      </c>
      <c r="I605" s="8">
        <v>5.4534206816485612E-4</v>
      </c>
      <c r="J605" t="str">
        <f t="shared" si="54"/>
        <v>SUN</v>
      </c>
      <c r="K605" t="str">
        <f t="shared" si="55"/>
        <v>FR</v>
      </c>
      <c r="L605" s="3">
        <f t="shared" si="56"/>
        <v>20.469444444444445</v>
      </c>
      <c r="M605" t="s">
        <v>318</v>
      </c>
      <c r="N605">
        <f t="shared" si="57"/>
        <v>2021</v>
      </c>
      <c r="O605">
        <f t="shared" si="58"/>
        <v>10</v>
      </c>
      <c r="P605">
        <f t="shared" si="59"/>
        <v>4</v>
      </c>
    </row>
    <row r="606" spans="1:16" x14ac:dyDescent="0.2">
      <c r="A606" s="5">
        <v>44481</v>
      </c>
      <c r="B606" s="5">
        <v>44483</v>
      </c>
      <c r="C606" t="s">
        <v>256</v>
      </c>
      <c r="D606" s="5">
        <v>51971</v>
      </c>
      <c r="E606" s="3">
        <v>13727000</v>
      </c>
      <c r="F606" s="3">
        <v>1000000</v>
      </c>
      <c r="G606" s="8">
        <v>5.0597700000000002E-2</v>
      </c>
      <c r="H606" s="8">
        <v>5.0700000000000002E-2</v>
      </c>
      <c r="I606" s="8">
        <v>3.4965378555435779E-4</v>
      </c>
      <c r="J606" t="str">
        <f t="shared" si="54"/>
        <v>SUN</v>
      </c>
      <c r="K606" t="str">
        <f t="shared" si="55"/>
        <v>FR</v>
      </c>
      <c r="L606" s="3">
        <f t="shared" si="56"/>
        <v>20.508333333333333</v>
      </c>
      <c r="M606" t="s">
        <v>318</v>
      </c>
      <c r="N606">
        <f t="shared" si="57"/>
        <v>2021</v>
      </c>
      <c r="O606">
        <f t="shared" si="58"/>
        <v>10</v>
      </c>
      <c r="P606">
        <f t="shared" si="59"/>
        <v>4</v>
      </c>
    </row>
    <row r="607" spans="1:16" x14ac:dyDescent="0.2">
      <c r="A607" s="5">
        <v>44467</v>
      </c>
      <c r="B607" s="5">
        <v>44469</v>
      </c>
      <c r="C607" t="s">
        <v>256</v>
      </c>
      <c r="D607" s="5">
        <v>51971</v>
      </c>
      <c r="E607" s="3">
        <v>17676000</v>
      </c>
      <c r="F607" s="3">
        <v>5750000</v>
      </c>
      <c r="G607" s="8">
        <v>5.0992500000000003E-2</v>
      </c>
      <c r="H607" s="8">
        <v>5.11E-2</v>
      </c>
      <c r="I607" s="8">
        <v>2.0261967202918982E-3</v>
      </c>
      <c r="J607" t="str">
        <f t="shared" si="54"/>
        <v>SUN</v>
      </c>
      <c r="K607" t="str">
        <f t="shared" si="55"/>
        <v>FR</v>
      </c>
      <c r="L607" s="3">
        <f t="shared" si="56"/>
        <v>20.547222222222221</v>
      </c>
      <c r="M607" t="s">
        <v>318</v>
      </c>
      <c r="N607">
        <f t="shared" si="57"/>
        <v>2021</v>
      </c>
      <c r="O607">
        <f t="shared" si="58"/>
        <v>9</v>
      </c>
      <c r="P607">
        <f t="shared" si="59"/>
        <v>3</v>
      </c>
    </row>
    <row r="608" spans="1:16" x14ac:dyDescent="0.2">
      <c r="A608" s="5">
        <v>44453</v>
      </c>
      <c r="B608" s="5">
        <v>44455</v>
      </c>
      <c r="C608" t="s">
        <v>256</v>
      </c>
      <c r="D608" s="5">
        <v>51971</v>
      </c>
      <c r="E608" s="3">
        <v>21691400</v>
      </c>
      <c r="F608" s="3">
        <v>6550000</v>
      </c>
      <c r="G608" s="8">
        <v>5.0850800000000002E-2</v>
      </c>
      <c r="H608" s="8">
        <v>5.0900000000000001E-2</v>
      </c>
      <c r="I608" s="8">
        <v>2.3016885037454734E-3</v>
      </c>
      <c r="J608" t="str">
        <f t="shared" si="54"/>
        <v>SUN</v>
      </c>
      <c r="K608" t="str">
        <f t="shared" si="55"/>
        <v>FR</v>
      </c>
      <c r="L608" s="3">
        <f t="shared" si="56"/>
        <v>20.586111111111112</v>
      </c>
      <c r="M608" t="s">
        <v>318</v>
      </c>
      <c r="N608">
        <f t="shared" si="57"/>
        <v>2021</v>
      </c>
      <c r="O608">
        <f t="shared" si="58"/>
        <v>9</v>
      </c>
      <c r="P608">
        <f t="shared" si="59"/>
        <v>3</v>
      </c>
    </row>
    <row r="609" spans="1:16" x14ac:dyDescent="0.2">
      <c r="A609" s="5">
        <v>44439</v>
      </c>
      <c r="B609" s="5">
        <v>44441</v>
      </c>
      <c r="C609" t="s">
        <v>256</v>
      </c>
      <c r="D609" s="5">
        <v>51971</v>
      </c>
      <c r="E609" s="3">
        <v>19315700</v>
      </c>
      <c r="F609" s="3">
        <v>4250000</v>
      </c>
      <c r="G609" s="8">
        <v>5.11992E-2</v>
      </c>
      <c r="H609" s="8">
        <v>5.1299999999999998E-2</v>
      </c>
      <c r="I609" s="8">
        <v>1.5036943361804462E-3</v>
      </c>
      <c r="J609" t="str">
        <f t="shared" si="54"/>
        <v>SUN</v>
      </c>
      <c r="K609" t="str">
        <f t="shared" si="55"/>
        <v>FR</v>
      </c>
      <c r="L609" s="3">
        <f t="shared" si="56"/>
        <v>20.625</v>
      </c>
      <c r="M609" t="s">
        <v>318</v>
      </c>
      <c r="N609">
        <f t="shared" si="57"/>
        <v>2021</v>
      </c>
      <c r="O609">
        <f t="shared" si="58"/>
        <v>8</v>
      </c>
      <c r="P609">
        <f t="shared" si="59"/>
        <v>3</v>
      </c>
    </row>
    <row r="610" spans="1:16" x14ac:dyDescent="0.2">
      <c r="A610" s="5">
        <v>44426</v>
      </c>
      <c r="B610" s="5">
        <v>44428</v>
      </c>
      <c r="C610" t="s">
        <v>256</v>
      </c>
      <c r="D610" s="5">
        <v>51971</v>
      </c>
      <c r="E610" s="3">
        <v>18172100</v>
      </c>
      <c r="F610" s="3">
        <v>9450000</v>
      </c>
      <c r="G610" s="8">
        <v>5.2771999999999999E-2</v>
      </c>
      <c r="H610" s="8">
        <v>5.2900000000000003E-2</v>
      </c>
      <c r="I610" s="8">
        <v>3.4462185919230453E-3</v>
      </c>
      <c r="J610" t="str">
        <f t="shared" si="54"/>
        <v>SUN</v>
      </c>
      <c r="K610" t="str">
        <f t="shared" si="55"/>
        <v>FR</v>
      </c>
      <c r="L610" s="3">
        <f t="shared" si="56"/>
        <v>20.658333333333335</v>
      </c>
      <c r="M610" t="s">
        <v>318</v>
      </c>
      <c r="N610">
        <f t="shared" si="57"/>
        <v>2021</v>
      </c>
      <c r="O610">
        <f t="shared" si="58"/>
        <v>8</v>
      </c>
      <c r="P610">
        <f t="shared" si="59"/>
        <v>3</v>
      </c>
    </row>
    <row r="611" spans="1:16" x14ac:dyDescent="0.2">
      <c r="A611" s="5">
        <v>44411</v>
      </c>
      <c r="B611" s="5">
        <v>44413</v>
      </c>
      <c r="C611" t="s">
        <v>256</v>
      </c>
      <c r="D611" s="5">
        <v>51971</v>
      </c>
      <c r="E611" s="3">
        <v>26317300</v>
      </c>
      <c r="F611" s="3">
        <v>10500000</v>
      </c>
      <c r="G611" s="8">
        <v>5.2178599999999999E-2</v>
      </c>
      <c r="H611" s="8">
        <v>5.2299999999999999E-2</v>
      </c>
      <c r="I611" s="8">
        <v>3.7860747159797659E-3</v>
      </c>
      <c r="J611" t="str">
        <f t="shared" si="54"/>
        <v>SUN</v>
      </c>
      <c r="K611" t="str">
        <f t="shared" si="55"/>
        <v>FR</v>
      </c>
      <c r="L611" s="3">
        <f t="shared" si="56"/>
        <v>20.7</v>
      </c>
      <c r="M611" t="s">
        <v>318</v>
      </c>
      <c r="N611">
        <f t="shared" si="57"/>
        <v>2021</v>
      </c>
      <c r="O611">
        <f t="shared" si="58"/>
        <v>8</v>
      </c>
      <c r="P611">
        <f t="shared" si="59"/>
        <v>3</v>
      </c>
    </row>
    <row r="612" spans="1:16" x14ac:dyDescent="0.2">
      <c r="A612" s="5">
        <v>44398</v>
      </c>
      <c r="B612" s="5">
        <v>44400</v>
      </c>
      <c r="C612" t="s">
        <v>256</v>
      </c>
      <c r="D612" s="5">
        <v>51971</v>
      </c>
      <c r="E612" s="3">
        <v>24280500</v>
      </c>
      <c r="F612" s="3">
        <v>9950000</v>
      </c>
      <c r="G612" s="8">
        <v>5.3499499999999998E-2</v>
      </c>
      <c r="H612" s="8">
        <v>5.3699999999999998E-2</v>
      </c>
      <c r="I612" s="8">
        <v>3.6785804862205268E-3</v>
      </c>
      <c r="J612" t="str">
        <f t="shared" si="54"/>
        <v>SUN</v>
      </c>
      <c r="K612" t="str">
        <f t="shared" si="55"/>
        <v>FR</v>
      </c>
      <c r="L612" s="3">
        <f t="shared" si="56"/>
        <v>20.733333333333334</v>
      </c>
      <c r="M612" t="s">
        <v>318</v>
      </c>
      <c r="N612">
        <f t="shared" si="57"/>
        <v>2021</v>
      </c>
      <c r="O612">
        <f t="shared" si="58"/>
        <v>7</v>
      </c>
      <c r="P612">
        <f t="shared" si="59"/>
        <v>3</v>
      </c>
    </row>
    <row r="613" spans="1:16" x14ac:dyDescent="0.2">
      <c r="A613" s="5">
        <v>44383</v>
      </c>
      <c r="B613" s="5">
        <v>44385</v>
      </c>
      <c r="C613" t="s">
        <v>256</v>
      </c>
      <c r="D613" s="5">
        <v>51971</v>
      </c>
      <c r="E613" s="3">
        <v>22687400</v>
      </c>
      <c r="F613" s="3">
        <v>11450000</v>
      </c>
      <c r="G613" s="8">
        <v>5.4460300000000003E-2</v>
      </c>
      <c r="H613" s="8">
        <v>5.5199999999999999E-2</v>
      </c>
      <c r="I613" s="8">
        <v>4.3091635224037379E-3</v>
      </c>
      <c r="J613" t="str">
        <f t="shared" si="54"/>
        <v>SUN</v>
      </c>
      <c r="K613" t="str">
        <f t="shared" si="55"/>
        <v>FR</v>
      </c>
      <c r="L613" s="3">
        <f t="shared" si="56"/>
        <v>20.774999999999999</v>
      </c>
      <c r="M613" t="s">
        <v>318</v>
      </c>
      <c r="N613">
        <f t="shared" si="57"/>
        <v>2021</v>
      </c>
      <c r="O613">
        <f t="shared" si="58"/>
        <v>7</v>
      </c>
      <c r="P613">
        <f t="shared" si="59"/>
        <v>3</v>
      </c>
    </row>
    <row r="614" spans="1:16" x14ac:dyDescent="0.2">
      <c r="A614" s="5">
        <v>44775</v>
      </c>
      <c r="B614" s="5">
        <v>44777</v>
      </c>
      <c r="C614" t="s">
        <v>257</v>
      </c>
      <c r="D614" s="5">
        <v>48319</v>
      </c>
      <c r="E614" s="3">
        <v>17770900</v>
      </c>
      <c r="F614" s="3">
        <v>11150000</v>
      </c>
      <c r="G614" s="8">
        <v>7.1698600000000001E-2</v>
      </c>
      <c r="H614" s="8">
        <v>7.22E-2</v>
      </c>
      <c r="I614" s="8">
        <v>5.5354290161560927E-3</v>
      </c>
      <c r="J614" t="str">
        <f t="shared" si="54"/>
        <v>SUN</v>
      </c>
      <c r="K614" t="str">
        <f t="shared" si="55"/>
        <v>FR</v>
      </c>
      <c r="L614" s="3">
        <f t="shared" si="56"/>
        <v>9.7027777777777775</v>
      </c>
      <c r="M614" t="s">
        <v>316</v>
      </c>
      <c r="N614">
        <f t="shared" si="57"/>
        <v>2022</v>
      </c>
      <c r="O614">
        <f t="shared" si="58"/>
        <v>8</v>
      </c>
      <c r="P614">
        <f t="shared" si="59"/>
        <v>3</v>
      </c>
    </row>
    <row r="615" spans="1:16" x14ac:dyDescent="0.2">
      <c r="A615" s="5">
        <v>44761</v>
      </c>
      <c r="B615" s="5">
        <v>44763</v>
      </c>
      <c r="C615" t="s">
        <v>257</v>
      </c>
      <c r="D615" s="5">
        <v>48319</v>
      </c>
      <c r="E615" s="3">
        <v>15289100</v>
      </c>
      <c r="F615" s="3">
        <v>6350000</v>
      </c>
      <c r="G615" s="8">
        <v>7.469932E-2</v>
      </c>
      <c r="H615" s="8">
        <v>7.4899999999999994E-2</v>
      </c>
      <c r="I615" s="8">
        <v>3.2844005531001788E-3</v>
      </c>
      <c r="J615" t="str">
        <f t="shared" si="54"/>
        <v>SUN</v>
      </c>
      <c r="K615" t="str">
        <f t="shared" si="55"/>
        <v>FR</v>
      </c>
      <c r="L615" s="3">
        <f t="shared" si="56"/>
        <v>9.7388888888888889</v>
      </c>
      <c r="M615" t="s">
        <v>316</v>
      </c>
      <c r="N615">
        <f t="shared" si="57"/>
        <v>2022</v>
      </c>
      <c r="O615">
        <f t="shared" si="58"/>
        <v>7</v>
      </c>
      <c r="P615">
        <f t="shared" si="59"/>
        <v>3</v>
      </c>
    </row>
    <row r="616" spans="1:16" x14ac:dyDescent="0.2">
      <c r="A616" s="5">
        <v>44747</v>
      </c>
      <c r="B616" s="5">
        <v>44749</v>
      </c>
      <c r="C616" t="s">
        <v>257</v>
      </c>
      <c r="D616" s="5">
        <v>48319</v>
      </c>
      <c r="E616" s="3">
        <v>13659100</v>
      </c>
      <c r="F616" s="3">
        <v>5500000</v>
      </c>
      <c r="G616" s="8">
        <v>7.3199200000000006E-2</v>
      </c>
      <c r="H616" s="8">
        <v>7.3400000000000007E-2</v>
      </c>
      <c r="I616" s="8">
        <v>2.7876276724577856E-3</v>
      </c>
      <c r="J616" t="str">
        <f t="shared" si="54"/>
        <v>SUN</v>
      </c>
      <c r="K616" t="str">
        <f t="shared" si="55"/>
        <v>FR</v>
      </c>
      <c r="L616" s="3">
        <f t="shared" si="56"/>
        <v>9.7777777777777786</v>
      </c>
      <c r="M616" t="s">
        <v>316</v>
      </c>
      <c r="N616">
        <f t="shared" si="57"/>
        <v>2022</v>
      </c>
      <c r="O616">
        <f t="shared" si="58"/>
        <v>7</v>
      </c>
      <c r="P616">
        <f t="shared" si="59"/>
        <v>3</v>
      </c>
    </row>
    <row r="617" spans="1:16" x14ac:dyDescent="0.2">
      <c r="A617" s="5">
        <v>44733</v>
      </c>
      <c r="B617" s="5">
        <v>44735</v>
      </c>
      <c r="C617" t="s">
        <v>257</v>
      </c>
      <c r="D617" s="5">
        <v>48319</v>
      </c>
      <c r="E617" s="3">
        <v>17878400</v>
      </c>
      <c r="F617" s="3">
        <v>10850000</v>
      </c>
      <c r="G617" s="8">
        <v>7.5299699999999997E-2</v>
      </c>
      <c r="H617" s="8">
        <v>7.5499999999999998E-2</v>
      </c>
      <c r="I617" s="8">
        <v>5.6570331936272996E-3</v>
      </c>
      <c r="J617" t="str">
        <f t="shared" si="54"/>
        <v>SUN</v>
      </c>
      <c r="K617" t="str">
        <f t="shared" si="55"/>
        <v>FR</v>
      </c>
      <c r="L617" s="3">
        <f t="shared" si="56"/>
        <v>9.8166666666666664</v>
      </c>
      <c r="M617" t="s">
        <v>316</v>
      </c>
      <c r="N617">
        <f t="shared" si="57"/>
        <v>2022</v>
      </c>
      <c r="O617">
        <f t="shared" si="58"/>
        <v>6</v>
      </c>
      <c r="P617">
        <f t="shared" si="59"/>
        <v>2</v>
      </c>
    </row>
    <row r="618" spans="1:16" x14ac:dyDescent="0.2">
      <c r="A618" s="5">
        <v>44719</v>
      </c>
      <c r="B618" s="5">
        <v>44721</v>
      </c>
      <c r="C618" t="s">
        <v>257</v>
      </c>
      <c r="D618" s="5">
        <v>48319</v>
      </c>
      <c r="E618" s="3">
        <v>13520000</v>
      </c>
      <c r="F618" s="3">
        <v>6350000</v>
      </c>
      <c r="G618" s="8">
        <v>7.0596999999999993E-2</v>
      </c>
      <c r="H618" s="8">
        <v>7.0999999999999994E-2</v>
      </c>
      <c r="I618" s="8">
        <v>3.1040286022310957E-3</v>
      </c>
      <c r="J618" t="str">
        <f t="shared" si="54"/>
        <v>SUN</v>
      </c>
      <c r="K618" t="str">
        <f t="shared" si="55"/>
        <v>FR</v>
      </c>
      <c r="L618" s="3">
        <f t="shared" si="56"/>
        <v>9.8555555555555561</v>
      </c>
      <c r="M618" t="s">
        <v>316</v>
      </c>
      <c r="N618">
        <f t="shared" si="57"/>
        <v>2022</v>
      </c>
      <c r="O618">
        <f t="shared" si="58"/>
        <v>6</v>
      </c>
      <c r="P618">
        <f t="shared" si="59"/>
        <v>2</v>
      </c>
    </row>
    <row r="619" spans="1:16" x14ac:dyDescent="0.2">
      <c r="A619" s="5">
        <v>44705</v>
      </c>
      <c r="B619" s="5">
        <v>44708</v>
      </c>
      <c r="C619" t="s">
        <v>257</v>
      </c>
      <c r="D619" s="5">
        <v>48319</v>
      </c>
      <c r="E619" s="3">
        <v>12571700</v>
      </c>
      <c r="F619" s="3">
        <v>8650000</v>
      </c>
      <c r="G619" s="8">
        <v>7.1952600000000005E-2</v>
      </c>
      <c r="H619" s="8">
        <v>7.2499999999999995E-2</v>
      </c>
      <c r="I619" s="8">
        <v>4.3095144586396978E-3</v>
      </c>
      <c r="J619" t="str">
        <f t="shared" si="54"/>
        <v>SUN</v>
      </c>
      <c r="K619" t="str">
        <f t="shared" si="55"/>
        <v>FR</v>
      </c>
      <c r="L619" s="3">
        <f t="shared" si="56"/>
        <v>9.8916666666666675</v>
      </c>
      <c r="M619" t="s">
        <v>316</v>
      </c>
      <c r="N619">
        <f t="shared" si="57"/>
        <v>2022</v>
      </c>
      <c r="O619">
        <f t="shared" si="58"/>
        <v>5</v>
      </c>
      <c r="P619">
        <f t="shared" si="59"/>
        <v>2</v>
      </c>
    </row>
    <row r="620" spans="1:16" x14ac:dyDescent="0.2">
      <c r="A620" s="5">
        <v>44692</v>
      </c>
      <c r="B620" s="5">
        <v>44693</v>
      </c>
      <c r="C620" t="s">
        <v>257</v>
      </c>
      <c r="D620" s="5">
        <v>48319</v>
      </c>
      <c r="E620" s="3">
        <v>1265000</v>
      </c>
      <c r="F620" s="3">
        <v>1265000</v>
      </c>
      <c r="G620" s="8">
        <v>7.3291499999999996E-2</v>
      </c>
      <c r="H620" s="8">
        <v>7.3800000000000004E-2</v>
      </c>
      <c r="I620" s="8">
        <v>6.4196282360826551E-4</v>
      </c>
      <c r="J620" t="str">
        <f t="shared" si="54"/>
        <v>SUN</v>
      </c>
      <c r="K620" t="str">
        <f t="shared" si="55"/>
        <v>FR</v>
      </c>
      <c r="L620" s="3">
        <f t="shared" si="56"/>
        <v>9.9277777777777771</v>
      </c>
      <c r="M620" t="s">
        <v>316</v>
      </c>
      <c r="N620">
        <f t="shared" si="57"/>
        <v>2022</v>
      </c>
      <c r="O620">
        <f t="shared" si="58"/>
        <v>5</v>
      </c>
      <c r="P620">
        <f t="shared" si="59"/>
        <v>2</v>
      </c>
    </row>
    <row r="621" spans="1:16" x14ac:dyDescent="0.2">
      <c r="A621" s="5">
        <v>44691</v>
      </c>
      <c r="B621" s="5">
        <v>44693</v>
      </c>
      <c r="C621" t="s">
        <v>257</v>
      </c>
      <c r="D621" s="5">
        <v>48319</v>
      </c>
      <c r="E621" s="3">
        <v>7849500</v>
      </c>
      <c r="F621" s="3">
        <v>2100000</v>
      </c>
      <c r="G621" s="8">
        <v>7.3291499999999996E-2</v>
      </c>
      <c r="H621" s="8">
        <v>7.3800000000000004E-2</v>
      </c>
      <c r="I621" s="8">
        <v>1.0657090352390178E-3</v>
      </c>
      <c r="J621" t="str">
        <f t="shared" si="54"/>
        <v>SUN</v>
      </c>
      <c r="K621" t="str">
        <f t="shared" si="55"/>
        <v>FR</v>
      </c>
      <c r="L621" s="3">
        <f t="shared" si="56"/>
        <v>9.9305555555555554</v>
      </c>
      <c r="M621" t="s">
        <v>316</v>
      </c>
      <c r="N621">
        <f t="shared" si="57"/>
        <v>2022</v>
      </c>
      <c r="O621">
        <f t="shared" si="58"/>
        <v>5</v>
      </c>
      <c r="P621">
        <f t="shared" si="59"/>
        <v>2</v>
      </c>
    </row>
    <row r="622" spans="1:16" x14ac:dyDescent="0.2">
      <c r="A622" s="5">
        <v>44664</v>
      </c>
      <c r="B622" s="5">
        <v>44665</v>
      </c>
      <c r="C622" t="s">
        <v>257</v>
      </c>
      <c r="D622" s="5">
        <v>48319</v>
      </c>
      <c r="E622" s="3">
        <v>5771300</v>
      </c>
      <c r="F622" s="3">
        <v>5771300</v>
      </c>
      <c r="G622" s="8">
        <v>6.8899600000000005E-2</v>
      </c>
      <c r="H622" s="8">
        <v>6.9099999999999995E-2</v>
      </c>
      <c r="I622" s="8">
        <v>2.7533162224947258E-3</v>
      </c>
      <c r="J622" t="str">
        <f t="shared" si="54"/>
        <v>SUN</v>
      </c>
      <c r="K622" t="str">
        <f t="shared" si="55"/>
        <v>FR</v>
      </c>
      <c r="L622" s="3">
        <f t="shared" si="56"/>
        <v>10.005555555555556</v>
      </c>
      <c r="M622" t="s">
        <v>316</v>
      </c>
      <c r="N622">
        <f t="shared" si="57"/>
        <v>2022</v>
      </c>
      <c r="O622">
        <f t="shared" si="58"/>
        <v>4</v>
      </c>
      <c r="P622">
        <f t="shared" si="59"/>
        <v>2</v>
      </c>
    </row>
    <row r="623" spans="1:16" x14ac:dyDescent="0.2">
      <c r="A623" s="5">
        <v>44663</v>
      </c>
      <c r="B623" s="5">
        <v>44665</v>
      </c>
      <c r="C623" t="s">
        <v>257</v>
      </c>
      <c r="D623" s="5">
        <v>48319</v>
      </c>
      <c r="E623" s="3">
        <v>9213800</v>
      </c>
      <c r="F623" s="3">
        <v>3550000</v>
      </c>
      <c r="G623" s="8">
        <v>6.8899600000000005E-2</v>
      </c>
      <c r="H623" s="8">
        <v>6.9099999999999995E-2</v>
      </c>
      <c r="I623" s="8">
        <v>1.6935998111095032E-3</v>
      </c>
      <c r="J623" t="str">
        <f t="shared" si="54"/>
        <v>SUN</v>
      </c>
      <c r="K623" t="str">
        <f t="shared" si="55"/>
        <v>FR</v>
      </c>
      <c r="L623" s="3">
        <f t="shared" si="56"/>
        <v>10.008333333333333</v>
      </c>
      <c r="M623" t="s">
        <v>316</v>
      </c>
      <c r="N623">
        <f t="shared" si="57"/>
        <v>2022</v>
      </c>
      <c r="O623">
        <f t="shared" si="58"/>
        <v>4</v>
      </c>
      <c r="P623">
        <f t="shared" si="59"/>
        <v>2</v>
      </c>
    </row>
    <row r="624" spans="1:16" x14ac:dyDescent="0.2">
      <c r="A624" s="5">
        <v>44650</v>
      </c>
      <c r="B624" s="5">
        <v>44651</v>
      </c>
      <c r="C624" t="s">
        <v>257</v>
      </c>
      <c r="D624" s="5">
        <v>48319</v>
      </c>
      <c r="E624" s="3">
        <v>2509900</v>
      </c>
      <c r="F624" s="3">
        <v>1836000</v>
      </c>
      <c r="G624" s="8">
        <v>6.7399399999999998E-2</v>
      </c>
      <c r="H624" s="8">
        <v>6.7500000000000004E-2</v>
      </c>
      <c r="I624" s="8">
        <v>8.5682957825765132E-4</v>
      </c>
      <c r="J624" t="str">
        <f t="shared" si="54"/>
        <v>SUN</v>
      </c>
      <c r="K624" t="str">
        <f t="shared" si="55"/>
        <v>FR</v>
      </c>
      <c r="L624" s="3">
        <f t="shared" si="56"/>
        <v>10.041666666666666</v>
      </c>
      <c r="M624" t="s">
        <v>316</v>
      </c>
      <c r="N624">
        <f t="shared" si="57"/>
        <v>2022</v>
      </c>
      <c r="O624">
        <f t="shared" si="58"/>
        <v>3</v>
      </c>
      <c r="P624">
        <f t="shared" si="59"/>
        <v>1</v>
      </c>
    </row>
    <row r="625" spans="1:16" x14ac:dyDescent="0.2">
      <c r="A625" s="5">
        <v>44649</v>
      </c>
      <c r="B625" s="5">
        <v>44651</v>
      </c>
      <c r="C625" t="s">
        <v>257</v>
      </c>
      <c r="D625" s="5">
        <v>48319</v>
      </c>
      <c r="E625" s="3">
        <v>14549800</v>
      </c>
      <c r="F625" s="3">
        <v>4850000</v>
      </c>
      <c r="G625" s="8">
        <v>6.7399399999999998E-2</v>
      </c>
      <c r="H625" s="8">
        <v>6.7500000000000004E-2</v>
      </c>
      <c r="I625" s="8">
        <v>2.2634114676196126E-3</v>
      </c>
      <c r="J625" t="str">
        <f t="shared" si="54"/>
        <v>SUN</v>
      </c>
      <c r="K625" t="str">
        <f t="shared" si="55"/>
        <v>FR</v>
      </c>
      <c r="L625" s="3">
        <f t="shared" si="56"/>
        <v>10.044444444444444</v>
      </c>
      <c r="M625" t="s">
        <v>316</v>
      </c>
      <c r="N625">
        <f t="shared" si="57"/>
        <v>2022</v>
      </c>
      <c r="O625">
        <f t="shared" si="58"/>
        <v>3</v>
      </c>
      <c r="P625">
        <f t="shared" si="59"/>
        <v>1</v>
      </c>
    </row>
    <row r="626" spans="1:16" x14ac:dyDescent="0.2">
      <c r="A626" s="5">
        <v>44635</v>
      </c>
      <c r="B626" s="5">
        <v>44637</v>
      </c>
      <c r="C626" t="s">
        <v>257</v>
      </c>
      <c r="D626" s="5">
        <v>48319</v>
      </c>
      <c r="E626" s="3">
        <v>10064700</v>
      </c>
      <c r="F626" s="3">
        <v>7350000</v>
      </c>
      <c r="G626" s="8">
        <v>6.7396899999999996E-2</v>
      </c>
      <c r="H626" s="8">
        <v>6.7799999999999999E-2</v>
      </c>
      <c r="I626" s="8">
        <v>3.4299911786476187E-3</v>
      </c>
      <c r="J626" t="str">
        <f t="shared" si="54"/>
        <v>SUN</v>
      </c>
      <c r="K626" t="str">
        <f t="shared" si="55"/>
        <v>FR</v>
      </c>
      <c r="L626" s="3">
        <f t="shared" si="56"/>
        <v>10.083333333333334</v>
      </c>
      <c r="M626" t="s">
        <v>316</v>
      </c>
      <c r="N626">
        <f t="shared" si="57"/>
        <v>2022</v>
      </c>
      <c r="O626">
        <f t="shared" si="58"/>
        <v>3</v>
      </c>
      <c r="P626">
        <f t="shared" si="59"/>
        <v>1</v>
      </c>
    </row>
    <row r="627" spans="1:16" x14ac:dyDescent="0.2">
      <c r="A627" s="5">
        <v>44621</v>
      </c>
      <c r="B627" s="5">
        <v>44624</v>
      </c>
      <c r="C627" t="s">
        <v>257</v>
      </c>
      <c r="D627" s="5">
        <v>48319</v>
      </c>
      <c r="E627" s="3">
        <v>15293400</v>
      </c>
      <c r="F627" s="3">
        <v>7700000</v>
      </c>
      <c r="G627" s="8">
        <v>6.5034800000000004E-2</v>
      </c>
      <c r="H627" s="8">
        <v>6.5199999999999994E-2</v>
      </c>
      <c r="I627" s="8">
        <v>3.4673866847432845E-3</v>
      </c>
      <c r="J627" t="str">
        <f t="shared" si="54"/>
        <v>SUN</v>
      </c>
      <c r="K627" t="str">
        <f t="shared" si="55"/>
        <v>FR</v>
      </c>
      <c r="L627" s="3">
        <f t="shared" si="56"/>
        <v>10.122222222222222</v>
      </c>
      <c r="M627" t="s">
        <v>316</v>
      </c>
      <c r="N627">
        <f t="shared" si="57"/>
        <v>2022</v>
      </c>
      <c r="O627">
        <f t="shared" si="58"/>
        <v>3</v>
      </c>
      <c r="P627">
        <f t="shared" si="59"/>
        <v>1</v>
      </c>
    </row>
    <row r="628" spans="1:16" x14ac:dyDescent="0.2">
      <c r="A628" s="5">
        <v>44607</v>
      </c>
      <c r="B628" s="5">
        <v>44609</v>
      </c>
      <c r="C628" t="s">
        <v>257</v>
      </c>
      <c r="D628" s="5">
        <v>48319</v>
      </c>
      <c r="E628" s="3">
        <v>13925700</v>
      </c>
      <c r="F628" s="3">
        <v>9050000</v>
      </c>
      <c r="G628" s="8">
        <v>6.4999000000000001E-2</v>
      </c>
      <c r="H628" s="8">
        <v>6.5199999999999994E-2</v>
      </c>
      <c r="I628" s="8">
        <v>4.0730617778556352E-3</v>
      </c>
      <c r="J628" t="str">
        <f t="shared" si="54"/>
        <v>SUN</v>
      </c>
      <c r="K628" t="str">
        <f t="shared" si="55"/>
        <v>FR</v>
      </c>
      <c r="L628" s="3">
        <f t="shared" si="56"/>
        <v>10.166666666666666</v>
      </c>
      <c r="M628" t="s">
        <v>316</v>
      </c>
      <c r="N628">
        <f t="shared" si="57"/>
        <v>2022</v>
      </c>
      <c r="O628">
        <f t="shared" si="58"/>
        <v>2</v>
      </c>
      <c r="P628">
        <f t="shared" si="59"/>
        <v>1</v>
      </c>
    </row>
    <row r="629" spans="1:16" x14ac:dyDescent="0.2">
      <c r="A629" s="5">
        <v>44594</v>
      </c>
      <c r="B629" s="5">
        <v>44596</v>
      </c>
      <c r="C629" t="s">
        <v>257</v>
      </c>
      <c r="D629" s="5">
        <v>48319</v>
      </c>
      <c r="E629" s="3">
        <v>13825100</v>
      </c>
      <c r="F629" s="3">
        <v>6400000</v>
      </c>
      <c r="G629" s="8">
        <v>6.4098799999999997E-2</v>
      </c>
      <c r="H629" s="8">
        <v>6.4399999999999999E-2</v>
      </c>
      <c r="I629" s="8">
        <v>2.8405053790169525E-3</v>
      </c>
      <c r="J629" t="str">
        <f t="shared" si="54"/>
        <v>SUN</v>
      </c>
      <c r="K629" t="str">
        <f t="shared" si="55"/>
        <v>FR</v>
      </c>
      <c r="L629" s="3">
        <f t="shared" si="56"/>
        <v>10.202777777777778</v>
      </c>
      <c r="M629" t="s">
        <v>316</v>
      </c>
      <c r="N629">
        <f t="shared" si="57"/>
        <v>2022</v>
      </c>
      <c r="O629">
        <f t="shared" si="58"/>
        <v>2</v>
      </c>
      <c r="P629">
        <f t="shared" si="59"/>
        <v>1</v>
      </c>
    </row>
    <row r="630" spans="1:16" x14ac:dyDescent="0.2">
      <c r="A630" s="5">
        <v>44579</v>
      </c>
      <c r="B630" s="5">
        <v>44581</v>
      </c>
      <c r="C630" t="s">
        <v>257</v>
      </c>
      <c r="D630" s="5">
        <v>48319</v>
      </c>
      <c r="E630" s="3">
        <v>14669700</v>
      </c>
      <c r="F630" s="3">
        <v>6050000</v>
      </c>
      <c r="G630" s="8">
        <v>6.3798900000000006E-2</v>
      </c>
      <c r="H630" s="8">
        <v>6.4000000000000001E-2</v>
      </c>
      <c r="I630" s="8">
        <v>2.6726021189248479E-3</v>
      </c>
      <c r="J630" t="str">
        <f t="shared" si="54"/>
        <v>SUN</v>
      </c>
      <c r="K630" t="str">
        <f t="shared" si="55"/>
        <v>FR</v>
      </c>
      <c r="L630" s="3">
        <f t="shared" si="56"/>
        <v>10.241666666666667</v>
      </c>
      <c r="M630" t="s">
        <v>316</v>
      </c>
      <c r="N630">
        <f t="shared" si="57"/>
        <v>2022</v>
      </c>
      <c r="O630">
        <f t="shared" si="58"/>
        <v>1</v>
      </c>
      <c r="P630">
        <f t="shared" si="59"/>
        <v>1</v>
      </c>
    </row>
    <row r="631" spans="1:16" x14ac:dyDescent="0.2">
      <c r="A631" s="5">
        <v>44565</v>
      </c>
      <c r="B631" s="5">
        <v>44567</v>
      </c>
      <c r="C631" t="s">
        <v>257</v>
      </c>
      <c r="D631" s="5">
        <v>48319</v>
      </c>
      <c r="E631" s="3">
        <v>11579300</v>
      </c>
      <c r="F631" s="3">
        <v>7500000</v>
      </c>
      <c r="G631" s="8">
        <v>6.2632300000000002E-2</v>
      </c>
      <c r="H631" s="8">
        <v>6.3E-2</v>
      </c>
      <c r="I631" s="8">
        <v>3.2525603732941519E-3</v>
      </c>
      <c r="J631" t="str">
        <f t="shared" si="54"/>
        <v>SUN</v>
      </c>
      <c r="K631" t="str">
        <f t="shared" si="55"/>
        <v>FR</v>
      </c>
      <c r="L631" s="3">
        <f t="shared" si="56"/>
        <v>10.280555555555555</v>
      </c>
      <c r="M631" t="s">
        <v>316</v>
      </c>
      <c r="N631">
        <f t="shared" si="57"/>
        <v>2022</v>
      </c>
      <c r="O631">
        <f t="shared" si="58"/>
        <v>1</v>
      </c>
      <c r="P631">
        <f t="shared" si="59"/>
        <v>1</v>
      </c>
    </row>
    <row r="632" spans="1:16" x14ac:dyDescent="0.2">
      <c r="A632" s="5">
        <v>44495</v>
      </c>
      <c r="B632" s="5">
        <v>44497</v>
      </c>
      <c r="C632" t="s">
        <v>257</v>
      </c>
      <c r="D632" s="5">
        <v>48319</v>
      </c>
      <c r="E632" s="3">
        <v>18367000</v>
      </c>
      <c r="F632" s="3">
        <v>1050000</v>
      </c>
      <c r="G632" s="8">
        <v>5.9898E-2</v>
      </c>
      <c r="H632" s="8">
        <v>0.06</v>
      </c>
      <c r="I632" s="8">
        <v>3.641504638086796E-4</v>
      </c>
      <c r="J632" t="str">
        <f t="shared" si="54"/>
        <v>SUN</v>
      </c>
      <c r="K632" t="str">
        <f t="shared" si="55"/>
        <v>FR</v>
      </c>
      <c r="L632" s="3">
        <f t="shared" si="56"/>
        <v>10.469444444444445</v>
      </c>
      <c r="M632" t="s">
        <v>316</v>
      </c>
      <c r="N632">
        <f t="shared" si="57"/>
        <v>2021</v>
      </c>
      <c r="O632">
        <f t="shared" si="58"/>
        <v>10</v>
      </c>
      <c r="P632">
        <f t="shared" si="59"/>
        <v>4</v>
      </c>
    </row>
    <row r="633" spans="1:16" x14ac:dyDescent="0.2">
      <c r="A633" s="5">
        <v>44481</v>
      </c>
      <c r="B633" s="5">
        <v>44483</v>
      </c>
      <c r="C633" t="s">
        <v>257</v>
      </c>
      <c r="D633" s="5">
        <v>48319</v>
      </c>
      <c r="E633" s="3">
        <v>7355600</v>
      </c>
      <c r="F633" s="3">
        <v>750000</v>
      </c>
      <c r="G633" s="8">
        <v>6.2100000000000002E-2</v>
      </c>
      <c r="H633" s="8">
        <v>6.2199999999999998E-2</v>
      </c>
      <c r="I633" s="8">
        <v>2.6966967419039752E-4</v>
      </c>
      <c r="J633" t="str">
        <f t="shared" si="54"/>
        <v>SUN</v>
      </c>
      <c r="K633" t="str">
        <f t="shared" si="55"/>
        <v>FR</v>
      </c>
      <c r="L633" s="3">
        <f t="shared" si="56"/>
        <v>10.508333333333333</v>
      </c>
      <c r="M633" t="s">
        <v>316</v>
      </c>
      <c r="N633">
        <f t="shared" si="57"/>
        <v>2021</v>
      </c>
      <c r="O633">
        <f t="shared" si="58"/>
        <v>10</v>
      </c>
      <c r="P633">
        <f t="shared" si="59"/>
        <v>4</v>
      </c>
    </row>
    <row r="634" spans="1:16" x14ac:dyDescent="0.2">
      <c r="A634" s="5">
        <v>44467</v>
      </c>
      <c r="B634" s="5">
        <v>44469</v>
      </c>
      <c r="C634" t="s">
        <v>257</v>
      </c>
      <c r="D634" s="5">
        <v>48319</v>
      </c>
      <c r="E634" s="3">
        <v>12977200</v>
      </c>
      <c r="F634" s="3">
        <v>1100000</v>
      </c>
      <c r="G634" s="8">
        <v>6.1175300000000002E-2</v>
      </c>
      <c r="H634" s="8">
        <v>6.13E-2</v>
      </c>
      <c r="I634" s="8">
        <v>3.8962609858185309E-4</v>
      </c>
      <c r="J634" t="str">
        <f t="shared" si="54"/>
        <v>SUN</v>
      </c>
      <c r="K634" t="str">
        <f t="shared" si="55"/>
        <v>FR</v>
      </c>
      <c r="L634" s="3">
        <f t="shared" si="56"/>
        <v>10.547222222222222</v>
      </c>
      <c r="M634" t="s">
        <v>316</v>
      </c>
      <c r="N634">
        <f t="shared" si="57"/>
        <v>2021</v>
      </c>
      <c r="O634">
        <f t="shared" si="58"/>
        <v>9</v>
      </c>
      <c r="P634">
        <f t="shared" si="59"/>
        <v>3</v>
      </c>
    </row>
    <row r="635" spans="1:16" x14ac:dyDescent="0.2">
      <c r="A635" s="5">
        <v>44453</v>
      </c>
      <c r="B635" s="5">
        <v>44455</v>
      </c>
      <c r="C635" t="s">
        <v>257</v>
      </c>
      <c r="D635" s="5">
        <v>48319</v>
      </c>
      <c r="E635" s="3">
        <v>18715200</v>
      </c>
      <c r="F635" s="3">
        <v>6600000</v>
      </c>
      <c r="G635" s="8">
        <v>5.9894099999999999E-2</v>
      </c>
      <c r="H635" s="8">
        <v>0.06</v>
      </c>
      <c r="I635" s="8">
        <v>2.2887967376772683E-3</v>
      </c>
      <c r="J635" t="str">
        <f t="shared" si="54"/>
        <v>SUN</v>
      </c>
      <c r="K635" t="str">
        <f t="shared" si="55"/>
        <v>FR</v>
      </c>
      <c r="L635" s="3">
        <f t="shared" si="56"/>
        <v>10.58611111111111</v>
      </c>
      <c r="M635" t="s">
        <v>316</v>
      </c>
      <c r="N635">
        <f t="shared" si="57"/>
        <v>2021</v>
      </c>
      <c r="O635">
        <f t="shared" si="58"/>
        <v>9</v>
      </c>
      <c r="P635">
        <f t="shared" si="59"/>
        <v>3</v>
      </c>
    </row>
    <row r="636" spans="1:16" x14ac:dyDescent="0.2">
      <c r="A636" s="5">
        <v>44439</v>
      </c>
      <c r="B636" s="5">
        <v>44441</v>
      </c>
      <c r="C636" t="s">
        <v>257</v>
      </c>
      <c r="D636" s="5">
        <v>48319</v>
      </c>
      <c r="E636" s="3">
        <v>45167800</v>
      </c>
      <c r="F636" s="3">
        <v>5050000</v>
      </c>
      <c r="G636" s="8">
        <v>5.9965200000000003E-2</v>
      </c>
      <c r="H636" s="8">
        <v>0.06</v>
      </c>
      <c r="I636" s="8">
        <v>1.7533552234277666E-3</v>
      </c>
      <c r="J636" t="str">
        <f t="shared" si="54"/>
        <v>SUN</v>
      </c>
      <c r="K636" t="str">
        <f t="shared" si="55"/>
        <v>FR</v>
      </c>
      <c r="L636" s="3">
        <f t="shared" si="56"/>
        <v>10.625</v>
      </c>
      <c r="M636" t="s">
        <v>316</v>
      </c>
      <c r="N636">
        <f t="shared" si="57"/>
        <v>2021</v>
      </c>
      <c r="O636">
        <f t="shared" si="58"/>
        <v>8</v>
      </c>
      <c r="P636">
        <f t="shared" si="59"/>
        <v>3</v>
      </c>
    </row>
    <row r="637" spans="1:16" x14ac:dyDescent="0.2">
      <c r="A637" s="5">
        <v>44426</v>
      </c>
      <c r="B637" s="5">
        <v>44428</v>
      </c>
      <c r="C637" t="s">
        <v>257</v>
      </c>
      <c r="D637" s="5">
        <v>48319</v>
      </c>
      <c r="E637" s="3">
        <v>25228100</v>
      </c>
      <c r="F637" s="3">
        <v>8750000</v>
      </c>
      <c r="G637" s="8">
        <v>6.2999700000000006E-2</v>
      </c>
      <c r="H637" s="8">
        <v>6.3299999999999995E-2</v>
      </c>
      <c r="I637" s="8">
        <v>3.1917273218370771E-3</v>
      </c>
      <c r="J637" t="str">
        <f t="shared" si="54"/>
        <v>SUN</v>
      </c>
      <c r="K637" t="str">
        <f t="shared" si="55"/>
        <v>FR</v>
      </c>
      <c r="L637" s="3">
        <f t="shared" si="56"/>
        <v>10.658333333333333</v>
      </c>
      <c r="M637" t="s">
        <v>316</v>
      </c>
      <c r="N637">
        <f t="shared" si="57"/>
        <v>2021</v>
      </c>
      <c r="O637">
        <f t="shared" si="58"/>
        <v>8</v>
      </c>
      <c r="P637">
        <f t="shared" si="59"/>
        <v>3</v>
      </c>
    </row>
    <row r="638" spans="1:16" x14ac:dyDescent="0.2">
      <c r="A638" s="5">
        <v>44411</v>
      </c>
      <c r="B638" s="5">
        <v>44413</v>
      </c>
      <c r="C638" t="s">
        <v>257</v>
      </c>
      <c r="D638" s="5">
        <v>48319</v>
      </c>
      <c r="E638" s="3">
        <v>39575200</v>
      </c>
      <c r="F638" s="3">
        <v>12350000</v>
      </c>
      <c r="G638" s="8">
        <v>6.2785300000000002E-2</v>
      </c>
      <c r="H638" s="8">
        <v>6.3E-2</v>
      </c>
      <c r="I638" s="8">
        <v>4.4895641165343557E-3</v>
      </c>
      <c r="J638" t="str">
        <f t="shared" si="54"/>
        <v>SUN</v>
      </c>
      <c r="K638" t="str">
        <f t="shared" si="55"/>
        <v>FR</v>
      </c>
      <c r="L638" s="3">
        <f t="shared" si="56"/>
        <v>10.7</v>
      </c>
      <c r="M638" t="s">
        <v>316</v>
      </c>
      <c r="N638">
        <f t="shared" si="57"/>
        <v>2021</v>
      </c>
      <c r="O638">
        <f t="shared" si="58"/>
        <v>8</v>
      </c>
      <c r="P638">
        <f t="shared" si="59"/>
        <v>3</v>
      </c>
    </row>
    <row r="639" spans="1:16" x14ac:dyDescent="0.2">
      <c r="A639" s="5">
        <v>44398</v>
      </c>
      <c r="B639" s="5">
        <v>44400</v>
      </c>
      <c r="C639" t="s">
        <v>257</v>
      </c>
      <c r="D639" s="5">
        <v>48319</v>
      </c>
      <c r="E639" s="3">
        <v>30819400</v>
      </c>
      <c r="F639" s="3">
        <v>10650000</v>
      </c>
      <c r="G639" s="8">
        <v>6.3589199999999999E-2</v>
      </c>
      <c r="H639" s="8">
        <v>6.3799999999999996E-2</v>
      </c>
      <c r="I639" s="8">
        <v>3.921138802151336E-3</v>
      </c>
      <c r="J639" t="str">
        <f t="shared" si="54"/>
        <v>SUN</v>
      </c>
      <c r="K639" t="str">
        <f t="shared" si="55"/>
        <v>FR</v>
      </c>
      <c r="L639" s="3">
        <f t="shared" si="56"/>
        <v>10.733333333333333</v>
      </c>
      <c r="M639" t="s">
        <v>316</v>
      </c>
      <c r="N639">
        <f t="shared" si="57"/>
        <v>2021</v>
      </c>
      <c r="O639">
        <f t="shared" si="58"/>
        <v>7</v>
      </c>
      <c r="P639">
        <f t="shared" si="59"/>
        <v>3</v>
      </c>
    </row>
    <row r="640" spans="1:16" x14ac:dyDescent="0.2">
      <c r="A640" s="5">
        <v>44383</v>
      </c>
      <c r="B640" s="5">
        <v>44385</v>
      </c>
      <c r="C640" t="s">
        <v>257</v>
      </c>
      <c r="D640" s="5">
        <v>48319</v>
      </c>
      <c r="E640" s="3">
        <v>33975200</v>
      </c>
      <c r="F640" s="3">
        <v>12000000</v>
      </c>
      <c r="G640" s="8">
        <v>6.5828999999999999E-2</v>
      </c>
      <c r="H640" s="8">
        <v>6.6299999999999998E-2</v>
      </c>
      <c r="I640" s="8">
        <v>4.5738061145970182E-3</v>
      </c>
      <c r="J640" t="str">
        <f t="shared" si="54"/>
        <v>SUN</v>
      </c>
      <c r="K640" t="str">
        <f t="shared" si="55"/>
        <v>FR</v>
      </c>
      <c r="L640" s="3">
        <f t="shared" si="56"/>
        <v>10.775</v>
      </c>
      <c r="M640" t="s">
        <v>316</v>
      </c>
      <c r="N640">
        <f t="shared" si="57"/>
        <v>2021</v>
      </c>
      <c r="O640">
        <f t="shared" si="58"/>
        <v>7</v>
      </c>
      <c r="P640">
        <f t="shared" si="59"/>
        <v>3</v>
      </c>
    </row>
    <row r="641" spans="1:16" x14ac:dyDescent="0.2">
      <c r="A641" s="5">
        <v>44775</v>
      </c>
      <c r="B641" s="5">
        <v>44777</v>
      </c>
      <c r="C641" t="s">
        <v>259</v>
      </c>
      <c r="D641" s="5">
        <v>52032</v>
      </c>
      <c r="E641" s="3">
        <v>3934900</v>
      </c>
      <c r="F641" s="3">
        <v>750000</v>
      </c>
      <c r="G641" s="8">
        <v>7.2494699999999995E-2</v>
      </c>
      <c r="H641" s="8">
        <v>7.2700000000000001E-2</v>
      </c>
      <c r="I641" s="8">
        <v>8.3307579513800564E-4</v>
      </c>
      <c r="J641" t="str">
        <f t="shared" si="54"/>
        <v>SUN</v>
      </c>
      <c r="K641" t="str">
        <f t="shared" si="55"/>
        <v>FR</v>
      </c>
      <c r="L641" s="3">
        <f t="shared" si="56"/>
        <v>19.869444444444444</v>
      </c>
      <c r="M641" t="s">
        <v>318</v>
      </c>
      <c r="N641">
        <f t="shared" si="57"/>
        <v>2022</v>
      </c>
      <c r="O641">
        <f t="shared" si="58"/>
        <v>8</v>
      </c>
      <c r="P641">
        <f t="shared" si="59"/>
        <v>3</v>
      </c>
    </row>
    <row r="642" spans="1:16" x14ac:dyDescent="0.2">
      <c r="A642" s="5">
        <v>44761</v>
      </c>
      <c r="B642" s="5">
        <v>44763</v>
      </c>
      <c r="C642" t="s">
        <v>259</v>
      </c>
      <c r="D642" s="5">
        <v>52032</v>
      </c>
      <c r="E642" s="3">
        <v>2404400</v>
      </c>
      <c r="F642" s="3">
        <v>900000</v>
      </c>
      <c r="G642" s="8">
        <v>7.5495499999999993E-2</v>
      </c>
      <c r="H642" s="8">
        <v>7.5700000000000003E-2</v>
      </c>
      <c r="I642" s="8">
        <v>1.0410715325425109E-3</v>
      </c>
      <c r="J642" t="str">
        <f t="shared" ref="J642:J705" si="60">INDEX(sbn,MATCH(C642,seri,0))</f>
        <v>SUN</v>
      </c>
      <c r="K642" t="str">
        <f t="shared" ref="K642:K705" si="61">INDEX(tipe,MATCH(C642,seri,0))</f>
        <v>FR</v>
      </c>
      <c r="L642" s="3">
        <f t="shared" ref="L642:L705" si="62">YEARFRAC(A642,D642)</f>
        <v>19.905555555555555</v>
      </c>
      <c r="M642" t="s">
        <v>318</v>
      </c>
      <c r="N642">
        <f t="shared" si="57"/>
        <v>2022</v>
      </c>
      <c r="O642">
        <f t="shared" si="58"/>
        <v>7</v>
      </c>
      <c r="P642">
        <f t="shared" si="59"/>
        <v>3</v>
      </c>
    </row>
    <row r="643" spans="1:16" x14ac:dyDescent="0.2">
      <c r="A643" s="5">
        <v>44747</v>
      </c>
      <c r="B643" s="5">
        <v>44749</v>
      </c>
      <c r="C643" t="s">
        <v>259</v>
      </c>
      <c r="D643" s="5">
        <v>52032</v>
      </c>
      <c r="E643" s="3">
        <v>1692800</v>
      </c>
      <c r="F643" s="3">
        <v>1100000</v>
      </c>
      <c r="G643" s="8">
        <v>7.3284000000000002E-2</v>
      </c>
      <c r="H643" s="8">
        <v>7.3899999999999993E-2</v>
      </c>
      <c r="I643" s="8">
        <v>1.2351475667045633E-3</v>
      </c>
      <c r="J643" t="str">
        <f t="shared" si="60"/>
        <v>SUN</v>
      </c>
      <c r="K643" t="str">
        <f t="shared" si="61"/>
        <v>FR</v>
      </c>
      <c r="L643" s="3">
        <f t="shared" si="62"/>
        <v>19.944444444444443</v>
      </c>
      <c r="M643" t="s">
        <v>318</v>
      </c>
      <c r="N643">
        <f t="shared" ref="N643:N706" si="63">YEAR(A643)</f>
        <v>2022</v>
      </c>
      <c r="O643">
        <f t="shared" ref="O643:O706" si="64">MONTH(A643)</f>
        <v>7</v>
      </c>
      <c r="P643">
        <f t="shared" ref="P643:P706" si="65">ROUNDUP(MONTH(A643)/3,0)</f>
        <v>3</v>
      </c>
    </row>
    <row r="644" spans="1:16" x14ac:dyDescent="0.2">
      <c r="A644" s="5">
        <v>44733</v>
      </c>
      <c r="B644" s="5">
        <v>44735</v>
      </c>
      <c r="C644" t="s">
        <v>259</v>
      </c>
      <c r="D644" s="5">
        <v>52032</v>
      </c>
      <c r="E644" s="3">
        <v>1624500</v>
      </c>
      <c r="F644" s="3">
        <v>140000</v>
      </c>
      <c r="G644" s="8">
        <v>7.4795899999999998E-2</v>
      </c>
      <c r="H644" s="8">
        <v>7.4999999999999997E-2</v>
      </c>
      <c r="I644" s="8">
        <v>1.6044375733543346E-4</v>
      </c>
      <c r="J644" t="str">
        <f t="shared" si="60"/>
        <v>SUN</v>
      </c>
      <c r="K644" t="str">
        <f t="shared" si="61"/>
        <v>FR</v>
      </c>
      <c r="L644" s="3">
        <f t="shared" si="62"/>
        <v>19.983333333333334</v>
      </c>
      <c r="M644" t="s">
        <v>318</v>
      </c>
      <c r="N644">
        <f t="shared" si="63"/>
        <v>2022</v>
      </c>
      <c r="O644">
        <f t="shared" si="64"/>
        <v>6</v>
      </c>
      <c r="P644">
        <f t="shared" si="65"/>
        <v>2</v>
      </c>
    </row>
    <row r="645" spans="1:16" x14ac:dyDescent="0.2">
      <c r="A645" s="5">
        <v>44719</v>
      </c>
      <c r="B645" s="5">
        <v>44721</v>
      </c>
      <c r="C645" t="s">
        <v>259</v>
      </c>
      <c r="D645" s="5">
        <v>52032</v>
      </c>
      <c r="E645" s="3">
        <v>2932600</v>
      </c>
      <c r="F645" s="3">
        <v>750000</v>
      </c>
      <c r="G645" s="8">
        <v>7.3189299999999999E-2</v>
      </c>
      <c r="H645" s="8">
        <v>7.3400000000000007E-2</v>
      </c>
      <c r="I645" s="8">
        <v>8.4105781930394964E-4</v>
      </c>
      <c r="J645" t="str">
        <f t="shared" si="60"/>
        <v>SUN</v>
      </c>
      <c r="K645" t="str">
        <f t="shared" si="61"/>
        <v>FR</v>
      </c>
      <c r="L645" s="3">
        <f t="shared" si="62"/>
        <v>20.022222222222222</v>
      </c>
      <c r="M645" t="s">
        <v>318</v>
      </c>
      <c r="N645">
        <f t="shared" si="63"/>
        <v>2022</v>
      </c>
      <c r="O645">
        <f t="shared" si="64"/>
        <v>6</v>
      </c>
      <c r="P645">
        <f t="shared" si="65"/>
        <v>2</v>
      </c>
    </row>
    <row r="646" spans="1:16" x14ac:dyDescent="0.2">
      <c r="A646" s="5">
        <v>44705</v>
      </c>
      <c r="B646" s="5">
        <v>44708</v>
      </c>
      <c r="C646" t="s">
        <v>259</v>
      </c>
      <c r="D646" s="5">
        <v>52032</v>
      </c>
      <c r="E646" s="3">
        <v>3135800</v>
      </c>
      <c r="F646" s="3">
        <v>2300000</v>
      </c>
      <c r="G646" s="8">
        <v>7.3485800000000004E-2</v>
      </c>
      <c r="H646" s="8">
        <v>7.3999999999999996E-2</v>
      </c>
      <c r="I646" s="8">
        <v>2.5896928541003349E-3</v>
      </c>
      <c r="J646" t="str">
        <f t="shared" si="60"/>
        <v>SUN</v>
      </c>
      <c r="K646" t="str">
        <f t="shared" si="61"/>
        <v>FR</v>
      </c>
      <c r="L646" s="3">
        <f t="shared" si="62"/>
        <v>20.058333333333334</v>
      </c>
      <c r="M646" t="s">
        <v>318</v>
      </c>
      <c r="N646">
        <f t="shared" si="63"/>
        <v>2022</v>
      </c>
      <c r="O646">
        <f t="shared" si="64"/>
        <v>5</v>
      </c>
      <c r="P646">
        <f t="shared" si="65"/>
        <v>2</v>
      </c>
    </row>
    <row r="647" spans="1:16" x14ac:dyDescent="0.2">
      <c r="A647" s="5">
        <v>44692</v>
      </c>
      <c r="B647" s="5">
        <v>44693</v>
      </c>
      <c r="C647" t="s">
        <v>259</v>
      </c>
      <c r="D647" s="5">
        <v>52032</v>
      </c>
      <c r="E647" s="3">
        <v>940000</v>
      </c>
      <c r="F647" s="3">
        <v>940000</v>
      </c>
      <c r="G647" s="8">
        <v>7.4589600000000006E-2</v>
      </c>
      <c r="H647" s="8">
        <v>7.51E-2</v>
      </c>
      <c r="I647" s="8">
        <v>1.0742939444177159E-3</v>
      </c>
      <c r="J647" t="str">
        <f t="shared" si="60"/>
        <v>SUN</v>
      </c>
      <c r="K647" t="str">
        <f t="shared" si="61"/>
        <v>FR</v>
      </c>
      <c r="L647" s="3">
        <f t="shared" si="62"/>
        <v>20.094444444444445</v>
      </c>
      <c r="M647" t="s">
        <v>318</v>
      </c>
      <c r="N647">
        <f t="shared" si="63"/>
        <v>2022</v>
      </c>
      <c r="O647">
        <f t="shared" si="64"/>
        <v>5</v>
      </c>
      <c r="P647">
        <f t="shared" si="65"/>
        <v>2</v>
      </c>
    </row>
    <row r="648" spans="1:16" x14ac:dyDescent="0.2">
      <c r="A648" s="5">
        <v>44691</v>
      </c>
      <c r="B648" s="5">
        <v>44693</v>
      </c>
      <c r="C648" t="s">
        <v>259</v>
      </c>
      <c r="D648" s="5">
        <v>52032</v>
      </c>
      <c r="E648" s="3">
        <v>2117800</v>
      </c>
      <c r="F648" s="3">
        <v>1150000</v>
      </c>
      <c r="G648" s="8">
        <v>7.4589600000000006E-2</v>
      </c>
      <c r="H648" s="8">
        <v>7.51E-2</v>
      </c>
      <c r="I648" s="8">
        <v>1.314295783064227E-3</v>
      </c>
      <c r="J648" t="str">
        <f t="shared" si="60"/>
        <v>SUN</v>
      </c>
      <c r="K648" t="str">
        <f t="shared" si="61"/>
        <v>FR</v>
      </c>
      <c r="L648" s="3">
        <f t="shared" si="62"/>
        <v>20.097222222222221</v>
      </c>
      <c r="M648" t="s">
        <v>318</v>
      </c>
      <c r="N648">
        <f t="shared" si="63"/>
        <v>2022</v>
      </c>
      <c r="O648">
        <f t="shared" si="64"/>
        <v>5</v>
      </c>
      <c r="P648">
        <f t="shared" si="65"/>
        <v>2</v>
      </c>
    </row>
    <row r="649" spans="1:16" x14ac:dyDescent="0.2">
      <c r="A649" s="5">
        <v>44664</v>
      </c>
      <c r="B649" s="5">
        <v>44665</v>
      </c>
      <c r="C649" t="s">
        <v>259</v>
      </c>
      <c r="D649" s="5">
        <v>52032</v>
      </c>
      <c r="E649" s="3">
        <v>2474400</v>
      </c>
      <c r="F649" s="3">
        <v>2474400</v>
      </c>
      <c r="G649" s="8">
        <v>7.2295399999999996E-2</v>
      </c>
      <c r="H649" s="8">
        <v>7.2499999999999995E-2</v>
      </c>
      <c r="I649" s="8">
        <v>2.7409276241316225E-3</v>
      </c>
      <c r="J649" t="str">
        <f t="shared" si="60"/>
        <v>SUN</v>
      </c>
      <c r="K649" t="str">
        <f t="shared" si="61"/>
        <v>FR</v>
      </c>
      <c r="L649" s="3">
        <f t="shared" si="62"/>
        <v>20.172222222222221</v>
      </c>
      <c r="M649" t="s">
        <v>318</v>
      </c>
      <c r="N649">
        <f t="shared" si="63"/>
        <v>2022</v>
      </c>
      <c r="O649">
        <f t="shared" si="64"/>
        <v>4</v>
      </c>
      <c r="P649">
        <f t="shared" si="65"/>
        <v>2</v>
      </c>
    </row>
    <row r="650" spans="1:16" x14ac:dyDescent="0.2">
      <c r="A650" s="5">
        <v>44663</v>
      </c>
      <c r="B650" s="5">
        <v>44665</v>
      </c>
      <c r="C650" t="s">
        <v>259</v>
      </c>
      <c r="D650" s="5">
        <v>52032</v>
      </c>
      <c r="E650" s="3">
        <v>6525200</v>
      </c>
      <c r="F650" s="3">
        <v>2600000</v>
      </c>
      <c r="G650" s="8">
        <v>7.2295399999999996E-2</v>
      </c>
      <c r="H650" s="8">
        <v>7.2499999999999995E-2</v>
      </c>
      <c r="I650" s="8">
        <v>2.8800565077361047E-3</v>
      </c>
      <c r="J650" t="str">
        <f t="shared" si="60"/>
        <v>SUN</v>
      </c>
      <c r="K650" t="str">
        <f t="shared" si="61"/>
        <v>FR</v>
      </c>
      <c r="L650" s="3">
        <f t="shared" si="62"/>
        <v>20.175000000000001</v>
      </c>
      <c r="M650" t="s">
        <v>318</v>
      </c>
      <c r="N650">
        <f t="shared" si="63"/>
        <v>2022</v>
      </c>
      <c r="O650">
        <f t="shared" si="64"/>
        <v>4</v>
      </c>
      <c r="P650">
        <f t="shared" si="65"/>
        <v>2</v>
      </c>
    </row>
    <row r="651" spans="1:16" x14ac:dyDescent="0.2">
      <c r="A651" s="5">
        <v>44650</v>
      </c>
      <c r="B651" s="5">
        <v>44651</v>
      </c>
      <c r="C651" t="s">
        <v>259</v>
      </c>
      <c r="D651" s="5">
        <v>52032</v>
      </c>
      <c r="E651" s="3">
        <v>480000</v>
      </c>
      <c r="F651" s="3">
        <v>351000</v>
      </c>
      <c r="G651" s="8">
        <v>7.1739200000000003E-2</v>
      </c>
      <c r="H651" s="8">
        <v>7.2700000000000001E-2</v>
      </c>
      <c r="I651" s="8">
        <v>3.8581636211530154E-4</v>
      </c>
      <c r="J651" t="str">
        <f t="shared" si="60"/>
        <v>SUN</v>
      </c>
      <c r="K651" t="str">
        <f t="shared" si="61"/>
        <v>FR</v>
      </c>
      <c r="L651" s="3">
        <f t="shared" si="62"/>
        <v>20.208333333333332</v>
      </c>
      <c r="M651" t="s">
        <v>318</v>
      </c>
      <c r="N651">
        <f t="shared" si="63"/>
        <v>2022</v>
      </c>
      <c r="O651">
        <f t="shared" si="64"/>
        <v>3</v>
      </c>
      <c r="P651">
        <f t="shared" si="65"/>
        <v>1</v>
      </c>
    </row>
    <row r="652" spans="1:16" x14ac:dyDescent="0.2">
      <c r="A652" s="5">
        <v>44649</v>
      </c>
      <c r="B652" s="5">
        <v>44651</v>
      </c>
      <c r="C652" t="s">
        <v>259</v>
      </c>
      <c r="D652" s="5">
        <v>52032</v>
      </c>
      <c r="E652" s="3">
        <v>7310400</v>
      </c>
      <c r="F652" s="3">
        <v>6750000</v>
      </c>
      <c r="G652" s="8">
        <v>7.1739200000000003E-2</v>
      </c>
      <c r="H652" s="8">
        <v>7.2700000000000001E-2</v>
      </c>
      <c r="I652" s="8">
        <v>7.4195454252942604E-3</v>
      </c>
      <c r="J652" t="str">
        <f t="shared" si="60"/>
        <v>SUN</v>
      </c>
      <c r="K652" t="str">
        <f t="shared" si="61"/>
        <v>FR</v>
      </c>
      <c r="L652" s="3">
        <f t="shared" si="62"/>
        <v>20.211111111111112</v>
      </c>
      <c r="M652" t="s">
        <v>318</v>
      </c>
      <c r="N652">
        <f t="shared" si="63"/>
        <v>2022</v>
      </c>
      <c r="O652">
        <f t="shared" si="64"/>
        <v>3</v>
      </c>
      <c r="P652">
        <f t="shared" si="65"/>
        <v>1</v>
      </c>
    </row>
    <row r="653" spans="1:16" x14ac:dyDescent="0.2">
      <c r="A653" s="5">
        <v>44635</v>
      </c>
      <c r="B653" s="5">
        <v>44637</v>
      </c>
      <c r="C653" t="s">
        <v>259</v>
      </c>
      <c r="D653" s="5">
        <v>52032</v>
      </c>
      <c r="E653" s="3">
        <v>6725900</v>
      </c>
      <c r="F653" s="3">
        <v>4350000</v>
      </c>
      <c r="G653" s="8">
        <v>7.12951E-2</v>
      </c>
      <c r="H653" s="8">
        <v>7.1999999999999995E-2</v>
      </c>
      <c r="I653" s="8">
        <v>4.7518851489456891E-3</v>
      </c>
      <c r="J653" t="str">
        <f t="shared" si="60"/>
        <v>SUN</v>
      </c>
      <c r="K653" t="str">
        <f t="shared" si="61"/>
        <v>FR</v>
      </c>
      <c r="L653" s="3">
        <f t="shared" si="62"/>
        <v>20.25</v>
      </c>
      <c r="M653" t="s">
        <v>318</v>
      </c>
      <c r="N653">
        <f t="shared" si="63"/>
        <v>2022</v>
      </c>
      <c r="O653">
        <f t="shared" si="64"/>
        <v>3</v>
      </c>
      <c r="P653">
        <f t="shared" si="65"/>
        <v>1</v>
      </c>
    </row>
    <row r="654" spans="1:16" x14ac:dyDescent="0.2">
      <c r="A654" s="5">
        <v>44621</v>
      </c>
      <c r="B654" s="5">
        <v>44624</v>
      </c>
      <c r="C654" t="s">
        <v>259</v>
      </c>
      <c r="D654" s="5">
        <v>52032</v>
      </c>
      <c r="E654" s="3">
        <v>6951300</v>
      </c>
      <c r="F654" s="3">
        <v>4150000</v>
      </c>
      <c r="G654" s="8">
        <v>6.8998799999999999E-2</v>
      </c>
      <c r="H654" s="8">
        <v>6.9099999999999995E-2</v>
      </c>
      <c r="I654" s="8">
        <v>4.3873939330793957E-3</v>
      </c>
      <c r="J654" t="str">
        <f t="shared" si="60"/>
        <v>SUN</v>
      </c>
      <c r="K654" t="str">
        <f t="shared" si="61"/>
        <v>FR</v>
      </c>
      <c r="L654" s="3">
        <f t="shared" si="62"/>
        <v>20.288888888888888</v>
      </c>
      <c r="M654" t="s">
        <v>318</v>
      </c>
      <c r="N654">
        <f t="shared" si="63"/>
        <v>2022</v>
      </c>
      <c r="O654">
        <f t="shared" si="64"/>
        <v>3</v>
      </c>
      <c r="P654">
        <f t="shared" si="65"/>
        <v>1</v>
      </c>
    </row>
    <row r="655" spans="1:16" x14ac:dyDescent="0.2">
      <c r="A655" s="5">
        <v>44607</v>
      </c>
      <c r="B655" s="5">
        <v>44609</v>
      </c>
      <c r="C655" t="s">
        <v>259</v>
      </c>
      <c r="D655" s="5">
        <v>52032</v>
      </c>
      <c r="E655" s="3">
        <v>12002000</v>
      </c>
      <c r="F655" s="3">
        <v>6100000</v>
      </c>
      <c r="G655" s="8">
        <v>6.9018599999999999E-2</v>
      </c>
      <c r="H655" s="8">
        <v>6.9400000000000003E-2</v>
      </c>
      <c r="I655" s="8">
        <v>6.4507910776613643E-3</v>
      </c>
      <c r="J655" t="str">
        <f t="shared" si="60"/>
        <v>SUN</v>
      </c>
      <c r="K655" t="str">
        <f t="shared" si="61"/>
        <v>FR</v>
      </c>
      <c r="L655" s="3">
        <f t="shared" si="62"/>
        <v>20.333333333333332</v>
      </c>
      <c r="M655" t="s">
        <v>318</v>
      </c>
      <c r="N655">
        <f t="shared" si="63"/>
        <v>2022</v>
      </c>
      <c r="O655">
        <f t="shared" si="64"/>
        <v>2</v>
      </c>
      <c r="P655">
        <f t="shared" si="65"/>
        <v>1</v>
      </c>
    </row>
    <row r="656" spans="1:16" x14ac:dyDescent="0.2">
      <c r="A656" s="5">
        <v>44594</v>
      </c>
      <c r="B656" s="5">
        <v>44596</v>
      </c>
      <c r="C656" t="s">
        <v>259</v>
      </c>
      <c r="D656" s="5">
        <v>52032</v>
      </c>
      <c r="E656" s="3">
        <v>15764900</v>
      </c>
      <c r="F656" s="3">
        <v>7400000</v>
      </c>
      <c r="G656" s="8">
        <v>6.8988099999999997E-2</v>
      </c>
      <c r="H656" s="8">
        <v>6.9000000000000006E-2</v>
      </c>
      <c r="I656" s="8">
        <v>7.8220916442709315E-3</v>
      </c>
      <c r="J656" t="str">
        <f t="shared" si="60"/>
        <v>SUN</v>
      </c>
      <c r="K656" t="str">
        <f t="shared" si="61"/>
        <v>FR</v>
      </c>
      <c r="L656" s="3">
        <f t="shared" si="62"/>
        <v>20.369444444444444</v>
      </c>
      <c r="M656" t="s">
        <v>318</v>
      </c>
      <c r="N656">
        <f t="shared" si="63"/>
        <v>2022</v>
      </c>
      <c r="O656">
        <f t="shared" si="64"/>
        <v>2</v>
      </c>
      <c r="P656">
        <f t="shared" si="65"/>
        <v>1</v>
      </c>
    </row>
    <row r="657" spans="1:16" x14ac:dyDescent="0.2">
      <c r="A657" s="5">
        <v>44579</v>
      </c>
      <c r="B657" s="5">
        <v>44581</v>
      </c>
      <c r="C657" t="s">
        <v>259</v>
      </c>
      <c r="D657" s="5">
        <v>52032</v>
      </c>
      <c r="E657" s="3">
        <v>15185300</v>
      </c>
      <c r="F657" s="3">
        <v>8750000</v>
      </c>
      <c r="G657" s="8">
        <v>6.9382100000000002E-2</v>
      </c>
      <c r="H657" s="8">
        <v>7.0199999999999999E-2</v>
      </c>
      <c r="I657" s="8">
        <v>9.3019176317007176E-3</v>
      </c>
      <c r="J657" t="str">
        <f t="shared" si="60"/>
        <v>SUN</v>
      </c>
      <c r="K657" t="str">
        <f t="shared" si="61"/>
        <v>FR</v>
      </c>
      <c r="L657" s="3">
        <f t="shared" si="62"/>
        <v>20.408333333333335</v>
      </c>
      <c r="M657" t="s">
        <v>318</v>
      </c>
      <c r="N657">
        <f t="shared" si="63"/>
        <v>2022</v>
      </c>
      <c r="O657">
        <f t="shared" si="64"/>
        <v>1</v>
      </c>
      <c r="P657">
        <f t="shared" si="65"/>
        <v>1</v>
      </c>
    </row>
    <row r="658" spans="1:16" x14ac:dyDescent="0.2">
      <c r="A658" s="5">
        <v>44565</v>
      </c>
      <c r="B658" s="5">
        <v>44567</v>
      </c>
      <c r="C658" t="s">
        <v>259</v>
      </c>
      <c r="D658" s="5">
        <v>52032</v>
      </c>
      <c r="E658" s="3">
        <v>4827500</v>
      </c>
      <c r="F658" s="3">
        <v>2850000</v>
      </c>
      <c r="G658" s="8">
        <v>6.85997E-2</v>
      </c>
      <c r="H658" s="8">
        <v>6.8699999999999997E-2</v>
      </c>
      <c r="I658" s="8">
        <v>2.9956017277148381E-3</v>
      </c>
      <c r="J658" t="str">
        <f t="shared" si="60"/>
        <v>SUN</v>
      </c>
      <c r="K658" t="str">
        <f t="shared" si="61"/>
        <v>FR</v>
      </c>
      <c r="L658" s="3">
        <f t="shared" si="62"/>
        <v>20.447222222222223</v>
      </c>
      <c r="M658" t="s">
        <v>318</v>
      </c>
      <c r="N658">
        <f t="shared" si="63"/>
        <v>2022</v>
      </c>
      <c r="O658">
        <f t="shared" si="64"/>
        <v>1</v>
      </c>
      <c r="P658">
        <f t="shared" si="65"/>
        <v>1</v>
      </c>
    </row>
    <row r="659" spans="1:16" x14ac:dyDescent="0.2">
      <c r="A659" s="5">
        <v>44495</v>
      </c>
      <c r="B659" s="5">
        <v>44497</v>
      </c>
      <c r="C659" t="s">
        <v>259</v>
      </c>
      <c r="D659" s="5">
        <v>52032</v>
      </c>
      <c r="E659" s="3">
        <v>13678800</v>
      </c>
      <c r="F659" s="3">
        <v>950000</v>
      </c>
      <c r="G659" s="8">
        <v>6.8000000000000005E-2</v>
      </c>
      <c r="H659" s="8">
        <v>6.8000000000000005E-2</v>
      </c>
      <c r="I659" s="8">
        <v>5.636358877265232E-4</v>
      </c>
      <c r="J659" t="str">
        <f t="shared" si="60"/>
        <v>SUN</v>
      </c>
      <c r="K659" t="str">
        <f t="shared" si="61"/>
        <v>FR</v>
      </c>
      <c r="L659" s="3">
        <f t="shared" si="62"/>
        <v>20.636111111111113</v>
      </c>
      <c r="M659" t="s">
        <v>318</v>
      </c>
      <c r="N659">
        <f t="shared" si="63"/>
        <v>2021</v>
      </c>
      <c r="O659">
        <f t="shared" si="64"/>
        <v>10</v>
      </c>
      <c r="P659">
        <f t="shared" si="65"/>
        <v>4</v>
      </c>
    </row>
    <row r="660" spans="1:16" x14ac:dyDescent="0.2">
      <c r="A660" s="5">
        <v>44481</v>
      </c>
      <c r="B660" s="5">
        <v>44483</v>
      </c>
      <c r="C660" t="s">
        <v>259</v>
      </c>
      <c r="D660" s="5">
        <v>52032</v>
      </c>
      <c r="E660" s="3">
        <v>10097800</v>
      </c>
      <c r="F660" s="3">
        <v>2650000</v>
      </c>
      <c r="G660" s="8">
        <v>6.9000000000000006E-2</v>
      </c>
      <c r="H660" s="8">
        <v>6.9000000000000006E-2</v>
      </c>
      <c r="I660" s="8">
        <v>1.5953687627058015E-3</v>
      </c>
      <c r="J660" t="str">
        <f t="shared" si="60"/>
        <v>SUN</v>
      </c>
      <c r="K660" t="str">
        <f t="shared" si="61"/>
        <v>FR</v>
      </c>
      <c r="L660" s="3">
        <f t="shared" si="62"/>
        <v>20.675000000000001</v>
      </c>
      <c r="M660" t="s">
        <v>318</v>
      </c>
      <c r="N660">
        <f t="shared" si="63"/>
        <v>2021</v>
      </c>
      <c r="O660">
        <f t="shared" si="64"/>
        <v>10</v>
      </c>
      <c r="P660">
        <f t="shared" si="65"/>
        <v>4</v>
      </c>
    </row>
    <row r="661" spans="1:16" x14ac:dyDescent="0.2">
      <c r="A661" s="5">
        <v>44467</v>
      </c>
      <c r="B661" s="5">
        <v>44469</v>
      </c>
      <c r="C661" t="s">
        <v>259</v>
      </c>
      <c r="D661" s="5">
        <v>52032</v>
      </c>
      <c r="E661" s="3">
        <v>12614100</v>
      </c>
      <c r="F661" s="3">
        <v>2450000</v>
      </c>
      <c r="G661" s="8">
        <v>6.8198400000000006E-2</v>
      </c>
      <c r="H661" s="8">
        <v>6.83E-2</v>
      </c>
      <c r="I661" s="8">
        <v>1.4578283440796422E-3</v>
      </c>
      <c r="J661" t="str">
        <f t="shared" si="60"/>
        <v>SUN</v>
      </c>
      <c r="K661" t="str">
        <f t="shared" si="61"/>
        <v>FR</v>
      </c>
      <c r="L661" s="3">
        <f t="shared" si="62"/>
        <v>20.713888888888889</v>
      </c>
      <c r="M661" t="s">
        <v>318</v>
      </c>
      <c r="N661">
        <f t="shared" si="63"/>
        <v>2021</v>
      </c>
      <c r="O661">
        <f t="shared" si="64"/>
        <v>9</v>
      </c>
      <c r="P661">
        <f t="shared" si="65"/>
        <v>3</v>
      </c>
    </row>
    <row r="662" spans="1:16" x14ac:dyDescent="0.2">
      <c r="A662" s="5">
        <v>44453</v>
      </c>
      <c r="B662" s="5">
        <v>44455</v>
      </c>
      <c r="C662" t="s">
        <v>259</v>
      </c>
      <c r="D662" s="5">
        <v>52032</v>
      </c>
      <c r="E662" s="3">
        <v>15349900</v>
      </c>
      <c r="F662" s="3">
        <v>2200000</v>
      </c>
      <c r="G662" s="8">
        <v>6.7287899999999998E-2</v>
      </c>
      <c r="H662" s="8">
        <v>6.7400000000000002E-2</v>
      </c>
      <c r="I662" s="8">
        <v>1.2915932747594079E-3</v>
      </c>
      <c r="J662" t="str">
        <f t="shared" si="60"/>
        <v>SUN</v>
      </c>
      <c r="K662" t="str">
        <f t="shared" si="61"/>
        <v>FR</v>
      </c>
      <c r="L662" s="3">
        <f t="shared" si="62"/>
        <v>20.752777777777776</v>
      </c>
      <c r="M662" t="s">
        <v>318</v>
      </c>
      <c r="N662">
        <f t="shared" si="63"/>
        <v>2021</v>
      </c>
      <c r="O662">
        <f t="shared" si="64"/>
        <v>9</v>
      </c>
      <c r="P662">
        <f t="shared" si="65"/>
        <v>3</v>
      </c>
    </row>
    <row r="663" spans="1:16" x14ac:dyDescent="0.2">
      <c r="A663" s="5">
        <v>44439</v>
      </c>
      <c r="B663" s="5">
        <v>44441</v>
      </c>
      <c r="C663" t="s">
        <v>259</v>
      </c>
      <c r="D663" s="5">
        <v>52032</v>
      </c>
      <c r="E663" s="3">
        <v>33976900</v>
      </c>
      <c r="F663" s="3">
        <v>7350000</v>
      </c>
      <c r="G663" s="8">
        <v>6.7457500000000004E-2</v>
      </c>
      <c r="H663" s="8">
        <v>6.7500000000000004E-2</v>
      </c>
      <c r="I663" s="8">
        <v>4.3259719665308472E-3</v>
      </c>
      <c r="J663" t="str">
        <f t="shared" si="60"/>
        <v>SUN</v>
      </c>
      <c r="K663" t="str">
        <f t="shared" si="61"/>
        <v>FR</v>
      </c>
      <c r="L663" s="3">
        <f t="shared" si="62"/>
        <v>20.791666666666668</v>
      </c>
      <c r="M663" t="s">
        <v>318</v>
      </c>
      <c r="N663">
        <f t="shared" si="63"/>
        <v>2021</v>
      </c>
      <c r="O663">
        <f t="shared" si="64"/>
        <v>8</v>
      </c>
      <c r="P663">
        <f t="shared" si="65"/>
        <v>3</v>
      </c>
    </row>
    <row r="664" spans="1:16" x14ac:dyDescent="0.2">
      <c r="A664" s="5">
        <v>44426</v>
      </c>
      <c r="B664" s="5">
        <v>44428</v>
      </c>
      <c r="C664" t="s">
        <v>259</v>
      </c>
      <c r="D664" s="5">
        <v>52032</v>
      </c>
      <c r="E664" s="3">
        <v>14771400</v>
      </c>
      <c r="F664" s="3">
        <v>6450000</v>
      </c>
      <c r="G664" s="8">
        <v>6.9278300000000001E-2</v>
      </c>
      <c r="H664" s="8">
        <v>6.9599999999999995E-2</v>
      </c>
      <c r="I664" s="8">
        <v>3.8987290708732869E-3</v>
      </c>
      <c r="J664" t="str">
        <f t="shared" si="60"/>
        <v>SUN</v>
      </c>
      <c r="K664" t="str">
        <f t="shared" si="61"/>
        <v>FR</v>
      </c>
      <c r="L664" s="3">
        <f t="shared" si="62"/>
        <v>20.824999999999999</v>
      </c>
      <c r="M664" t="s">
        <v>318</v>
      </c>
      <c r="N664">
        <f t="shared" si="63"/>
        <v>2021</v>
      </c>
      <c r="O664">
        <f t="shared" si="64"/>
        <v>8</v>
      </c>
      <c r="P664">
        <f t="shared" si="65"/>
        <v>3</v>
      </c>
    </row>
    <row r="665" spans="1:16" x14ac:dyDescent="0.2">
      <c r="A665" s="5">
        <v>44411</v>
      </c>
      <c r="B665" s="5">
        <v>44413</v>
      </c>
      <c r="C665" t="s">
        <v>259</v>
      </c>
      <c r="D665" s="5">
        <v>52032</v>
      </c>
      <c r="E665" s="3">
        <v>16679300</v>
      </c>
      <c r="F665" s="3">
        <v>6600000</v>
      </c>
      <c r="G665" s="8">
        <v>6.9198899999999994E-2</v>
      </c>
      <c r="H665" s="8">
        <v>6.9400000000000003E-2</v>
      </c>
      <c r="I665" s="8">
        <v>3.9848249325992683E-3</v>
      </c>
      <c r="J665" t="str">
        <f t="shared" si="60"/>
        <v>SUN</v>
      </c>
      <c r="K665" t="str">
        <f t="shared" si="61"/>
        <v>FR</v>
      </c>
      <c r="L665" s="3">
        <f t="shared" si="62"/>
        <v>20.866666666666667</v>
      </c>
      <c r="M665" t="s">
        <v>318</v>
      </c>
      <c r="N665">
        <f t="shared" si="63"/>
        <v>2021</v>
      </c>
      <c r="O665">
        <f t="shared" si="64"/>
        <v>8</v>
      </c>
      <c r="P665">
        <f t="shared" si="65"/>
        <v>3</v>
      </c>
    </row>
    <row r="666" spans="1:16" x14ac:dyDescent="0.2">
      <c r="A666" s="5">
        <v>44398</v>
      </c>
      <c r="B666" s="5">
        <v>44400</v>
      </c>
      <c r="C666" t="s">
        <v>259</v>
      </c>
      <c r="D666" s="5">
        <v>52032</v>
      </c>
      <c r="E666" s="3">
        <v>19873700</v>
      </c>
      <c r="F666" s="3">
        <v>9300000</v>
      </c>
      <c r="G666" s="8">
        <v>7.0098099999999997E-2</v>
      </c>
      <c r="H666" s="8">
        <v>7.0499999999999993E-2</v>
      </c>
      <c r="I666" s="8">
        <v>5.6879440377618591E-3</v>
      </c>
      <c r="J666" t="str">
        <f t="shared" si="60"/>
        <v>SUN</v>
      </c>
      <c r="K666" t="str">
        <f t="shared" si="61"/>
        <v>FR</v>
      </c>
      <c r="L666" s="3">
        <f t="shared" si="62"/>
        <v>20.9</v>
      </c>
      <c r="M666" t="s">
        <v>318</v>
      </c>
      <c r="N666">
        <f t="shared" si="63"/>
        <v>2021</v>
      </c>
      <c r="O666">
        <f t="shared" si="64"/>
        <v>7</v>
      </c>
      <c r="P666">
        <f t="shared" si="65"/>
        <v>3</v>
      </c>
    </row>
    <row r="667" spans="1:16" x14ac:dyDescent="0.2">
      <c r="A667" s="5">
        <v>44383</v>
      </c>
      <c r="B667" s="5">
        <v>44385</v>
      </c>
      <c r="C667" t="s">
        <v>259</v>
      </c>
      <c r="D667" s="5">
        <v>52032</v>
      </c>
      <c r="E667" s="3">
        <v>15136600</v>
      </c>
      <c r="F667" s="3">
        <v>6100000</v>
      </c>
      <c r="G667" s="8">
        <v>7.2898599999999994E-2</v>
      </c>
      <c r="H667" s="8">
        <v>7.3200000000000001E-2</v>
      </c>
      <c r="I667" s="8">
        <v>3.8798518492666623E-3</v>
      </c>
      <c r="J667" t="str">
        <f t="shared" si="60"/>
        <v>SUN</v>
      </c>
      <c r="K667" t="str">
        <f t="shared" si="61"/>
        <v>FR</v>
      </c>
      <c r="L667" s="3">
        <f t="shared" si="62"/>
        <v>20.941666666666666</v>
      </c>
      <c r="M667" t="s">
        <v>318</v>
      </c>
      <c r="N667">
        <f t="shared" si="63"/>
        <v>2021</v>
      </c>
      <c r="O667">
        <f t="shared" si="64"/>
        <v>7</v>
      </c>
      <c r="P667">
        <f t="shared" si="65"/>
        <v>3</v>
      </c>
    </row>
    <row r="668" spans="1:16" x14ac:dyDescent="0.2">
      <c r="A668" s="5">
        <v>44803</v>
      </c>
      <c r="B668" s="5">
        <v>44805</v>
      </c>
      <c r="C668" t="s">
        <v>296</v>
      </c>
      <c r="D668" s="5">
        <v>50236</v>
      </c>
      <c r="E668" s="3">
        <v>1199500</v>
      </c>
      <c r="F668" s="3">
        <v>400000</v>
      </c>
      <c r="G668" s="8">
        <v>7.1861700000000001E-2</v>
      </c>
      <c r="H668" s="8">
        <v>7.2300000000000003E-2</v>
      </c>
      <c r="I668" s="8">
        <v>1.2120885515496521E-3</v>
      </c>
      <c r="J668" t="str">
        <f t="shared" si="60"/>
        <v>SUN</v>
      </c>
      <c r="K668" t="str">
        <f t="shared" si="61"/>
        <v>FR</v>
      </c>
      <c r="L668" s="3">
        <f t="shared" si="62"/>
        <v>14.875</v>
      </c>
      <c r="M668" t="s">
        <v>317</v>
      </c>
      <c r="N668">
        <f t="shared" si="63"/>
        <v>2022</v>
      </c>
      <c r="O668">
        <f t="shared" si="64"/>
        <v>8</v>
      </c>
      <c r="P668">
        <f t="shared" si="65"/>
        <v>3</v>
      </c>
    </row>
    <row r="669" spans="1:16" x14ac:dyDescent="0.2">
      <c r="A669" s="5">
        <v>44789</v>
      </c>
      <c r="B669" s="5">
        <v>44792</v>
      </c>
      <c r="C669" t="s">
        <v>296</v>
      </c>
      <c r="D669" s="5">
        <v>50236</v>
      </c>
      <c r="E669" s="3">
        <v>734100</v>
      </c>
      <c r="F669" s="3">
        <v>650000</v>
      </c>
      <c r="G669" s="8">
        <v>6.9960400000000006E-2</v>
      </c>
      <c r="H669" s="8">
        <v>7.1400000000000005E-2</v>
      </c>
      <c r="I669" s="8">
        <v>1.9175315201349359E-3</v>
      </c>
      <c r="J669" t="str">
        <f t="shared" si="60"/>
        <v>SUN</v>
      </c>
      <c r="K669" t="str">
        <f t="shared" si="61"/>
        <v>FR</v>
      </c>
      <c r="L669" s="3">
        <f t="shared" si="62"/>
        <v>14.91388888888889</v>
      </c>
      <c r="M669" t="s">
        <v>317</v>
      </c>
      <c r="N669">
        <f t="shared" si="63"/>
        <v>2022</v>
      </c>
      <c r="O669">
        <f t="shared" si="64"/>
        <v>8</v>
      </c>
      <c r="P669">
        <f t="shared" si="65"/>
        <v>3</v>
      </c>
    </row>
    <row r="670" spans="1:16" x14ac:dyDescent="0.2">
      <c r="A670" s="5">
        <v>44775</v>
      </c>
      <c r="B670" s="5">
        <v>44777</v>
      </c>
      <c r="C670" t="s">
        <v>296</v>
      </c>
      <c r="D670" s="5">
        <v>50236</v>
      </c>
      <c r="E670" s="3">
        <v>1263000</v>
      </c>
      <c r="F670" s="3">
        <v>150000</v>
      </c>
      <c r="G670" s="8">
        <v>6.8733299999999997E-2</v>
      </c>
      <c r="H670" s="8">
        <v>7.0000000000000007E-2</v>
      </c>
      <c r="I670" s="8">
        <v>4.347457305502846E-4</v>
      </c>
      <c r="J670" t="str">
        <f t="shared" si="60"/>
        <v>SUN</v>
      </c>
      <c r="K670" t="str">
        <f t="shared" si="61"/>
        <v>FR</v>
      </c>
      <c r="L670" s="3">
        <f t="shared" si="62"/>
        <v>14.952777777777778</v>
      </c>
      <c r="M670" t="s">
        <v>317</v>
      </c>
      <c r="N670">
        <f t="shared" si="63"/>
        <v>2022</v>
      </c>
      <c r="O670">
        <f t="shared" si="64"/>
        <v>8</v>
      </c>
      <c r="P670">
        <f t="shared" si="65"/>
        <v>3</v>
      </c>
    </row>
    <row r="671" spans="1:16" x14ac:dyDescent="0.2">
      <c r="A671" s="5">
        <v>44761</v>
      </c>
      <c r="B671" s="5">
        <v>44763</v>
      </c>
      <c r="C671" t="s">
        <v>296</v>
      </c>
      <c r="D671" s="5">
        <v>50236</v>
      </c>
      <c r="E671" s="3">
        <v>1190200</v>
      </c>
      <c r="F671" s="3">
        <v>150000</v>
      </c>
      <c r="G671" s="8">
        <v>7.3967500000000005E-2</v>
      </c>
      <c r="H671" s="8">
        <v>7.4099999999999999E-2</v>
      </c>
      <c r="I671" s="8">
        <v>4.6785262492093612E-4</v>
      </c>
      <c r="J671" t="str">
        <f t="shared" si="60"/>
        <v>SUN</v>
      </c>
      <c r="K671" t="str">
        <f t="shared" si="61"/>
        <v>FR</v>
      </c>
      <c r="L671" s="3">
        <f t="shared" si="62"/>
        <v>14.988888888888889</v>
      </c>
      <c r="M671" t="s">
        <v>317</v>
      </c>
      <c r="N671">
        <f t="shared" si="63"/>
        <v>2022</v>
      </c>
      <c r="O671">
        <f t="shared" si="64"/>
        <v>7</v>
      </c>
      <c r="P671">
        <f t="shared" si="65"/>
        <v>3</v>
      </c>
    </row>
    <row r="672" spans="1:16" x14ac:dyDescent="0.2">
      <c r="A672" s="5">
        <v>44747</v>
      </c>
      <c r="B672" s="5">
        <v>44749</v>
      </c>
      <c r="C672" t="s">
        <v>296</v>
      </c>
      <c r="D672" s="5">
        <v>50236</v>
      </c>
      <c r="E672" s="3">
        <v>1494800</v>
      </c>
      <c r="F672" s="3">
        <v>350000</v>
      </c>
      <c r="G672" s="8">
        <v>7.3574000000000001E-2</v>
      </c>
      <c r="H672" s="8">
        <v>7.3800000000000004E-2</v>
      </c>
      <c r="I672" s="8">
        <v>1.0858486190174995E-3</v>
      </c>
      <c r="J672" t="str">
        <f t="shared" si="60"/>
        <v>SUN</v>
      </c>
      <c r="K672" t="str">
        <f t="shared" si="61"/>
        <v>FR</v>
      </c>
      <c r="L672" s="3">
        <f t="shared" si="62"/>
        <v>15.027777777777779</v>
      </c>
      <c r="M672" t="s">
        <v>317</v>
      </c>
      <c r="N672">
        <f t="shared" si="63"/>
        <v>2022</v>
      </c>
      <c r="O672">
        <f t="shared" si="64"/>
        <v>7</v>
      </c>
      <c r="P672">
        <f t="shared" si="65"/>
        <v>3</v>
      </c>
    </row>
    <row r="673" spans="1:16" x14ac:dyDescent="0.2">
      <c r="A673" s="5">
        <v>44733</v>
      </c>
      <c r="B673" s="5">
        <v>44735</v>
      </c>
      <c r="C673" t="s">
        <v>296</v>
      </c>
      <c r="D673" s="5">
        <v>50236</v>
      </c>
      <c r="E673" s="3">
        <v>2277000</v>
      </c>
      <c r="F673" s="3">
        <v>0</v>
      </c>
      <c r="G673" s="8">
        <v>0</v>
      </c>
      <c r="H673" s="8">
        <v>0</v>
      </c>
      <c r="I673" s="8">
        <v>0</v>
      </c>
      <c r="J673" t="str">
        <f t="shared" si="60"/>
        <v>SUN</v>
      </c>
      <c r="K673" t="str">
        <f t="shared" si="61"/>
        <v>FR</v>
      </c>
      <c r="L673" s="3">
        <f t="shared" si="62"/>
        <v>15.066666666666666</v>
      </c>
      <c r="M673" t="s">
        <v>317</v>
      </c>
      <c r="N673">
        <f t="shared" si="63"/>
        <v>2022</v>
      </c>
      <c r="O673">
        <f t="shared" si="64"/>
        <v>6</v>
      </c>
      <c r="P673">
        <f t="shared" si="65"/>
        <v>2</v>
      </c>
    </row>
    <row r="674" spans="1:16" x14ac:dyDescent="0.2">
      <c r="A674" s="5">
        <v>44719</v>
      </c>
      <c r="B674" s="5">
        <v>44721</v>
      </c>
      <c r="C674" t="s">
        <v>296</v>
      </c>
      <c r="D674" s="5">
        <v>50236</v>
      </c>
      <c r="E674" s="3">
        <v>3470100</v>
      </c>
      <c r="F674" s="3">
        <v>1550000</v>
      </c>
      <c r="G674" s="8">
        <v>7.2693999999999995E-2</v>
      </c>
      <c r="H674" s="8">
        <v>7.2999999999999995E-2</v>
      </c>
      <c r="I674" s="8">
        <v>4.7512418300653591E-3</v>
      </c>
      <c r="J674" t="str">
        <f t="shared" si="60"/>
        <v>SUN</v>
      </c>
      <c r="K674" t="str">
        <f t="shared" si="61"/>
        <v>FR</v>
      </c>
      <c r="L674" s="3">
        <f t="shared" si="62"/>
        <v>15.105555555555556</v>
      </c>
      <c r="M674" t="s">
        <v>317</v>
      </c>
      <c r="N674">
        <f t="shared" si="63"/>
        <v>2022</v>
      </c>
      <c r="O674">
        <f t="shared" si="64"/>
        <v>6</v>
      </c>
      <c r="P674">
        <f t="shared" si="65"/>
        <v>2</v>
      </c>
    </row>
    <row r="675" spans="1:16" x14ac:dyDescent="0.2">
      <c r="A675" s="5">
        <v>44705</v>
      </c>
      <c r="B675" s="5">
        <v>44708</v>
      </c>
      <c r="C675" t="s">
        <v>296</v>
      </c>
      <c r="D675" s="5">
        <v>50236</v>
      </c>
      <c r="E675" s="3">
        <v>3302400</v>
      </c>
      <c r="F675" s="3">
        <v>1650000</v>
      </c>
      <c r="G675" s="8">
        <v>7.3390300000000006E-2</v>
      </c>
      <c r="H675" s="8">
        <v>7.3800000000000004E-2</v>
      </c>
      <c r="I675" s="8">
        <v>5.1062194813409241E-3</v>
      </c>
      <c r="J675" t="str">
        <f t="shared" si="60"/>
        <v>SUN</v>
      </c>
      <c r="K675" t="str">
        <f t="shared" si="61"/>
        <v>FR</v>
      </c>
      <c r="L675" s="3">
        <f t="shared" si="62"/>
        <v>15.141666666666667</v>
      </c>
      <c r="M675" t="s">
        <v>317</v>
      </c>
      <c r="N675">
        <f t="shared" si="63"/>
        <v>2022</v>
      </c>
      <c r="O675">
        <f t="shared" si="64"/>
        <v>5</v>
      </c>
      <c r="P675">
        <f t="shared" si="65"/>
        <v>2</v>
      </c>
    </row>
    <row r="676" spans="1:16" x14ac:dyDescent="0.2">
      <c r="A676" s="5">
        <v>44691</v>
      </c>
      <c r="B676" s="5">
        <v>44693</v>
      </c>
      <c r="C676" t="s">
        <v>296</v>
      </c>
      <c r="D676" s="5">
        <v>50236</v>
      </c>
      <c r="E676" s="3">
        <v>381000</v>
      </c>
      <c r="F676" s="3">
        <v>150000</v>
      </c>
      <c r="G676" s="8">
        <v>7.1785699999999994E-2</v>
      </c>
      <c r="H676" s="8">
        <v>7.1800000000000003E-2</v>
      </c>
      <c r="I676" s="8">
        <v>4.5405249841872229E-4</v>
      </c>
      <c r="J676" t="str">
        <f t="shared" si="60"/>
        <v>SUN</v>
      </c>
      <c r="K676" t="str">
        <f t="shared" si="61"/>
        <v>FR</v>
      </c>
      <c r="L676" s="3">
        <f t="shared" si="62"/>
        <v>15.180555555555555</v>
      </c>
      <c r="M676" t="s">
        <v>317</v>
      </c>
      <c r="N676">
        <f t="shared" si="63"/>
        <v>2022</v>
      </c>
      <c r="O676">
        <f t="shared" si="64"/>
        <v>5</v>
      </c>
      <c r="P676">
        <f t="shared" si="65"/>
        <v>2</v>
      </c>
    </row>
    <row r="677" spans="1:16" x14ac:dyDescent="0.2">
      <c r="A677" s="5">
        <v>44663</v>
      </c>
      <c r="B677" s="5">
        <v>44665</v>
      </c>
      <c r="C677" t="s">
        <v>296</v>
      </c>
      <c r="D677" s="5">
        <v>50236</v>
      </c>
      <c r="E677" s="3">
        <v>870300</v>
      </c>
      <c r="F677" s="3">
        <v>200000</v>
      </c>
      <c r="G677" s="8">
        <v>6.7402500000000004E-2</v>
      </c>
      <c r="H677" s="8">
        <v>6.8099999999999994E-2</v>
      </c>
      <c r="I677" s="8">
        <v>5.6843769765970906E-4</v>
      </c>
      <c r="J677" t="str">
        <f t="shared" si="60"/>
        <v>SUN</v>
      </c>
      <c r="K677" t="str">
        <f t="shared" si="61"/>
        <v>FR</v>
      </c>
      <c r="L677" s="3">
        <f t="shared" si="62"/>
        <v>15.258333333333333</v>
      </c>
      <c r="M677" t="s">
        <v>317</v>
      </c>
      <c r="N677">
        <f t="shared" si="63"/>
        <v>2022</v>
      </c>
      <c r="O677">
        <f t="shared" si="64"/>
        <v>4</v>
      </c>
      <c r="P677">
        <f t="shared" si="65"/>
        <v>2</v>
      </c>
    </row>
    <row r="678" spans="1:16" x14ac:dyDescent="0.2">
      <c r="A678" s="5">
        <v>44650</v>
      </c>
      <c r="B678" s="5">
        <v>44651</v>
      </c>
      <c r="C678" t="s">
        <v>296</v>
      </c>
      <c r="D678" s="5">
        <v>50236</v>
      </c>
      <c r="E678" s="3">
        <v>115000</v>
      </c>
      <c r="F678" s="3">
        <v>115000</v>
      </c>
      <c r="G678" s="8">
        <v>6.6751400000000002E-2</v>
      </c>
      <c r="H678" s="8">
        <v>6.7000000000000004E-2</v>
      </c>
      <c r="I678" s="8">
        <v>3.2369432848408181E-4</v>
      </c>
      <c r="J678" t="str">
        <f t="shared" si="60"/>
        <v>SUN</v>
      </c>
      <c r="K678" t="str">
        <f t="shared" si="61"/>
        <v>FR</v>
      </c>
      <c r="L678" s="3">
        <f t="shared" si="62"/>
        <v>15.291666666666666</v>
      </c>
      <c r="M678" t="s">
        <v>317</v>
      </c>
      <c r="N678">
        <f t="shared" si="63"/>
        <v>2022</v>
      </c>
      <c r="O678">
        <f t="shared" si="64"/>
        <v>3</v>
      </c>
      <c r="P678">
        <f t="shared" si="65"/>
        <v>1</v>
      </c>
    </row>
    <row r="679" spans="1:16" x14ac:dyDescent="0.2">
      <c r="A679" s="5">
        <v>44649</v>
      </c>
      <c r="B679" s="5">
        <v>44651</v>
      </c>
      <c r="C679" t="s">
        <v>296</v>
      </c>
      <c r="D679" s="5">
        <v>50236</v>
      </c>
      <c r="E679" s="3">
        <v>1155200</v>
      </c>
      <c r="F679" s="3">
        <v>150000</v>
      </c>
      <c r="G679" s="8">
        <v>6.6751400000000002E-2</v>
      </c>
      <c r="H679" s="8">
        <v>6.7000000000000004E-2</v>
      </c>
      <c r="I679" s="8">
        <v>4.2220999367488933E-4</v>
      </c>
      <c r="J679" t="str">
        <f t="shared" si="60"/>
        <v>SUN</v>
      </c>
      <c r="K679" t="str">
        <f t="shared" si="61"/>
        <v>FR</v>
      </c>
      <c r="L679" s="3">
        <f t="shared" si="62"/>
        <v>15.294444444444444</v>
      </c>
      <c r="M679" t="s">
        <v>317</v>
      </c>
      <c r="N679">
        <f t="shared" si="63"/>
        <v>2022</v>
      </c>
      <c r="O679">
        <f t="shared" si="64"/>
        <v>3</v>
      </c>
      <c r="P679">
        <f t="shared" si="65"/>
        <v>1</v>
      </c>
    </row>
    <row r="680" spans="1:16" x14ac:dyDescent="0.2">
      <c r="A680" s="5">
        <v>44635</v>
      </c>
      <c r="B680" s="5">
        <v>44637</v>
      </c>
      <c r="C680" t="s">
        <v>296</v>
      </c>
      <c r="D680" s="5">
        <v>50236</v>
      </c>
      <c r="E680" s="3">
        <v>2011100</v>
      </c>
      <c r="F680" s="3">
        <v>250000</v>
      </c>
      <c r="G680" s="8">
        <v>6.7054100000000005E-2</v>
      </c>
      <c r="H680" s="8">
        <v>6.7500000000000004E-2</v>
      </c>
      <c r="I680" s="8">
        <v>7.0687434113430323E-4</v>
      </c>
      <c r="J680" t="str">
        <f t="shared" si="60"/>
        <v>SUN</v>
      </c>
      <c r="K680" t="str">
        <f t="shared" si="61"/>
        <v>FR</v>
      </c>
      <c r="L680" s="3">
        <f t="shared" si="62"/>
        <v>15.333333333333334</v>
      </c>
      <c r="M680" t="s">
        <v>317</v>
      </c>
      <c r="N680">
        <f t="shared" si="63"/>
        <v>2022</v>
      </c>
      <c r="O680">
        <f t="shared" si="64"/>
        <v>3</v>
      </c>
      <c r="P680">
        <f t="shared" si="65"/>
        <v>1</v>
      </c>
    </row>
    <row r="681" spans="1:16" x14ac:dyDescent="0.2">
      <c r="A681" s="5">
        <v>44621</v>
      </c>
      <c r="B681" s="5">
        <v>44624</v>
      </c>
      <c r="C681" t="s">
        <v>296</v>
      </c>
      <c r="D681" s="5">
        <v>50236</v>
      </c>
      <c r="E681" s="3">
        <v>2626200</v>
      </c>
      <c r="F681" s="3">
        <v>1700000</v>
      </c>
      <c r="G681" s="8">
        <v>6.5099400000000002E-2</v>
      </c>
      <c r="H681" s="8">
        <v>6.5199999999999994E-2</v>
      </c>
      <c r="I681" s="8">
        <v>4.6666236559139785E-3</v>
      </c>
      <c r="J681" t="str">
        <f t="shared" si="60"/>
        <v>SUN</v>
      </c>
      <c r="K681" t="str">
        <f t="shared" si="61"/>
        <v>FR</v>
      </c>
      <c r="L681" s="3">
        <f t="shared" si="62"/>
        <v>15.372222222222222</v>
      </c>
      <c r="M681" t="s">
        <v>317</v>
      </c>
      <c r="N681">
        <f t="shared" si="63"/>
        <v>2022</v>
      </c>
      <c r="O681">
        <f t="shared" si="64"/>
        <v>3</v>
      </c>
      <c r="P681">
        <f t="shared" si="65"/>
        <v>1</v>
      </c>
    </row>
    <row r="682" spans="1:16" x14ac:dyDescent="0.2">
      <c r="A682" s="5">
        <v>44607</v>
      </c>
      <c r="B682" s="5">
        <v>44609</v>
      </c>
      <c r="C682" t="s">
        <v>296</v>
      </c>
      <c r="D682" s="5">
        <v>50236</v>
      </c>
      <c r="E682" s="3">
        <v>1847000</v>
      </c>
      <c r="F682" s="3">
        <v>300000</v>
      </c>
      <c r="G682" s="8">
        <v>6.5062900000000007E-2</v>
      </c>
      <c r="H682" s="8">
        <v>6.5299999999999997E-2</v>
      </c>
      <c r="I682" s="8">
        <v>8.230600885515498E-4</v>
      </c>
      <c r="J682" t="str">
        <f t="shared" si="60"/>
        <v>SUN</v>
      </c>
      <c r="K682" t="str">
        <f t="shared" si="61"/>
        <v>FR</v>
      </c>
      <c r="L682" s="3">
        <f t="shared" si="62"/>
        <v>15.416666666666666</v>
      </c>
      <c r="M682" t="s">
        <v>317</v>
      </c>
      <c r="N682">
        <f t="shared" si="63"/>
        <v>2022</v>
      </c>
      <c r="O682">
        <f t="shared" si="64"/>
        <v>2</v>
      </c>
      <c r="P682">
        <f t="shared" si="65"/>
        <v>1</v>
      </c>
    </row>
    <row r="683" spans="1:16" x14ac:dyDescent="0.2">
      <c r="A683" s="5">
        <v>44594</v>
      </c>
      <c r="B683" s="5">
        <v>44596</v>
      </c>
      <c r="C683" t="s">
        <v>296</v>
      </c>
      <c r="D683" s="5">
        <v>50236</v>
      </c>
      <c r="E683" s="3">
        <v>2899300</v>
      </c>
      <c r="F683" s="3">
        <v>550000</v>
      </c>
      <c r="G683" s="8">
        <v>6.4386100000000002E-2</v>
      </c>
      <c r="H683" s="8">
        <v>6.4600000000000005E-2</v>
      </c>
      <c r="I683" s="8">
        <v>1.4932471009909342E-3</v>
      </c>
      <c r="J683" t="str">
        <f t="shared" si="60"/>
        <v>SUN</v>
      </c>
      <c r="K683" t="str">
        <f t="shared" si="61"/>
        <v>FR</v>
      </c>
      <c r="L683" s="3">
        <f t="shared" si="62"/>
        <v>15.452777777777778</v>
      </c>
      <c r="M683" t="s">
        <v>317</v>
      </c>
      <c r="N683">
        <f t="shared" si="63"/>
        <v>2022</v>
      </c>
      <c r="O683">
        <f t="shared" si="64"/>
        <v>2</v>
      </c>
      <c r="P683">
        <f t="shared" si="65"/>
        <v>1</v>
      </c>
    </row>
    <row r="684" spans="1:16" x14ac:dyDescent="0.2">
      <c r="A684" s="5">
        <v>44579</v>
      </c>
      <c r="B684" s="5">
        <v>44581</v>
      </c>
      <c r="C684" t="s">
        <v>296</v>
      </c>
      <c r="D684" s="5">
        <v>50236</v>
      </c>
      <c r="E684" s="3">
        <v>6394100</v>
      </c>
      <c r="F684" s="3">
        <v>2800000</v>
      </c>
      <c r="G684" s="8">
        <v>6.3998399999999997E-2</v>
      </c>
      <c r="H684" s="8">
        <v>6.4199999999999993E-2</v>
      </c>
      <c r="I684" s="8">
        <v>7.5562099936748893E-3</v>
      </c>
      <c r="J684" t="str">
        <f t="shared" si="60"/>
        <v>SUN</v>
      </c>
      <c r="K684" t="str">
        <f t="shared" si="61"/>
        <v>FR</v>
      </c>
      <c r="L684" s="3">
        <f t="shared" si="62"/>
        <v>15.491666666666667</v>
      </c>
      <c r="M684" t="s">
        <v>317</v>
      </c>
      <c r="N684">
        <f t="shared" si="63"/>
        <v>2022</v>
      </c>
      <c r="O684">
        <f t="shared" si="64"/>
        <v>1</v>
      </c>
      <c r="P684">
        <f t="shared" si="65"/>
        <v>1</v>
      </c>
    </row>
    <row r="685" spans="1:16" x14ac:dyDescent="0.2">
      <c r="A685" s="5">
        <v>44565</v>
      </c>
      <c r="B685" s="5">
        <v>44567</v>
      </c>
      <c r="C685" t="s">
        <v>296</v>
      </c>
      <c r="D685" s="5">
        <v>50236</v>
      </c>
      <c r="E685" s="3">
        <v>26823200</v>
      </c>
      <c r="F685" s="3">
        <v>6300000</v>
      </c>
      <c r="G685" s="8">
        <v>6.4628000000000005E-2</v>
      </c>
      <c r="H685" s="8">
        <v>6.5000000000000002E-2</v>
      </c>
      <c r="I685" s="8">
        <v>1.7168728652751424E-2</v>
      </c>
      <c r="J685" t="str">
        <f t="shared" si="60"/>
        <v>SUN</v>
      </c>
      <c r="K685" t="str">
        <f t="shared" si="61"/>
        <v>FR</v>
      </c>
      <c r="L685" s="3">
        <f t="shared" si="62"/>
        <v>15.530555555555555</v>
      </c>
      <c r="M685" t="s">
        <v>317</v>
      </c>
      <c r="N685">
        <f t="shared" si="63"/>
        <v>2022</v>
      </c>
      <c r="O685">
        <f t="shared" si="64"/>
        <v>1</v>
      </c>
      <c r="P685">
        <f t="shared" si="65"/>
        <v>1</v>
      </c>
    </row>
    <row r="686" spans="1:16" x14ac:dyDescent="0.2">
      <c r="A686" s="5">
        <v>44859</v>
      </c>
      <c r="B686" s="5">
        <v>44861</v>
      </c>
      <c r="C686" t="s">
        <v>293</v>
      </c>
      <c r="D686" s="5">
        <v>46980</v>
      </c>
      <c r="E686" s="3">
        <v>4999000</v>
      </c>
      <c r="F686" s="3">
        <v>3500000</v>
      </c>
      <c r="G686" s="8">
        <v>7.4798000000000003E-2</v>
      </c>
      <c r="H686" s="8">
        <v>7.5200000000000003E-2</v>
      </c>
      <c r="I686" s="8">
        <v>3.8070675488984223E-3</v>
      </c>
      <c r="J686" t="str">
        <f t="shared" si="60"/>
        <v>SUN</v>
      </c>
      <c r="K686" t="str">
        <f t="shared" si="61"/>
        <v>FR</v>
      </c>
      <c r="L686" s="3">
        <f t="shared" si="62"/>
        <v>5.8055555555555554</v>
      </c>
      <c r="M686" t="s">
        <v>315</v>
      </c>
      <c r="N686">
        <f t="shared" si="63"/>
        <v>2022</v>
      </c>
      <c r="O686">
        <f t="shared" si="64"/>
        <v>10</v>
      </c>
      <c r="P686">
        <f t="shared" si="65"/>
        <v>4</v>
      </c>
    </row>
    <row r="687" spans="1:16" x14ac:dyDescent="0.2">
      <c r="A687" s="5">
        <v>44845</v>
      </c>
      <c r="B687" s="5">
        <v>44847</v>
      </c>
      <c r="C687" t="s">
        <v>293</v>
      </c>
      <c r="D687" s="5">
        <v>46980</v>
      </c>
      <c r="E687" s="3">
        <v>4580200</v>
      </c>
      <c r="F687" s="3">
        <v>3950000</v>
      </c>
      <c r="G687" s="8">
        <v>7.1194300000000002E-2</v>
      </c>
      <c r="H687" s="8">
        <v>7.1599999999999997E-2</v>
      </c>
      <c r="I687" s="8">
        <v>4.0895438813349809E-3</v>
      </c>
      <c r="J687" t="str">
        <f t="shared" si="60"/>
        <v>SUN</v>
      </c>
      <c r="K687" t="str">
        <f t="shared" si="61"/>
        <v>FR</v>
      </c>
      <c r="L687" s="3">
        <f t="shared" si="62"/>
        <v>5.8444444444444441</v>
      </c>
      <c r="M687" t="s">
        <v>315</v>
      </c>
      <c r="N687">
        <f t="shared" si="63"/>
        <v>2022</v>
      </c>
      <c r="O687">
        <f t="shared" si="64"/>
        <v>10</v>
      </c>
      <c r="P687">
        <f t="shared" si="65"/>
        <v>4</v>
      </c>
    </row>
    <row r="688" spans="1:16" x14ac:dyDescent="0.2">
      <c r="A688" s="5">
        <v>44831</v>
      </c>
      <c r="B688" s="5">
        <v>44833</v>
      </c>
      <c r="C688" t="s">
        <v>293</v>
      </c>
      <c r="D688" s="5">
        <v>46980</v>
      </c>
      <c r="E688" s="3">
        <v>4426600</v>
      </c>
      <c r="F688" s="3">
        <v>1650000</v>
      </c>
      <c r="G688" s="8">
        <v>7.0299E-2</v>
      </c>
      <c r="H688" s="8">
        <v>7.0499999999999993E-2</v>
      </c>
      <c r="I688" s="8">
        <v>1.6868079691703629E-3</v>
      </c>
      <c r="J688" t="str">
        <f t="shared" si="60"/>
        <v>SUN</v>
      </c>
      <c r="K688" t="str">
        <f t="shared" si="61"/>
        <v>FR</v>
      </c>
      <c r="L688" s="3">
        <f t="shared" si="62"/>
        <v>5.8833333333333337</v>
      </c>
      <c r="M688" t="s">
        <v>315</v>
      </c>
      <c r="N688">
        <f t="shared" si="63"/>
        <v>2022</v>
      </c>
      <c r="O688">
        <f t="shared" si="64"/>
        <v>9</v>
      </c>
      <c r="P688">
        <f t="shared" si="65"/>
        <v>3</v>
      </c>
    </row>
    <row r="689" spans="1:16" x14ac:dyDescent="0.2">
      <c r="A689" s="5">
        <v>44817</v>
      </c>
      <c r="B689" s="5">
        <v>44819</v>
      </c>
      <c r="C689" t="s">
        <v>293</v>
      </c>
      <c r="D689" s="5">
        <v>46980</v>
      </c>
      <c r="E689" s="3">
        <v>8900100</v>
      </c>
      <c r="F689" s="3">
        <v>3250000</v>
      </c>
      <c r="G689" s="8">
        <v>6.6288899999999998E-2</v>
      </c>
      <c r="H689" s="8">
        <v>6.6500000000000004E-2</v>
      </c>
      <c r="I689" s="8">
        <v>3.1329735330473348E-3</v>
      </c>
      <c r="J689" t="str">
        <f t="shared" si="60"/>
        <v>SUN</v>
      </c>
      <c r="K689" t="str">
        <f t="shared" si="61"/>
        <v>FR</v>
      </c>
      <c r="L689" s="3">
        <f t="shared" si="62"/>
        <v>5.9222222222222225</v>
      </c>
      <c r="M689" t="s">
        <v>315</v>
      </c>
      <c r="N689">
        <f t="shared" si="63"/>
        <v>2022</v>
      </c>
      <c r="O689">
        <f t="shared" si="64"/>
        <v>9</v>
      </c>
      <c r="P689">
        <f t="shared" si="65"/>
        <v>3</v>
      </c>
    </row>
    <row r="690" spans="1:16" x14ac:dyDescent="0.2">
      <c r="A690" s="5">
        <v>44803</v>
      </c>
      <c r="B690" s="5">
        <v>44805</v>
      </c>
      <c r="C690" t="s">
        <v>293</v>
      </c>
      <c r="D690" s="5">
        <v>46980</v>
      </c>
      <c r="E690" s="3">
        <v>5449300</v>
      </c>
      <c r="F690" s="3">
        <v>700000</v>
      </c>
      <c r="G690" s="8">
        <v>6.5614099999999995E-2</v>
      </c>
      <c r="H690" s="8">
        <v>6.6299999999999998E-2</v>
      </c>
      <c r="I690" s="8">
        <v>6.6792510724932735E-4</v>
      </c>
      <c r="J690" t="str">
        <f t="shared" si="60"/>
        <v>SUN</v>
      </c>
      <c r="K690" t="str">
        <f t="shared" si="61"/>
        <v>FR</v>
      </c>
      <c r="L690" s="3">
        <f t="shared" si="62"/>
        <v>5.958333333333333</v>
      </c>
      <c r="M690" t="s">
        <v>315</v>
      </c>
      <c r="N690">
        <f t="shared" si="63"/>
        <v>2022</v>
      </c>
      <c r="O690">
        <f t="shared" si="64"/>
        <v>8</v>
      </c>
      <c r="P690">
        <f t="shared" si="65"/>
        <v>3</v>
      </c>
    </row>
    <row r="691" spans="1:16" x14ac:dyDescent="0.2">
      <c r="A691" s="5">
        <v>44789</v>
      </c>
      <c r="B691" s="5">
        <v>44792</v>
      </c>
      <c r="C691" t="s">
        <v>293</v>
      </c>
      <c r="D691" s="5">
        <v>46980</v>
      </c>
      <c r="E691" s="3">
        <v>16669000</v>
      </c>
      <c r="F691" s="3">
        <v>5950000</v>
      </c>
      <c r="G691" s="8">
        <v>6.4149300000000006E-2</v>
      </c>
      <c r="H691" s="8">
        <v>6.4500000000000002E-2</v>
      </c>
      <c r="I691" s="8">
        <v>5.5506192830655134E-3</v>
      </c>
      <c r="J691" t="str">
        <f t="shared" si="60"/>
        <v>SUN</v>
      </c>
      <c r="K691" t="str">
        <f t="shared" si="61"/>
        <v>FR</v>
      </c>
      <c r="L691" s="3">
        <f t="shared" si="62"/>
        <v>5.9972222222222218</v>
      </c>
      <c r="M691" t="s">
        <v>315</v>
      </c>
      <c r="N691">
        <f t="shared" si="63"/>
        <v>2022</v>
      </c>
      <c r="O691">
        <f t="shared" si="64"/>
        <v>8</v>
      </c>
      <c r="P691">
        <f t="shared" si="65"/>
        <v>3</v>
      </c>
    </row>
    <row r="692" spans="1:16" x14ac:dyDescent="0.2">
      <c r="A692" s="5">
        <v>44859</v>
      </c>
      <c r="B692" s="5">
        <v>44861</v>
      </c>
      <c r="C692" t="s">
        <v>295</v>
      </c>
      <c r="D692" s="5">
        <v>48625</v>
      </c>
      <c r="E692" s="3">
        <v>6734700</v>
      </c>
      <c r="F692" s="3">
        <v>4300000</v>
      </c>
      <c r="G692" s="8">
        <v>7.6793600000000004E-2</v>
      </c>
      <c r="H692" s="8">
        <v>7.7200000000000005E-2</v>
      </c>
      <c r="I692" s="8">
        <v>2.2864369283690958E-3</v>
      </c>
      <c r="J692" t="str">
        <f t="shared" si="60"/>
        <v>SUN</v>
      </c>
      <c r="K692" t="str">
        <f t="shared" si="61"/>
        <v>FR</v>
      </c>
      <c r="L692" s="3">
        <f t="shared" si="62"/>
        <v>10.305555555555555</v>
      </c>
      <c r="M692" t="s">
        <v>316</v>
      </c>
      <c r="N692">
        <f t="shared" si="63"/>
        <v>2022</v>
      </c>
      <c r="O692">
        <f t="shared" si="64"/>
        <v>10</v>
      </c>
      <c r="P692">
        <f t="shared" si="65"/>
        <v>4</v>
      </c>
    </row>
    <row r="693" spans="1:16" x14ac:dyDescent="0.2">
      <c r="A693" s="5">
        <v>44845</v>
      </c>
      <c r="B693" s="5">
        <v>44847</v>
      </c>
      <c r="C693" t="s">
        <v>295</v>
      </c>
      <c r="D693" s="5">
        <v>48625</v>
      </c>
      <c r="E693" s="3">
        <v>6775600</v>
      </c>
      <c r="F693" s="3">
        <v>2350000</v>
      </c>
      <c r="G693" s="8">
        <v>7.3696800000000007E-2</v>
      </c>
      <c r="H693" s="8">
        <v>7.3999999999999996E-2</v>
      </c>
      <c r="I693" s="8">
        <v>1.1991740887660701E-3</v>
      </c>
      <c r="J693" t="str">
        <f t="shared" si="60"/>
        <v>SUN</v>
      </c>
      <c r="K693" t="str">
        <f t="shared" si="61"/>
        <v>FR</v>
      </c>
      <c r="L693" s="3">
        <f t="shared" si="62"/>
        <v>10.344444444444445</v>
      </c>
      <c r="M693" t="s">
        <v>316</v>
      </c>
      <c r="N693">
        <f t="shared" si="63"/>
        <v>2022</v>
      </c>
      <c r="O693">
        <f t="shared" si="64"/>
        <v>10</v>
      </c>
      <c r="P693">
        <f t="shared" si="65"/>
        <v>4</v>
      </c>
    </row>
    <row r="694" spans="1:16" x14ac:dyDescent="0.2">
      <c r="A694" s="5">
        <v>44831</v>
      </c>
      <c r="B694" s="5">
        <v>44833</v>
      </c>
      <c r="C694" t="s">
        <v>295</v>
      </c>
      <c r="D694" s="5">
        <v>48625</v>
      </c>
      <c r="E694" s="3">
        <v>10862000</v>
      </c>
      <c r="F694" s="3">
        <v>5150000</v>
      </c>
      <c r="G694" s="8">
        <v>7.4396699999999996E-2</v>
      </c>
      <c r="H694" s="8">
        <v>7.4700000000000003E-2</v>
      </c>
      <c r="I694" s="8">
        <v>2.6529352115289674E-3</v>
      </c>
      <c r="J694" t="str">
        <f t="shared" si="60"/>
        <v>SUN</v>
      </c>
      <c r="K694" t="str">
        <f t="shared" si="61"/>
        <v>FR</v>
      </c>
      <c r="L694" s="3">
        <f t="shared" si="62"/>
        <v>10.383333333333333</v>
      </c>
      <c r="M694" t="s">
        <v>316</v>
      </c>
      <c r="N694">
        <f t="shared" si="63"/>
        <v>2022</v>
      </c>
      <c r="O694">
        <f t="shared" si="64"/>
        <v>9</v>
      </c>
      <c r="P694">
        <f t="shared" si="65"/>
        <v>3</v>
      </c>
    </row>
    <row r="695" spans="1:16" x14ac:dyDescent="0.2">
      <c r="A695" s="5">
        <v>44817</v>
      </c>
      <c r="B695" s="5">
        <v>44819</v>
      </c>
      <c r="C695" t="s">
        <v>295</v>
      </c>
      <c r="D695" s="5">
        <v>48625</v>
      </c>
      <c r="E695" s="3">
        <v>14891900</v>
      </c>
      <c r="F695" s="3">
        <v>5350000</v>
      </c>
      <c r="G695" s="8">
        <v>7.1199799999999994E-2</v>
      </c>
      <c r="H695" s="8">
        <v>7.1400000000000005E-2</v>
      </c>
      <c r="I695" s="8">
        <v>2.6375354083129823E-3</v>
      </c>
      <c r="J695" t="str">
        <f t="shared" si="60"/>
        <v>SUN</v>
      </c>
      <c r="K695" t="str">
        <f t="shared" si="61"/>
        <v>FR</v>
      </c>
      <c r="L695" s="3">
        <f t="shared" si="62"/>
        <v>10.422222222222222</v>
      </c>
      <c r="M695" t="s">
        <v>316</v>
      </c>
      <c r="N695">
        <f t="shared" si="63"/>
        <v>2022</v>
      </c>
      <c r="O695">
        <f t="shared" si="64"/>
        <v>9</v>
      </c>
      <c r="P695">
        <f t="shared" si="65"/>
        <v>3</v>
      </c>
    </row>
    <row r="696" spans="1:16" x14ac:dyDescent="0.2">
      <c r="A696" s="5">
        <v>44803</v>
      </c>
      <c r="B696" s="5">
        <v>44805</v>
      </c>
      <c r="C696" t="s">
        <v>295</v>
      </c>
      <c r="D696" s="5">
        <v>48625</v>
      </c>
      <c r="E696" s="3">
        <v>17854000</v>
      </c>
      <c r="F696" s="3">
        <v>5650000</v>
      </c>
      <c r="G696" s="8">
        <v>7.1798500000000001E-2</v>
      </c>
      <c r="H696" s="8">
        <v>7.1999999999999995E-2</v>
      </c>
      <c r="I696" s="8">
        <v>2.8088565616251784E-3</v>
      </c>
      <c r="J696" t="str">
        <f t="shared" si="60"/>
        <v>SUN</v>
      </c>
      <c r="K696" t="str">
        <f t="shared" si="61"/>
        <v>FR</v>
      </c>
      <c r="L696" s="3">
        <f t="shared" si="62"/>
        <v>10.458333333333334</v>
      </c>
      <c r="M696" t="s">
        <v>316</v>
      </c>
      <c r="N696">
        <f t="shared" si="63"/>
        <v>2022</v>
      </c>
      <c r="O696">
        <f t="shared" si="64"/>
        <v>8</v>
      </c>
      <c r="P696">
        <f t="shared" si="65"/>
        <v>3</v>
      </c>
    </row>
    <row r="697" spans="1:16" x14ac:dyDescent="0.2">
      <c r="A697" s="5">
        <v>44789</v>
      </c>
      <c r="B697" s="5">
        <v>44792</v>
      </c>
      <c r="C697" t="s">
        <v>295</v>
      </c>
      <c r="D697" s="5">
        <v>48625</v>
      </c>
      <c r="E697" s="3">
        <v>31783200</v>
      </c>
      <c r="F697" s="3">
        <v>9350000</v>
      </c>
      <c r="G697" s="8">
        <v>7.0597800000000002E-2</v>
      </c>
      <c r="H697" s="8">
        <v>7.0800000000000002E-2</v>
      </c>
      <c r="I697" s="8">
        <v>4.5705506005651484E-3</v>
      </c>
      <c r="J697" t="str">
        <f t="shared" si="60"/>
        <v>SUN</v>
      </c>
      <c r="K697" t="str">
        <f t="shared" si="61"/>
        <v>FR</v>
      </c>
      <c r="L697" s="3">
        <f t="shared" si="62"/>
        <v>10.497222222222222</v>
      </c>
      <c r="M697" t="s">
        <v>316</v>
      </c>
      <c r="N697">
        <f t="shared" si="63"/>
        <v>2022</v>
      </c>
      <c r="O697">
        <f t="shared" si="64"/>
        <v>8</v>
      </c>
      <c r="P697">
        <f t="shared" si="65"/>
        <v>3</v>
      </c>
    </row>
    <row r="698" spans="1:16" x14ac:dyDescent="0.2">
      <c r="A698" s="5">
        <v>44859</v>
      </c>
      <c r="B698" s="5">
        <v>44861</v>
      </c>
      <c r="C698" t="s">
        <v>298</v>
      </c>
      <c r="D698" s="5">
        <v>52397</v>
      </c>
      <c r="E698" s="3">
        <v>494800</v>
      </c>
      <c r="F698" s="3">
        <v>0</v>
      </c>
      <c r="G698" s="8">
        <v>0</v>
      </c>
      <c r="H698" s="8">
        <v>0</v>
      </c>
      <c r="I698" s="8">
        <v>0</v>
      </c>
      <c r="J698" t="str">
        <f t="shared" si="60"/>
        <v>SUN</v>
      </c>
      <c r="K698" t="str">
        <f t="shared" si="61"/>
        <v>FR</v>
      </c>
      <c r="L698" s="3">
        <f t="shared" si="62"/>
        <v>20.638888888888889</v>
      </c>
      <c r="M698" t="s">
        <v>318</v>
      </c>
      <c r="N698">
        <f t="shared" si="63"/>
        <v>2022</v>
      </c>
      <c r="O698">
        <f t="shared" si="64"/>
        <v>10</v>
      </c>
      <c r="P698">
        <f t="shared" si="65"/>
        <v>4</v>
      </c>
    </row>
    <row r="699" spans="1:16" x14ac:dyDescent="0.2">
      <c r="A699" s="5">
        <v>44845</v>
      </c>
      <c r="B699" s="5">
        <v>44847</v>
      </c>
      <c r="C699" t="s">
        <v>298</v>
      </c>
      <c r="D699" s="5">
        <v>52397</v>
      </c>
      <c r="E699" s="3">
        <v>307000</v>
      </c>
      <c r="F699" s="3">
        <v>10000</v>
      </c>
      <c r="G699" s="8">
        <v>7.39929E-2</v>
      </c>
      <c r="H699" s="8">
        <v>7.4099999999999999E-2</v>
      </c>
      <c r="I699" s="8">
        <v>1.1337232285406969E-5</v>
      </c>
      <c r="J699" t="str">
        <f t="shared" si="60"/>
        <v>SUN</v>
      </c>
      <c r="K699" t="str">
        <f t="shared" si="61"/>
        <v>FR</v>
      </c>
      <c r="L699" s="3">
        <f t="shared" si="62"/>
        <v>20.677777777777777</v>
      </c>
      <c r="M699" t="s">
        <v>318</v>
      </c>
      <c r="N699">
        <f t="shared" si="63"/>
        <v>2022</v>
      </c>
      <c r="O699">
        <f t="shared" si="64"/>
        <v>10</v>
      </c>
      <c r="P699">
        <f t="shared" si="65"/>
        <v>4</v>
      </c>
    </row>
    <row r="700" spans="1:16" x14ac:dyDescent="0.2">
      <c r="A700" s="5">
        <v>44831</v>
      </c>
      <c r="B700" s="5">
        <v>44833</v>
      </c>
      <c r="C700" t="s">
        <v>298</v>
      </c>
      <c r="D700" s="5">
        <v>52397</v>
      </c>
      <c r="E700" s="3">
        <v>1564400</v>
      </c>
      <c r="F700" s="3">
        <v>0</v>
      </c>
      <c r="G700" s="8">
        <v>0</v>
      </c>
      <c r="H700" s="8" t="s">
        <v>50</v>
      </c>
      <c r="I700" s="8">
        <v>0</v>
      </c>
      <c r="J700" t="str">
        <f t="shared" si="60"/>
        <v>SUN</v>
      </c>
      <c r="K700" t="str">
        <f t="shared" si="61"/>
        <v>FR</v>
      </c>
      <c r="L700" s="3">
        <f t="shared" si="62"/>
        <v>20.716666666666665</v>
      </c>
      <c r="M700" t="s">
        <v>318</v>
      </c>
      <c r="N700">
        <f t="shared" si="63"/>
        <v>2022</v>
      </c>
      <c r="O700">
        <f t="shared" si="64"/>
        <v>9</v>
      </c>
      <c r="P700">
        <f t="shared" si="65"/>
        <v>3</v>
      </c>
    </row>
    <row r="701" spans="1:16" x14ac:dyDescent="0.2">
      <c r="A701" s="5">
        <v>44817</v>
      </c>
      <c r="B701" s="5">
        <v>44819</v>
      </c>
      <c r="C701" t="s">
        <v>298</v>
      </c>
      <c r="D701" s="5">
        <v>52397</v>
      </c>
      <c r="E701" s="3">
        <v>2452200</v>
      </c>
      <c r="F701" s="3">
        <v>1700000</v>
      </c>
      <c r="G701" s="8">
        <v>7.1699600000000002E-2</v>
      </c>
      <c r="H701" s="8">
        <v>7.1900000000000006E-2</v>
      </c>
      <c r="I701" s="8">
        <v>1.8675947745666159E-3</v>
      </c>
      <c r="J701" t="str">
        <f t="shared" si="60"/>
        <v>SUN</v>
      </c>
      <c r="K701" t="str">
        <f t="shared" si="61"/>
        <v>FR</v>
      </c>
      <c r="L701" s="3">
        <f t="shared" si="62"/>
        <v>20.755555555555556</v>
      </c>
      <c r="M701" t="s">
        <v>318</v>
      </c>
      <c r="N701">
        <f t="shared" si="63"/>
        <v>2022</v>
      </c>
      <c r="O701">
        <f t="shared" si="64"/>
        <v>9</v>
      </c>
      <c r="P701">
        <f t="shared" si="65"/>
        <v>3</v>
      </c>
    </row>
    <row r="702" spans="1:16" x14ac:dyDescent="0.2">
      <c r="A702" s="5">
        <v>44803</v>
      </c>
      <c r="B702" s="5">
        <v>44805</v>
      </c>
      <c r="C702" t="s">
        <v>298</v>
      </c>
      <c r="D702" s="5">
        <v>52397</v>
      </c>
      <c r="E702" s="3">
        <v>9327500</v>
      </c>
      <c r="F702" s="3">
        <v>7200000</v>
      </c>
      <c r="G702" s="8">
        <v>7.1399099999999993E-2</v>
      </c>
      <c r="H702" s="8">
        <v>7.2099999999999997E-2</v>
      </c>
      <c r="I702" s="8">
        <v>7.8766623662767706E-3</v>
      </c>
      <c r="J702" t="str">
        <f t="shared" si="60"/>
        <v>SUN</v>
      </c>
      <c r="K702" t="str">
        <f t="shared" si="61"/>
        <v>FR</v>
      </c>
      <c r="L702" s="3">
        <f t="shared" si="62"/>
        <v>20.791666666666668</v>
      </c>
      <c r="M702" t="s">
        <v>318</v>
      </c>
      <c r="N702">
        <f t="shared" si="63"/>
        <v>2022</v>
      </c>
      <c r="O702">
        <f t="shared" si="64"/>
        <v>8</v>
      </c>
      <c r="P702">
        <f t="shared" si="65"/>
        <v>3</v>
      </c>
    </row>
    <row r="703" spans="1:16" x14ac:dyDescent="0.2">
      <c r="A703" s="5">
        <v>44789</v>
      </c>
      <c r="B703" s="5">
        <v>44792</v>
      </c>
      <c r="C703" t="s">
        <v>298</v>
      </c>
      <c r="D703" s="5">
        <v>52397</v>
      </c>
      <c r="E703" s="3">
        <v>15924700</v>
      </c>
      <c r="F703" s="3">
        <v>2550000</v>
      </c>
      <c r="G703" s="8">
        <v>7.1899599999999994E-2</v>
      </c>
      <c r="H703" s="8">
        <v>7.1999999999999995E-2</v>
      </c>
      <c r="I703" s="8">
        <v>2.8092064095217371E-3</v>
      </c>
      <c r="J703" t="str">
        <f t="shared" si="60"/>
        <v>SUN</v>
      </c>
      <c r="K703" t="str">
        <f t="shared" si="61"/>
        <v>FR</v>
      </c>
      <c r="L703" s="3">
        <f t="shared" si="62"/>
        <v>20.830555555555556</v>
      </c>
      <c r="M703" t="s">
        <v>318</v>
      </c>
      <c r="N703">
        <f t="shared" si="63"/>
        <v>2022</v>
      </c>
      <c r="O703">
        <f t="shared" si="64"/>
        <v>8</v>
      </c>
      <c r="P703">
        <f t="shared" si="65"/>
        <v>3</v>
      </c>
    </row>
    <row r="704" spans="1:16" x14ac:dyDescent="0.2">
      <c r="A704" s="5">
        <v>44859</v>
      </c>
      <c r="B704" s="5">
        <v>44861</v>
      </c>
      <c r="C704" t="s">
        <v>297</v>
      </c>
      <c r="D704" s="5">
        <v>50571</v>
      </c>
      <c r="E704" s="3">
        <v>1858600</v>
      </c>
      <c r="F704" s="3">
        <v>1800000</v>
      </c>
      <c r="G704" s="8">
        <v>7.5646699999999997E-2</v>
      </c>
      <c r="H704" s="8">
        <v>7.7700000000000005E-2</v>
      </c>
      <c r="I704" s="8">
        <v>5.7416850094876657E-3</v>
      </c>
      <c r="J704" t="str">
        <f t="shared" si="60"/>
        <v>SUN</v>
      </c>
      <c r="K704" t="str">
        <f t="shared" si="61"/>
        <v>FR</v>
      </c>
      <c r="L704" s="3">
        <f t="shared" si="62"/>
        <v>15.638888888888889</v>
      </c>
      <c r="M704" t="s">
        <v>317</v>
      </c>
      <c r="N704">
        <f t="shared" si="63"/>
        <v>2022</v>
      </c>
      <c r="O704">
        <f t="shared" si="64"/>
        <v>10</v>
      </c>
      <c r="P704">
        <f t="shared" si="65"/>
        <v>4</v>
      </c>
    </row>
    <row r="705" spans="1:16" x14ac:dyDescent="0.2">
      <c r="A705" s="5">
        <v>44845</v>
      </c>
      <c r="B705" s="5">
        <v>44847</v>
      </c>
      <c r="C705" t="s">
        <v>297</v>
      </c>
      <c r="D705" s="5">
        <v>50571</v>
      </c>
      <c r="E705" s="3">
        <v>1157500</v>
      </c>
      <c r="F705" s="3">
        <v>350000</v>
      </c>
      <c r="G705" s="8">
        <v>7.40846E-2</v>
      </c>
      <c r="H705" s="8">
        <v>7.4200000000000002E-2</v>
      </c>
      <c r="I705" s="8">
        <v>1.0933843558928948E-3</v>
      </c>
      <c r="J705" t="str">
        <f t="shared" si="60"/>
        <v>SUN</v>
      </c>
      <c r="K705" t="str">
        <f t="shared" si="61"/>
        <v>FR</v>
      </c>
      <c r="L705" s="3">
        <f t="shared" si="62"/>
        <v>15.677777777777777</v>
      </c>
      <c r="M705" t="s">
        <v>317</v>
      </c>
      <c r="N705">
        <f t="shared" si="63"/>
        <v>2022</v>
      </c>
      <c r="O705">
        <f t="shared" si="64"/>
        <v>10</v>
      </c>
      <c r="P705">
        <f t="shared" si="65"/>
        <v>4</v>
      </c>
    </row>
    <row r="706" spans="1:16" x14ac:dyDescent="0.2">
      <c r="A706" s="5">
        <v>44831</v>
      </c>
      <c r="B706" s="5">
        <v>44833</v>
      </c>
      <c r="C706" t="s">
        <v>297</v>
      </c>
      <c r="D706" s="5">
        <v>50571</v>
      </c>
      <c r="E706" s="3">
        <v>2187100</v>
      </c>
      <c r="F706" s="3">
        <v>550000</v>
      </c>
      <c r="G706" s="8">
        <v>7.4592699999999998E-2</v>
      </c>
      <c r="H706" s="8">
        <v>7.4700000000000003E-2</v>
      </c>
      <c r="I706" s="8">
        <v>1.7299593084545647E-3</v>
      </c>
      <c r="J706" t="str">
        <f t="shared" ref="J706:J769" si="66">INDEX(sbn,MATCH(C706,seri,0))</f>
        <v>SUN</v>
      </c>
      <c r="K706" t="str">
        <f t="shared" ref="K706:K769" si="67">INDEX(tipe,MATCH(C706,seri,0))</f>
        <v>FR</v>
      </c>
      <c r="L706" s="3">
        <f t="shared" ref="L706:L769" si="68">YEARFRAC(A706,D706)</f>
        <v>15.716666666666667</v>
      </c>
      <c r="M706" t="s">
        <v>317</v>
      </c>
      <c r="N706">
        <f t="shared" si="63"/>
        <v>2022</v>
      </c>
      <c r="O706">
        <f t="shared" si="64"/>
        <v>9</v>
      </c>
      <c r="P706">
        <f t="shared" si="65"/>
        <v>3</v>
      </c>
    </row>
    <row r="707" spans="1:16" x14ac:dyDescent="0.2">
      <c r="A707" s="5">
        <v>44817</v>
      </c>
      <c r="B707" s="5">
        <v>44819</v>
      </c>
      <c r="C707" t="s">
        <v>297</v>
      </c>
      <c r="D707" s="5">
        <v>50571</v>
      </c>
      <c r="E707" s="3">
        <v>11198900</v>
      </c>
      <c r="F707" s="3">
        <v>3600000</v>
      </c>
      <c r="G707" s="8">
        <v>7.1499800000000002E-2</v>
      </c>
      <c r="H707" s="8">
        <v>7.1999999999999995E-2</v>
      </c>
      <c r="I707" s="8">
        <v>1.0853859582542695E-2</v>
      </c>
      <c r="J707" t="str">
        <f t="shared" si="66"/>
        <v>SUN</v>
      </c>
      <c r="K707" t="str">
        <f t="shared" si="67"/>
        <v>FR</v>
      </c>
      <c r="L707" s="3">
        <f t="shared" si="68"/>
        <v>15.755555555555556</v>
      </c>
      <c r="M707" t="s">
        <v>317</v>
      </c>
      <c r="N707">
        <f t="shared" ref="N707" si="69">YEAR(A707)</f>
        <v>2022</v>
      </c>
      <c r="O707">
        <f t="shared" ref="O707" si="70">MONTH(A707)</f>
        <v>9</v>
      </c>
      <c r="P707">
        <f t="shared" ref="P707:P770" si="71">ROUNDUP(MONTH(A707)/3,0)</f>
        <v>3</v>
      </c>
    </row>
    <row r="708" spans="1:16" x14ac:dyDescent="0.2">
      <c r="A708" s="5">
        <v>44859</v>
      </c>
      <c r="B708" s="5">
        <v>44861</v>
      </c>
      <c r="C708" t="s">
        <v>294</v>
      </c>
      <c r="D708" s="5">
        <v>47771</v>
      </c>
      <c r="E708" s="3">
        <v>2260000</v>
      </c>
      <c r="F708" s="3">
        <v>2260000</v>
      </c>
      <c r="G708" s="8">
        <v>7.4886400000000006E-2</v>
      </c>
      <c r="H708" s="8">
        <v>7.6799999999999993E-2</v>
      </c>
      <c r="I708" s="8">
        <v>7.4886400000000006E-2</v>
      </c>
      <c r="J708" t="str">
        <f t="shared" si="66"/>
        <v>SUN</v>
      </c>
      <c r="K708" t="str">
        <f t="shared" si="67"/>
        <v>FRSDG</v>
      </c>
      <c r="L708" s="3">
        <f t="shared" si="68"/>
        <v>7.9722222222222223</v>
      </c>
      <c r="N708">
        <f t="shared" ref="N708:N771" si="72">YEAR(A708)</f>
        <v>2022</v>
      </c>
      <c r="O708">
        <f t="shared" ref="O708:O771" si="73">MONTH(A708)</f>
        <v>10</v>
      </c>
      <c r="P708">
        <f t="shared" si="71"/>
        <v>4</v>
      </c>
    </row>
    <row r="709" spans="1:16" x14ac:dyDescent="0.2">
      <c r="A709" s="5">
        <v>44033</v>
      </c>
      <c r="B709" s="5">
        <v>44035</v>
      </c>
      <c r="C709" t="s">
        <v>123</v>
      </c>
      <c r="D709" s="5">
        <v>44576</v>
      </c>
      <c r="E709" s="3">
        <v>14886000</v>
      </c>
      <c r="F709" s="3">
        <v>2350000</v>
      </c>
      <c r="G709" s="8">
        <v>0.05</v>
      </c>
      <c r="H709" s="8">
        <v>0.05</v>
      </c>
      <c r="I709" s="8">
        <v>3.4477699530516431E-3</v>
      </c>
      <c r="J709" t="str">
        <f t="shared" si="66"/>
        <v>SBSN</v>
      </c>
      <c r="K709" t="str">
        <f t="shared" si="67"/>
        <v>PBS</v>
      </c>
      <c r="L709" s="3">
        <f t="shared" si="68"/>
        <v>1.4833333333333334</v>
      </c>
      <c r="N709">
        <f t="shared" si="72"/>
        <v>2020</v>
      </c>
      <c r="O709">
        <f t="shared" si="73"/>
        <v>7</v>
      </c>
      <c r="P709">
        <f t="shared" si="71"/>
        <v>3</v>
      </c>
    </row>
    <row r="710" spans="1:16" x14ac:dyDescent="0.2">
      <c r="A710" s="5">
        <v>44019</v>
      </c>
      <c r="B710" s="5">
        <v>44021</v>
      </c>
      <c r="C710" t="s">
        <v>123</v>
      </c>
      <c r="D710" s="5">
        <v>44576</v>
      </c>
      <c r="E710" s="3">
        <v>19755000</v>
      </c>
      <c r="F710" s="3">
        <v>4260000</v>
      </c>
      <c r="G710" s="8">
        <v>5.2606600000000003E-2</v>
      </c>
      <c r="H710" s="8">
        <v>5.2812499999999998E-2</v>
      </c>
      <c r="I710" s="8">
        <v>6.5758250000000004E-3</v>
      </c>
      <c r="J710" t="str">
        <f t="shared" si="66"/>
        <v>SBSN</v>
      </c>
      <c r="K710" t="str">
        <f t="shared" si="67"/>
        <v>PBS</v>
      </c>
      <c r="L710" s="3">
        <f t="shared" si="68"/>
        <v>1.5222222222222221</v>
      </c>
      <c r="N710">
        <f t="shared" si="72"/>
        <v>2020</v>
      </c>
      <c r="O710">
        <f t="shared" si="73"/>
        <v>7</v>
      </c>
      <c r="P710">
        <f t="shared" si="71"/>
        <v>3</v>
      </c>
    </row>
    <row r="711" spans="1:16" x14ac:dyDescent="0.2">
      <c r="A711" s="5">
        <v>44005</v>
      </c>
      <c r="B711" s="5">
        <v>44007</v>
      </c>
      <c r="C711" t="s">
        <v>123</v>
      </c>
      <c r="D711" s="5">
        <v>44576</v>
      </c>
      <c r="E711" s="3">
        <v>17301000</v>
      </c>
      <c r="F711" s="3">
        <v>4200000</v>
      </c>
      <c r="G711" s="8">
        <v>5.6387100000000002E-2</v>
      </c>
      <c r="H711" s="8">
        <v>5.6562500000000002E-2</v>
      </c>
      <c r="I711" s="8">
        <v>6.9491144366197188E-3</v>
      </c>
      <c r="J711" t="str">
        <f t="shared" si="66"/>
        <v>SBSN</v>
      </c>
      <c r="K711" t="str">
        <f t="shared" si="67"/>
        <v>PBS</v>
      </c>
      <c r="L711" s="3">
        <f t="shared" si="68"/>
        <v>1.5611111111111111</v>
      </c>
      <c r="N711">
        <f t="shared" si="72"/>
        <v>2020</v>
      </c>
      <c r="O711">
        <f t="shared" si="73"/>
        <v>6</v>
      </c>
      <c r="P711">
        <f t="shared" si="71"/>
        <v>2</v>
      </c>
    </row>
    <row r="712" spans="1:16" x14ac:dyDescent="0.2">
      <c r="A712" s="5">
        <v>43991</v>
      </c>
      <c r="B712" s="5">
        <v>43993</v>
      </c>
      <c r="C712" t="s">
        <v>123</v>
      </c>
      <c r="D712" s="5">
        <v>44576</v>
      </c>
      <c r="E712" s="3">
        <v>10352000</v>
      </c>
      <c r="F712" s="3">
        <v>4350000</v>
      </c>
      <c r="G712" s="8">
        <v>6.02035E-2</v>
      </c>
      <c r="H712" s="8">
        <v>6.0624999999999998E-2</v>
      </c>
      <c r="I712" s="8">
        <v>7.6844256161971835E-3</v>
      </c>
      <c r="J712" t="str">
        <f t="shared" si="66"/>
        <v>SBSN</v>
      </c>
      <c r="K712" t="str">
        <f t="shared" si="67"/>
        <v>PBS</v>
      </c>
      <c r="L712" s="3">
        <f t="shared" si="68"/>
        <v>1.6</v>
      </c>
      <c r="N712">
        <f t="shared" si="72"/>
        <v>2020</v>
      </c>
      <c r="O712">
        <f t="shared" si="73"/>
        <v>6</v>
      </c>
      <c r="P712">
        <f t="shared" si="71"/>
        <v>2</v>
      </c>
    </row>
    <row r="713" spans="1:16" x14ac:dyDescent="0.2">
      <c r="A713" s="5">
        <v>43969</v>
      </c>
      <c r="B713" s="5">
        <v>43971</v>
      </c>
      <c r="C713" t="s">
        <v>123</v>
      </c>
      <c r="D713" s="5">
        <v>44576</v>
      </c>
      <c r="E713" s="3">
        <v>5099000</v>
      </c>
      <c r="F713" s="3">
        <v>3400000</v>
      </c>
      <c r="G713" s="8">
        <v>6.1573699999999995E-2</v>
      </c>
      <c r="H713" s="8">
        <v>6.1874999999999999E-2</v>
      </c>
      <c r="I713" s="8">
        <v>6.1429160798122072E-3</v>
      </c>
      <c r="J713" t="str">
        <f t="shared" si="66"/>
        <v>SBSN</v>
      </c>
      <c r="K713" t="str">
        <f t="shared" si="67"/>
        <v>PBS</v>
      </c>
      <c r="L713" s="3">
        <f t="shared" si="68"/>
        <v>1.6583333333333334</v>
      </c>
      <c r="N713">
        <f t="shared" si="72"/>
        <v>2020</v>
      </c>
      <c r="O713">
        <f t="shared" si="73"/>
        <v>5</v>
      </c>
      <c r="P713">
        <f t="shared" si="71"/>
        <v>2</v>
      </c>
    </row>
    <row r="714" spans="1:16" x14ac:dyDescent="0.2">
      <c r="A714" s="5">
        <v>43957</v>
      </c>
      <c r="B714" s="5">
        <v>43959</v>
      </c>
      <c r="C714" t="s">
        <v>123</v>
      </c>
      <c r="D714" s="5">
        <v>44576</v>
      </c>
      <c r="E714" s="3">
        <v>1150000</v>
      </c>
      <c r="F714" s="3">
        <v>1150000</v>
      </c>
      <c r="G714" s="8">
        <v>6.19696E-2</v>
      </c>
      <c r="H714" s="8">
        <v>6.19696E-2</v>
      </c>
      <c r="I714" s="8">
        <v>2.0911103286384972E-3</v>
      </c>
      <c r="J714" t="str">
        <f t="shared" si="66"/>
        <v>SBSN</v>
      </c>
      <c r="K714" t="str">
        <f t="shared" si="67"/>
        <v>PBS</v>
      </c>
      <c r="L714" s="3">
        <f t="shared" si="68"/>
        <v>1.6916666666666667</v>
      </c>
      <c r="N714">
        <f t="shared" si="72"/>
        <v>2020</v>
      </c>
      <c r="O714">
        <f t="shared" si="73"/>
        <v>5</v>
      </c>
      <c r="P714">
        <f t="shared" si="71"/>
        <v>2</v>
      </c>
    </row>
    <row r="715" spans="1:16" x14ac:dyDescent="0.2">
      <c r="A715" s="5">
        <v>43956</v>
      </c>
      <c r="B715" s="5">
        <v>43959</v>
      </c>
      <c r="C715" t="s">
        <v>123</v>
      </c>
      <c r="D715" s="5">
        <v>44576</v>
      </c>
      <c r="E715" s="3">
        <v>4893000</v>
      </c>
      <c r="F715" s="3">
        <v>1500000</v>
      </c>
      <c r="G715" s="8">
        <v>6.19696E-2</v>
      </c>
      <c r="H715" s="8">
        <v>6.2812499999999993E-2</v>
      </c>
      <c r="I715" s="8">
        <v>2.7275352112676055E-3</v>
      </c>
      <c r="J715" t="str">
        <f t="shared" si="66"/>
        <v>SBSN</v>
      </c>
      <c r="K715" t="str">
        <f t="shared" si="67"/>
        <v>PBS</v>
      </c>
      <c r="L715" s="3">
        <f t="shared" si="68"/>
        <v>1.6944444444444444</v>
      </c>
      <c r="N715">
        <f t="shared" si="72"/>
        <v>2020</v>
      </c>
      <c r="O715">
        <f t="shared" si="73"/>
        <v>5</v>
      </c>
      <c r="P715">
        <f t="shared" si="71"/>
        <v>2</v>
      </c>
    </row>
    <row r="716" spans="1:16" x14ac:dyDescent="0.2">
      <c r="A716" s="5">
        <v>43942</v>
      </c>
      <c r="B716" s="5">
        <v>43944</v>
      </c>
      <c r="C716" t="s">
        <v>123</v>
      </c>
      <c r="D716" s="5">
        <v>44576</v>
      </c>
      <c r="E716" s="3">
        <v>4165000</v>
      </c>
      <c r="F716" s="3">
        <v>2520000</v>
      </c>
      <c r="G716" s="8">
        <v>5.8829399999999997E-2</v>
      </c>
      <c r="H716" s="8">
        <v>5.9374999999999997E-2</v>
      </c>
      <c r="I716" s="8">
        <v>4.3500612676056335E-3</v>
      </c>
      <c r="J716" t="str">
        <f t="shared" si="66"/>
        <v>SBSN</v>
      </c>
      <c r="K716" t="str">
        <f t="shared" si="67"/>
        <v>PBS</v>
      </c>
      <c r="L716" s="3">
        <f t="shared" si="68"/>
        <v>1.7333333333333334</v>
      </c>
      <c r="N716">
        <f t="shared" si="72"/>
        <v>2020</v>
      </c>
      <c r="O716">
        <f t="shared" si="73"/>
        <v>4</v>
      </c>
      <c r="P716">
        <f t="shared" si="71"/>
        <v>2</v>
      </c>
    </row>
    <row r="717" spans="1:16" x14ac:dyDescent="0.2">
      <c r="A717" s="5">
        <v>43928</v>
      </c>
      <c r="B717" s="5">
        <v>43930</v>
      </c>
      <c r="C717" t="s">
        <v>123</v>
      </c>
      <c r="D717" s="5">
        <v>44576</v>
      </c>
      <c r="E717" s="3">
        <v>1126000</v>
      </c>
      <c r="F717" s="3">
        <v>470000</v>
      </c>
      <c r="G717" s="8">
        <v>5.90573E-2</v>
      </c>
      <c r="H717" s="8">
        <v>5.9374999999999997E-2</v>
      </c>
      <c r="I717" s="8">
        <v>8.1446393779342719E-4</v>
      </c>
      <c r="J717" t="str">
        <f t="shared" si="66"/>
        <v>SBSN</v>
      </c>
      <c r="K717" t="str">
        <f t="shared" si="67"/>
        <v>PBS</v>
      </c>
      <c r="L717" s="3">
        <f t="shared" si="68"/>
        <v>1.7722222222222221</v>
      </c>
      <c r="N717">
        <f t="shared" si="72"/>
        <v>2020</v>
      </c>
      <c r="O717">
        <f t="shared" si="73"/>
        <v>4</v>
      </c>
      <c r="P717">
        <f t="shared" si="71"/>
        <v>2</v>
      </c>
    </row>
    <row r="718" spans="1:16" x14ac:dyDescent="0.2">
      <c r="A718" s="5">
        <v>43914</v>
      </c>
      <c r="B718" s="5">
        <v>43916</v>
      </c>
      <c r="C718" t="s">
        <v>123</v>
      </c>
      <c r="D718" s="5">
        <v>44576</v>
      </c>
      <c r="E718" s="3">
        <v>2258000</v>
      </c>
      <c r="F718" s="3">
        <v>0</v>
      </c>
      <c r="G718" s="8" t="s">
        <v>50</v>
      </c>
      <c r="H718" s="8" t="s">
        <v>50</v>
      </c>
      <c r="I718" s="8" t="s">
        <v>50</v>
      </c>
      <c r="J718" t="str">
        <f t="shared" si="66"/>
        <v>SBSN</v>
      </c>
      <c r="K718" t="str">
        <f t="shared" si="67"/>
        <v>PBS</v>
      </c>
      <c r="L718" s="3">
        <f t="shared" si="68"/>
        <v>1.8083333333333333</v>
      </c>
      <c r="N718">
        <f t="shared" si="72"/>
        <v>2020</v>
      </c>
      <c r="O718">
        <f t="shared" si="73"/>
        <v>3</v>
      </c>
      <c r="P718">
        <f t="shared" si="71"/>
        <v>1</v>
      </c>
    </row>
    <row r="719" spans="1:16" x14ac:dyDescent="0.2">
      <c r="A719" s="5">
        <v>43900</v>
      </c>
      <c r="B719" s="5">
        <v>43902</v>
      </c>
      <c r="C719" t="s">
        <v>123</v>
      </c>
      <c r="D719" s="5">
        <v>44576</v>
      </c>
      <c r="E719" s="3">
        <v>9561000</v>
      </c>
      <c r="F719" s="3">
        <v>2400000</v>
      </c>
      <c r="G719" s="8">
        <v>4.9792999999999997E-2</v>
      </c>
      <c r="H719" s="8">
        <v>5.0625000000000003E-2</v>
      </c>
      <c r="I719" s="8">
        <v>3.5065492957746477E-3</v>
      </c>
      <c r="J719" t="str">
        <f t="shared" si="66"/>
        <v>SBSN</v>
      </c>
      <c r="K719" t="str">
        <f t="shared" si="67"/>
        <v>PBS</v>
      </c>
      <c r="L719" s="3">
        <f t="shared" si="68"/>
        <v>1.8472222222222223</v>
      </c>
      <c r="N719">
        <f t="shared" si="72"/>
        <v>2020</v>
      </c>
      <c r="O719">
        <f t="shared" si="73"/>
        <v>3</v>
      </c>
      <c r="P719">
        <f t="shared" si="71"/>
        <v>1</v>
      </c>
    </row>
    <row r="720" spans="1:16" x14ac:dyDescent="0.2">
      <c r="A720" s="5">
        <v>43886</v>
      </c>
      <c r="B720" s="5">
        <v>43888</v>
      </c>
      <c r="C720" t="s">
        <v>123</v>
      </c>
      <c r="D720" s="5">
        <v>44576</v>
      </c>
      <c r="E720" s="3">
        <v>17975000</v>
      </c>
      <c r="F720" s="3">
        <v>2200000</v>
      </c>
      <c r="G720" s="8">
        <v>5.0367299999999997E-2</v>
      </c>
      <c r="H720" s="8">
        <v>5.0625000000000003E-2</v>
      </c>
      <c r="I720" s="8">
        <v>3.2514102112676056E-3</v>
      </c>
      <c r="J720" t="str">
        <f t="shared" si="66"/>
        <v>SBSN</v>
      </c>
      <c r="K720" t="str">
        <f t="shared" si="67"/>
        <v>PBS</v>
      </c>
      <c r="L720" s="3">
        <f t="shared" si="68"/>
        <v>1.8888888888888888</v>
      </c>
      <c r="N720">
        <f t="shared" si="72"/>
        <v>2020</v>
      </c>
      <c r="O720">
        <f t="shared" si="73"/>
        <v>2</v>
      </c>
      <c r="P720">
        <f t="shared" si="71"/>
        <v>1</v>
      </c>
    </row>
    <row r="721" spans="1:16" x14ac:dyDescent="0.2">
      <c r="A721" s="5">
        <v>43872</v>
      </c>
      <c r="B721" s="5">
        <v>43874</v>
      </c>
      <c r="C721" t="s">
        <v>123</v>
      </c>
      <c r="D721" s="5">
        <v>44576</v>
      </c>
      <c r="E721" s="3">
        <v>28707000</v>
      </c>
      <c r="F721" s="3">
        <v>2730000</v>
      </c>
      <c r="G721" s="8">
        <v>5.5148999999999997E-2</v>
      </c>
      <c r="H721" s="8">
        <v>5.5312500000000001E-2</v>
      </c>
      <c r="I721" s="8">
        <v>4.4177455985915486E-3</v>
      </c>
      <c r="J721" t="str">
        <f t="shared" si="66"/>
        <v>SBSN</v>
      </c>
      <c r="K721" t="str">
        <f t="shared" si="67"/>
        <v>PBS</v>
      </c>
      <c r="L721" s="3">
        <f t="shared" si="68"/>
        <v>1.9277777777777778</v>
      </c>
      <c r="N721">
        <f t="shared" si="72"/>
        <v>2020</v>
      </c>
      <c r="O721">
        <f t="shared" si="73"/>
        <v>2</v>
      </c>
      <c r="P721">
        <f t="shared" si="71"/>
        <v>1</v>
      </c>
    </row>
    <row r="722" spans="1:16" x14ac:dyDescent="0.2">
      <c r="A722" s="5">
        <v>43858</v>
      </c>
      <c r="B722" s="5">
        <v>43860</v>
      </c>
      <c r="C722" t="s">
        <v>123</v>
      </c>
      <c r="D722" s="5">
        <v>44576</v>
      </c>
      <c r="E722" s="3">
        <v>12236000</v>
      </c>
      <c r="F722" s="3">
        <v>1000000</v>
      </c>
      <c r="G722" s="8">
        <v>5.7080400000000003E-2</v>
      </c>
      <c r="H722" s="8">
        <v>5.7187500000000002E-2</v>
      </c>
      <c r="I722" s="8">
        <v>1.6748943661971832E-3</v>
      </c>
      <c r="J722" t="str">
        <f t="shared" si="66"/>
        <v>SBSN</v>
      </c>
      <c r="K722" t="str">
        <f t="shared" si="67"/>
        <v>PBS</v>
      </c>
      <c r="L722" s="3">
        <f t="shared" si="68"/>
        <v>1.9638888888888888</v>
      </c>
      <c r="N722">
        <f t="shared" si="72"/>
        <v>2020</v>
      </c>
      <c r="O722">
        <f t="shared" si="73"/>
        <v>1</v>
      </c>
      <c r="P722">
        <f t="shared" si="71"/>
        <v>1</v>
      </c>
    </row>
    <row r="723" spans="1:16" x14ac:dyDescent="0.2">
      <c r="A723" s="5">
        <v>43844</v>
      </c>
      <c r="B723" s="5">
        <v>43846</v>
      </c>
      <c r="C723" t="s">
        <v>123</v>
      </c>
      <c r="D723" s="5">
        <v>44576</v>
      </c>
      <c r="E723" s="3">
        <v>22182000</v>
      </c>
      <c r="F723" s="3">
        <v>1550000</v>
      </c>
      <c r="G723" s="8">
        <v>5.8515299999999999E-2</v>
      </c>
      <c r="H723" s="8">
        <v>5.9062499999999997E-2</v>
      </c>
      <c r="I723" s="8">
        <v>2.6613472711267605E-3</v>
      </c>
      <c r="J723" t="str">
        <f t="shared" si="66"/>
        <v>SBSN</v>
      </c>
      <c r="K723" t="str">
        <f t="shared" si="67"/>
        <v>PBS</v>
      </c>
      <c r="L723" s="3">
        <f t="shared" si="68"/>
        <v>2.0027777777777778</v>
      </c>
      <c r="N723">
        <f t="shared" si="72"/>
        <v>2020</v>
      </c>
      <c r="O723">
        <f t="shared" si="73"/>
        <v>1</v>
      </c>
      <c r="P723">
        <f t="shared" si="71"/>
        <v>1</v>
      </c>
    </row>
    <row r="724" spans="1:16" x14ac:dyDescent="0.2">
      <c r="A724" s="5">
        <v>43796</v>
      </c>
      <c r="B724" s="5">
        <v>43798</v>
      </c>
      <c r="C724" t="s">
        <v>123</v>
      </c>
      <c r="D724" s="5">
        <v>44576</v>
      </c>
      <c r="E724" s="3">
        <v>5631000</v>
      </c>
      <c r="F724" s="3">
        <v>1750000</v>
      </c>
      <c r="G724" s="8">
        <v>6.2705399999999994E-2</v>
      </c>
      <c r="H724" s="8">
        <v>6.2812499999999993E-2</v>
      </c>
      <c r="I724" s="8">
        <v>1.9067671589921807E-3</v>
      </c>
      <c r="J724" t="str">
        <f t="shared" si="66"/>
        <v>SBSN</v>
      </c>
      <c r="K724" t="str">
        <f t="shared" si="67"/>
        <v>PBS</v>
      </c>
      <c r="L724" s="3">
        <f t="shared" si="68"/>
        <v>2.1333333333333333</v>
      </c>
      <c r="N724">
        <f t="shared" si="72"/>
        <v>2019</v>
      </c>
      <c r="O724">
        <f t="shared" si="73"/>
        <v>11</v>
      </c>
      <c r="P724">
        <f t="shared" si="71"/>
        <v>4</v>
      </c>
    </row>
    <row r="725" spans="1:16" x14ac:dyDescent="0.2">
      <c r="A725" s="5">
        <v>43781</v>
      </c>
      <c r="B725" s="5">
        <v>43783</v>
      </c>
      <c r="C725" t="s">
        <v>123</v>
      </c>
      <c r="D725" s="5">
        <v>44576</v>
      </c>
      <c r="E725" s="3">
        <v>8474000</v>
      </c>
      <c r="F725" s="3">
        <v>2000000</v>
      </c>
      <c r="G725" s="8">
        <v>6.2390399999999999E-2</v>
      </c>
      <c r="H725" s="8">
        <v>6.2812499999999993E-2</v>
      </c>
      <c r="I725" s="8">
        <v>2.168215464813206E-3</v>
      </c>
      <c r="J725" t="str">
        <f t="shared" si="66"/>
        <v>SBSN</v>
      </c>
      <c r="K725" t="str">
        <f t="shared" si="67"/>
        <v>PBS</v>
      </c>
      <c r="L725" s="3">
        <f t="shared" si="68"/>
        <v>2.1749999999999998</v>
      </c>
      <c r="N725">
        <f t="shared" si="72"/>
        <v>2019</v>
      </c>
      <c r="O725">
        <f t="shared" si="73"/>
        <v>11</v>
      </c>
      <c r="P725">
        <f t="shared" si="71"/>
        <v>4</v>
      </c>
    </row>
    <row r="726" spans="1:16" x14ac:dyDescent="0.2">
      <c r="A726" s="5">
        <v>43767</v>
      </c>
      <c r="B726" s="5">
        <v>43769</v>
      </c>
      <c r="C726" t="s">
        <v>123</v>
      </c>
      <c r="D726" s="5">
        <v>44576</v>
      </c>
      <c r="E726" s="3">
        <v>10694500</v>
      </c>
      <c r="F726" s="3">
        <v>1900000</v>
      </c>
      <c r="G726" s="8">
        <v>6.3694799999999996E-2</v>
      </c>
      <c r="H726" s="8">
        <v>6.3750000000000001E-2</v>
      </c>
      <c r="I726" s="8">
        <v>2.1028691572545612E-3</v>
      </c>
      <c r="J726" t="str">
        <f t="shared" si="66"/>
        <v>SBSN</v>
      </c>
      <c r="K726" t="str">
        <f t="shared" si="67"/>
        <v>PBS</v>
      </c>
      <c r="L726" s="3">
        <f t="shared" si="68"/>
        <v>2.2111111111111112</v>
      </c>
      <c r="N726">
        <f t="shared" si="72"/>
        <v>2019</v>
      </c>
      <c r="O726">
        <f t="shared" si="73"/>
        <v>10</v>
      </c>
      <c r="P726">
        <f t="shared" si="71"/>
        <v>4</v>
      </c>
    </row>
    <row r="727" spans="1:16" x14ac:dyDescent="0.2">
      <c r="A727" s="5">
        <v>43753</v>
      </c>
      <c r="B727" s="5">
        <v>43755</v>
      </c>
      <c r="C727" t="s">
        <v>123</v>
      </c>
      <c r="D727" s="5">
        <v>44576</v>
      </c>
      <c r="E727" s="3">
        <v>8253000</v>
      </c>
      <c r="F727" s="3">
        <v>3000000</v>
      </c>
      <c r="G727" s="8">
        <v>6.5655699999999997E-2</v>
      </c>
      <c r="H727" s="8">
        <v>6.6250000000000003E-2</v>
      </c>
      <c r="I727" s="8">
        <v>3.4225386620330149E-3</v>
      </c>
      <c r="J727" t="str">
        <f t="shared" si="66"/>
        <v>SBSN</v>
      </c>
      <c r="K727" t="str">
        <f t="shared" si="67"/>
        <v>PBS</v>
      </c>
      <c r="L727" s="3">
        <f t="shared" si="68"/>
        <v>2.25</v>
      </c>
      <c r="N727">
        <f t="shared" si="72"/>
        <v>2019</v>
      </c>
      <c r="O727">
        <f t="shared" si="73"/>
        <v>10</v>
      </c>
      <c r="P727">
        <f t="shared" si="71"/>
        <v>4</v>
      </c>
    </row>
    <row r="728" spans="1:16" x14ac:dyDescent="0.2">
      <c r="A728" s="5">
        <v>43739</v>
      </c>
      <c r="B728" s="5">
        <v>43741</v>
      </c>
      <c r="C728" t="s">
        <v>123</v>
      </c>
      <c r="D728" s="5">
        <v>44576</v>
      </c>
      <c r="E728" s="3">
        <v>5339000</v>
      </c>
      <c r="F728" s="3">
        <v>2750000</v>
      </c>
      <c r="G728" s="8">
        <v>6.7198599999999997E-2</v>
      </c>
      <c r="H728" s="8">
        <v>6.7500000000000004E-2</v>
      </c>
      <c r="I728" s="8">
        <v>3.2110538662033015E-3</v>
      </c>
      <c r="J728" t="str">
        <f t="shared" si="66"/>
        <v>SBSN</v>
      </c>
      <c r="K728" t="str">
        <f t="shared" si="67"/>
        <v>PBS</v>
      </c>
      <c r="L728" s="3">
        <f t="shared" si="68"/>
        <v>2.2888888888888888</v>
      </c>
      <c r="N728">
        <f t="shared" si="72"/>
        <v>2019</v>
      </c>
      <c r="O728">
        <f t="shared" si="73"/>
        <v>10</v>
      </c>
      <c r="P728">
        <f t="shared" si="71"/>
        <v>4</v>
      </c>
    </row>
    <row r="729" spans="1:16" x14ac:dyDescent="0.2">
      <c r="A729" s="5">
        <v>43969</v>
      </c>
      <c r="B729" s="5">
        <v>43971</v>
      </c>
      <c r="C729" t="s">
        <v>172</v>
      </c>
      <c r="D729" s="5">
        <v>49049</v>
      </c>
      <c r="E729" s="3">
        <v>2026000</v>
      </c>
      <c r="F729" s="3">
        <v>600000</v>
      </c>
      <c r="G729" s="8">
        <v>8.48251E-2</v>
      </c>
      <c r="H729" s="8">
        <v>8.5000000000000006E-2</v>
      </c>
      <c r="I729" s="8">
        <v>8.7448556701030921E-3</v>
      </c>
      <c r="J729" t="str">
        <f t="shared" si="66"/>
        <v>SBSN</v>
      </c>
      <c r="K729" t="str">
        <f t="shared" si="67"/>
        <v>PBS</v>
      </c>
      <c r="L729" s="3">
        <f t="shared" si="68"/>
        <v>13.908333333333333</v>
      </c>
      <c r="N729">
        <f t="shared" si="72"/>
        <v>2020</v>
      </c>
      <c r="O729">
        <f t="shared" si="73"/>
        <v>5</v>
      </c>
      <c r="P729">
        <f t="shared" si="71"/>
        <v>2</v>
      </c>
    </row>
    <row r="730" spans="1:16" x14ac:dyDescent="0.2">
      <c r="A730" s="5">
        <v>43942</v>
      </c>
      <c r="B730" s="5">
        <v>43944</v>
      </c>
      <c r="C730" t="s">
        <v>172</v>
      </c>
      <c r="D730" s="5">
        <v>49049</v>
      </c>
      <c r="E730" s="3">
        <v>7023000</v>
      </c>
      <c r="F730" s="3">
        <v>4400000</v>
      </c>
      <c r="G730" s="8">
        <v>8.5056999999999994E-2</v>
      </c>
      <c r="H730" s="8">
        <v>8.5625000000000007E-2</v>
      </c>
      <c r="I730" s="8">
        <v>6.4304261168384877E-2</v>
      </c>
      <c r="J730" t="str">
        <f t="shared" si="66"/>
        <v>SBSN</v>
      </c>
      <c r="K730" t="str">
        <f t="shared" si="67"/>
        <v>PBS</v>
      </c>
      <c r="L730" s="3">
        <f t="shared" si="68"/>
        <v>13.983333333333333</v>
      </c>
      <c r="N730">
        <f t="shared" si="72"/>
        <v>2020</v>
      </c>
      <c r="O730">
        <f t="shared" si="73"/>
        <v>4</v>
      </c>
      <c r="P730">
        <f t="shared" si="71"/>
        <v>2</v>
      </c>
    </row>
    <row r="731" spans="1:16" x14ac:dyDescent="0.2">
      <c r="A731" s="5">
        <v>43928</v>
      </c>
      <c r="B731" s="5">
        <v>43930</v>
      </c>
      <c r="C731" t="s">
        <v>172</v>
      </c>
      <c r="D731" s="5">
        <v>49049</v>
      </c>
      <c r="E731" s="3">
        <v>1324000</v>
      </c>
      <c r="F731" s="3">
        <v>650000</v>
      </c>
      <c r="G731" s="8">
        <v>8.68482E-2</v>
      </c>
      <c r="H731" s="8">
        <v>8.7187500000000001E-2</v>
      </c>
      <c r="I731" s="8">
        <v>9.6995412371134026E-3</v>
      </c>
      <c r="J731" t="str">
        <f t="shared" si="66"/>
        <v>SBSN</v>
      </c>
      <c r="K731" t="str">
        <f t="shared" si="67"/>
        <v>PBS</v>
      </c>
      <c r="L731" s="3">
        <f t="shared" si="68"/>
        <v>14.022222222222222</v>
      </c>
      <c r="N731">
        <f t="shared" si="72"/>
        <v>2020</v>
      </c>
      <c r="O731">
        <f t="shared" si="73"/>
        <v>4</v>
      </c>
      <c r="P731">
        <f t="shared" si="71"/>
        <v>2</v>
      </c>
    </row>
    <row r="732" spans="1:16" x14ac:dyDescent="0.2">
      <c r="A732" s="5">
        <v>44019</v>
      </c>
      <c r="B732" s="5">
        <v>44021</v>
      </c>
      <c r="C732" t="s">
        <v>129</v>
      </c>
      <c r="D732" s="5">
        <v>52336</v>
      </c>
      <c r="E732" s="3">
        <v>4786600</v>
      </c>
      <c r="F732" s="3">
        <v>1100000</v>
      </c>
      <c r="G732" s="8">
        <v>8.0699499999999993E-2</v>
      </c>
      <c r="H732" s="8">
        <v>8.1250000000000003E-2</v>
      </c>
      <c r="I732" s="8">
        <v>5.7679954515919424E-3</v>
      </c>
      <c r="J732" t="str">
        <f t="shared" si="66"/>
        <v>SBSN</v>
      </c>
      <c r="K732" t="str">
        <f t="shared" si="67"/>
        <v>PBS</v>
      </c>
      <c r="L732" s="3">
        <f t="shared" si="68"/>
        <v>22.772222222222222</v>
      </c>
      <c r="N732">
        <f t="shared" si="72"/>
        <v>2020</v>
      </c>
      <c r="O732">
        <f t="shared" si="73"/>
        <v>7</v>
      </c>
      <c r="P732">
        <f t="shared" si="71"/>
        <v>3</v>
      </c>
    </row>
    <row r="733" spans="1:16" x14ac:dyDescent="0.2">
      <c r="A733" s="5">
        <v>44005</v>
      </c>
      <c r="B733" s="5">
        <v>44007</v>
      </c>
      <c r="C733" t="s">
        <v>129</v>
      </c>
      <c r="D733" s="5">
        <v>52336</v>
      </c>
      <c r="E733" s="3">
        <v>3347200</v>
      </c>
      <c r="F733" s="3">
        <v>1150000</v>
      </c>
      <c r="G733" s="8">
        <v>8.1696000000000005E-2</v>
      </c>
      <c r="H733" s="8">
        <v>8.1875000000000003E-2</v>
      </c>
      <c r="I733" s="8">
        <v>6.1046393762183241E-3</v>
      </c>
      <c r="J733" t="str">
        <f t="shared" si="66"/>
        <v>SBSN</v>
      </c>
      <c r="K733" t="str">
        <f t="shared" si="67"/>
        <v>PBS</v>
      </c>
      <c r="L733" s="3">
        <f t="shared" si="68"/>
        <v>22.81111111111111</v>
      </c>
      <c r="N733">
        <f t="shared" si="72"/>
        <v>2020</v>
      </c>
      <c r="O733">
        <f t="shared" si="73"/>
        <v>6</v>
      </c>
      <c r="P733">
        <f t="shared" si="71"/>
        <v>2</v>
      </c>
    </row>
    <row r="734" spans="1:16" x14ac:dyDescent="0.2">
      <c r="A734" s="5">
        <v>43991</v>
      </c>
      <c r="B734" s="5">
        <v>43993</v>
      </c>
      <c r="C734" t="s">
        <v>129</v>
      </c>
      <c r="D734" s="5">
        <v>52336</v>
      </c>
      <c r="E734" s="3">
        <v>3625000</v>
      </c>
      <c r="F734" s="3">
        <v>900000</v>
      </c>
      <c r="G734" s="8">
        <v>8.2862599999999995E-2</v>
      </c>
      <c r="H734" s="8">
        <v>8.3125000000000004E-2</v>
      </c>
      <c r="I734" s="8">
        <v>4.8457660818713444E-3</v>
      </c>
      <c r="J734" t="str">
        <f t="shared" si="66"/>
        <v>SBSN</v>
      </c>
      <c r="K734" t="str">
        <f t="shared" si="67"/>
        <v>PBS</v>
      </c>
      <c r="L734" s="3">
        <f t="shared" si="68"/>
        <v>22.85</v>
      </c>
      <c r="N734">
        <f t="shared" si="72"/>
        <v>2020</v>
      </c>
      <c r="O734">
        <f t="shared" si="73"/>
        <v>6</v>
      </c>
      <c r="P734">
        <f t="shared" si="71"/>
        <v>2</v>
      </c>
    </row>
    <row r="735" spans="1:16" x14ac:dyDescent="0.2">
      <c r="A735" s="5">
        <v>43969</v>
      </c>
      <c r="B735" s="5">
        <v>43971</v>
      </c>
      <c r="C735" t="s">
        <v>129</v>
      </c>
      <c r="D735" s="5">
        <v>52336</v>
      </c>
      <c r="E735" s="3">
        <v>2209000</v>
      </c>
      <c r="F735" s="3">
        <v>550000</v>
      </c>
      <c r="G735" s="8">
        <v>8.5771E-2</v>
      </c>
      <c r="H735" s="8">
        <v>8.59375E-2</v>
      </c>
      <c r="I735" s="8">
        <v>3.0652439896036391E-3</v>
      </c>
      <c r="J735" t="str">
        <f t="shared" si="66"/>
        <v>SBSN</v>
      </c>
      <c r="K735" t="str">
        <f t="shared" si="67"/>
        <v>PBS</v>
      </c>
      <c r="L735" s="3">
        <f t="shared" si="68"/>
        <v>22.908333333333335</v>
      </c>
      <c r="N735">
        <f t="shared" si="72"/>
        <v>2020</v>
      </c>
      <c r="O735">
        <f t="shared" si="73"/>
        <v>5</v>
      </c>
      <c r="P735">
        <f t="shared" si="71"/>
        <v>2</v>
      </c>
    </row>
    <row r="736" spans="1:16" x14ac:dyDescent="0.2">
      <c r="A736" s="5">
        <v>43956</v>
      </c>
      <c r="B736" s="5">
        <v>43959</v>
      </c>
      <c r="C736" t="s">
        <v>129</v>
      </c>
      <c r="D736" s="5">
        <v>52336</v>
      </c>
      <c r="E736" s="3">
        <v>1285800</v>
      </c>
      <c r="F736" s="3">
        <v>0</v>
      </c>
      <c r="G736" s="8">
        <v>0</v>
      </c>
      <c r="H736" s="8">
        <v>0</v>
      </c>
      <c r="I736" s="8">
        <v>0</v>
      </c>
      <c r="J736" t="str">
        <f t="shared" si="66"/>
        <v>SBSN</v>
      </c>
      <c r="K736" t="str">
        <f t="shared" si="67"/>
        <v>PBS</v>
      </c>
      <c r="L736" s="3">
        <f t="shared" si="68"/>
        <v>22.944444444444443</v>
      </c>
      <c r="N736">
        <f t="shared" si="72"/>
        <v>2020</v>
      </c>
      <c r="O736">
        <f t="shared" si="73"/>
        <v>5</v>
      </c>
      <c r="P736">
        <f t="shared" si="71"/>
        <v>2</v>
      </c>
    </row>
    <row r="737" spans="1:16" x14ac:dyDescent="0.2">
      <c r="A737" s="5">
        <v>43942</v>
      </c>
      <c r="B737" s="5">
        <v>43944</v>
      </c>
      <c r="C737" t="s">
        <v>129</v>
      </c>
      <c r="D737" s="5">
        <v>52336</v>
      </c>
      <c r="E737" s="3">
        <v>4447500</v>
      </c>
      <c r="F737" s="3">
        <v>1240000</v>
      </c>
      <c r="G737" s="8">
        <v>8.7028700000000001E-2</v>
      </c>
      <c r="H737" s="8">
        <v>8.7812500000000002E-2</v>
      </c>
      <c r="I737" s="8">
        <v>7.0120589993502274E-3</v>
      </c>
      <c r="J737" t="str">
        <f t="shared" si="66"/>
        <v>SBSN</v>
      </c>
      <c r="K737" t="str">
        <f t="shared" si="67"/>
        <v>PBS</v>
      </c>
      <c r="L737" s="3">
        <f t="shared" si="68"/>
        <v>22.983333333333334</v>
      </c>
      <c r="N737">
        <f t="shared" si="72"/>
        <v>2020</v>
      </c>
      <c r="O737">
        <f t="shared" si="73"/>
        <v>4</v>
      </c>
      <c r="P737">
        <f t="shared" si="71"/>
        <v>2</v>
      </c>
    </row>
    <row r="738" spans="1:16" x14ac:dyDescent="0.2">
      <c r="A738" s="5">
        <v>43928</v>
      </c>
      <c r="B738" s="5">
        <v>43930</v>
      </c>
      <c r="C738" t="s">
        <v>129</v>
      </c>
      <c r="D738" s="5">
        <v>52336</v>
      </c>
      <c r="E738" s="3">
        <v>1262500</v>
      </c>
      <c r="F738" s="3">
        <v>720000</v>
      </c>
      <c r="G738" s="8">
        <v>8.89321E-2</v>
      </c>
      <c r="H738" s="8">
        <v>0.09</v>
      </c>
      <c r="I738" s="8">
        <v>4.1605660818713449E-3</v>
      </c>
      <c r="J738" t="str">
        <f t="shared" si="66"/>
        <v>SBSN</v>
      </c>
      <c r="K738" t="str">
        <f t="shared" si="67"/>
        <v>PBS</v>
      </c>
      <c r="L738" s="3">
        <f t="shared" si="68"/>
        <v>23.022222222222222</v>
      </c>
      <c r="N738">
        <f t="shared" si="72"/>
        <v>2020</v>
      </c>
      <c r="O738">
        <f t="shared" si="73"/>
        <v>4</v>
      </c>
      <c r="P738">
        <f t="shared" si="71"/>
        <v>2</v>
      </c>
    </row>
    <row r="739" spans="1:16" x14ac:dyDescent="0.2">
      <c r="A739" s="5">
        <v>43914</v>
      </c>
      <c r="B739" s="5">
        <v>43916</v>
      </c>
      <c r="C739" t="s">
        <v>129</v>
      </c>
      <c r="D739" s="5">
        <v>52336</v>
      </c>
      <c r="E739" s="3">
        <v>481600</v>
      </c>
      <c r="F739" s="3">
        <v>440000</v>
      </c>
      <c r="G739" s="8">
        <v>9.0148500000000006E-2</v>
      </c>
      <c r="H739" s="8">
        <v>9.0624999999999997E-2</v>
      </c>
      <c r="I739" s="8">
        <v>2.5773450292397664E-3</v>
      </c>
      <c r="J739" t="str">
        <f t="shared" si="66"/>
        <v>SBSN</v>
      </c>
      <c r="K739" t="str">
        <f t="shared" si="67"/>
        <v>PBS</v>
      </c>
      <c r="L739" s="3">
        <f t="shared" si="68"/>
        <v>23.058333333333334</v>
      </c>
      <c r="N739">
        <f t="shared" si="72"/>
        <v>2020</v>
      </c>
      <c r="O739">
        <f t="shared" si="73"/>
        <v>3</v>
      </c>
      <c r="P739">
        <f t="shared" si="71"/>
        <v>1</v>
      </c>
    </row>
    <row r="740" spans="1:16" x14ac:dyDescent="0.2">
      <c r="A740" s="5">
        <v>43900</v>
      </c>
      <c r="B740" s="5">
        <v>43902</v>
      </c>
      <c r="C740" t="s">
        <v>129</v>
      </c>
      <c r="D740" s="5">
        <v>52336</v>
      </c>
      <c r="E740" s="3">
        <v>7729400</v>
      </c>
      <c r="F740" s="3">
        <v>4050000</v>
      </c>
      <c r="G740" s="8">
        <v>7.5731199999999999E-2</v>
      </c>
      <c r="H740" s="8">
        <v>7.5937500000000005E-2</v>
      </c>
      <c r="I740" s="8">
        <v>1.9929263157894735E-2</v>
      </c>
      <c r="J740" t="str">
        <f t="shared" si="66"/>
        <v>SBSN</v>
      </c>
      <c r="K740" t="str">
        <f t="shared" si="67"/>
        <v>PBS</v>
      </c>
      <c r="L740" s="3">
        <f t="shared" si="68"/>
        <v>23.097222222222221</v>
      </c>
      <c r="N740">
        <f t="shared" si="72"/>
        <v>2020</v>
      </c>
      <c r="O740">
        <f t="shared" si="73"/>
        <v>3</v>
      </c>
      <c r="P740">
        <f t="shared" si="71"/>
        <v>1</v>
      </c>
    </row>
    <row r="741" spans="1:16" x14ac:dyDescent="0.2">
      <c r="A741" s="5">
        <v>43886</v>
      </c>
      <c r="B741" s="5">
        <v>43888</v>
      </c>
      <c r="C741" t="s">
        <v>129</v>
      </c>
      <c r="D741" s="5">
        <v>52336</v>
      </c>
      <c r="E741" s="3">
        <v>10600700</v>
      </c>
      <c r="F741" s="3">
        <v>2300000</v>
      </c>
      <c r="G741" s="8">
        <v>7.4999999999999997E-2</v>
      </c>
      <c r="H741" s="8">
        <v>7.4999999999999997E-2</v>
      </c>
      <c r="I741" s="8">
        <v>1.1208576998050682E-2</v>
      </c>
      <c r="J741" t="str">
        <f t="shared" si="66"/>
        <v>SBSN</v>
      </c>
      <c r="K741" t="str">
        <f t="shared" si="67"/>
        <v>PBS</v>
      </c>
      <c r="L741" s="3">
        <f t="shared" si="68"/>
        <v>23.138888888888889</v>
      </c>
      <c r="N741">
        <f t="shared" si="72"/>
        <v>2020</v>
      </c>
      <c r="O741">
        <f t="shared" si="73"/>
        <v>2</v>
      </c>
      <c r="P741">
        <f t="shared" si="71"/>
        <v>1</v>
      </c>
    </row>
    <row r="742" spans="1:16" x14ac:dyDescent="0.2">
      <c r="A742" s="5">
        <v>43872</v>
      </c>
      <c r="B742" s="5">
        <v>43874</v>
      </c>
      <c r="C742" t="s">
        <v>129</v>
      </c>
      <c r="D742" s="5">
        <v>52336</v>
      </c>
      <c r="E742" s="3">
        <v>3746800</v>
      </c>
      <c r="F742" s="3">
        <v>1170000</v>
      </c>
      <c r="G742" s="8">
        <v>7.5734200000000002E-2</v>
      </c>
      <c r="H742" s="8">
        <v>7.6249999999999998E-2</v>
      </c>
      <c r="I742" s="8">
        <v>5.7575707602339175E-3</v>
      </c>
      <c r="J742" t="str">
        <f t="shared" si="66"/>
        <v>SBSN</v>
      </c>
      <c r="K742" t="str">
        <f t="shared" si="67"/>
        <v>PBS</v>
      </c>
      <c r="L742" s="3">
        <f t="shared" si="68"/>
        <v>23.177777777777777</v>
      </c>
      <c r="N742">
        <f t="shared" si="72"/>
        <v>2020</v>
      </c>
      <c r="O742">
        <f t="shared" si="73"/>
        <v>2</v>
      </c>
      <c r="P742">
        <f t="shared" si="71"/>
        <v>1</v>
      </c>
    </row>
    <row r="743" spans="1:16" x14ac:dyDescent="0.2">
      <c r="A743" s="5">
        <v>43858</v>
      </c>
      <c r="B743" s="5">
        <v>43860</v>
      </c>
      <c r="C743" t="s">
        <v>129</v>
      </c>
      <c r="D743" s="5">
        <v>52336</v>
      </c>
      <c r="E743" s="3">
        <v>1988600</v>
      </c>
      <c r="F743" s="3">
        <v>1370000</v>
      </c>
      <c r="G743" s="8">
        <v>7.6414200000000002E-2</v>
      </c>
      <c r="H743" s="8">
        <v>7.6562500000000006E-2</v>
      </c>
      <c r="I743" s="8">
        <v>6.8023037037037038E-3</v>
      </c>
      <c r="J743" t="str">
        <f t="shared" si="66"/>
        <v>SBSN</v>
      </c>
      <c r="K743" t="str">
        <f t="shared" si="67"/>
        <v>PBS</v>
      </c>
      <c r="L743" s="3">
        <f t="shared" si="68"/>
        <v>23.213888888888889</v>
      </c>
      <c r="N743">
        <f t="shared" si="72"/>
        <v>2020</v>
      </c>
      <c r="O743">
        <f t="shared" si="73"/>
        <v>1</v>
      </c>
      <c r="P743">
        <f t="shared" si="71"/>
        <v>1</v>
      </c>
    </row>
    <row r="744" spans="1:16" x14ac:dyDescent="0.2">
      <c r="A744" s="5">
        <v>43844</v>
      </c>
      <c r="B744" s="5">
        <v>43846</v>
      </c>
      <c r="C744" t="s">
        <v>129</v>
      </c>
      <c r="D744" s="5">
        <v>52336</v>
      </c>
      <c r="E744" s="3">
        <v>3380000</v>
      </c>
      <c r="F744" s="3">
        <v>1500000</v>
      </c>
      <c r="G744" s="8">
        <v>7.7021999999999993E-2</v>
      </c>
      <c r="H744" s="8">
        <v>7.7187500000000006E-2</v>
      </c>
      <c r="I744" s="8">
        <v>7.5070175438596478E-3</v>
      </c>
      <c r="J744" t="str">
        <f t="shared" si="66"/>
        <v>SBSN</v>
      </c>
      <c r="K744" t="str">
        <f t="shared" si="67"/>
        <v>PBS</v>
      </c>
      <c r="L744" s="3">
        <f t="shared" si="68"/>
        <v>23.252777777777776</v>
      </c>
      <c r="N744">
        <f t="shared" si="72"/>
        <v>2020</v>
      </c>
      <c r="O744">
        <f t="shared" si="73"/>
        <v>1</v>
      </c>
      <c r="P744">
        <f t="shared" si="71"/>
        <v>1</v>
      </c>
    </row>
    <row r="745" spans="1:16" x14ac:dyDescent="0.2">
      <c r="A745" s="5">
        <v>43781</v>
      </c>
      <c r="B745" s="5">
        <v>43783</v>
      </c>
      <c r="C745" t="s">
        <v>129</v>
      </c>
      <c r="D745" s="5">
        <v>52336</v>
      </c>
      <c r="E745" s="3">
        <v>357000</v>
      </c>
      <c r="F745" s="3">
        <v>200000</v>
      </c>
      <c r="G745" s="8">
        <v>7.8437499999999993E-2</v>
      </c>
      <c r="H745" s="8">
        <v>7.8437499999999993E-2</v>
      </c>
      <c r="I745" s="8">
        <v>8.6803187598033429E-4</v>
      </c>
      <c r="J745" t="str">
        <f t="shared" si="66"/>
        <v>SBSN</v>
      </c>
      <c r="K745" t="str">
        <f t="shared" si="67"/>
        <v>PBS</v>
      </c>
      <c r="L745" s="3">
        <f t="shared" si="68"/>
        <v>23.425000000000001</v>
      </c>
      <c r="N745">
        <f t="shared" si="72"/>
        <v>2019</v>
      </c>
      <c r="O745">
        <f t="shared" si="73"/>
        <v>11</v>
      </c>
      <c r="P745">
        <f t="shared" si="71"/>
        <v>4</v>
      </c>
    </row>
    <row r="746" spans="1:16" x14ac:dyDescent="0.2">
      <c r="A746" s="5">
        <v>43725</v>
      </c>
      <c r="B746" s="5">
        <v>43727</v>
      </c>
      <c r="C746" t="s">
        <v>129</v>
      </c>
      <c r="D746" s="5">
        <v>52336</v>
      </c>
      <c r="E746" s="3">
        <v>2631500</v>
      </c>
      <c r="F746" s="3">
        <v>2550000</v>
      </c>
      <c r="G746" s="8">
        <v>8.28266E-2</v>
      </c>
      <c r="H746" s="8">
        <v>8.3750000000000005E-2</v>
      </c>
      <c r="I746" s="8">
        <v>6.756424418929056E-3</v>
      </c>
      <c r="J746" t="str">
        <f t="shared" si="66"/>
        <v>SBSN</v>
      </c>
      <c r="K746" t="str">
        <f t="shared" si="67"/>
        <v>PBS</v>
      </c>
      <c r="L746" s="3">
        <f t="shared" si="68"/>
        <v>23.577777777777779</v>
      </c>
      <c r="N746">
        <f t="shared" si="72"/>
        <v>2019</v>
      </c>
      <c r="O746">
        <f t="shared" si="73"/>
        <v>9</v>
      </c>
      <c r="P746">
        <f t="shared" si="71"/>
        <v>3</v>
      </c>
    </row>
    <row r="747" spans="1:16" x14ac:dyDescent="0.2">
      <c r="A747" s="5">
        <v>43697</v>
      </c>
      <c r="B747" s="5">
        <v>43699</v>
      </c>
      <c r="C747" t="s">
        <v>129</v>
      </c>
      <c r="D747" s="5">
        <v>52336</v>
      </c>
      <c r="E747" s="3">
        <v>1496000</v>
      </c>
      <c r="F747" s="3">
        <v>1100000</v>
      </c>
      <c r="G747" s="8">
        <v>8.3434300000000003E-2</v>
      </c>
      <c r="H747" s="8">
        <v>8.3750000000000005E-2</v>
      </c>
      <c r="I747" s="8">
        <v>3.8691889123790278E-3</v>
      </c>
      <c r="J747" t="str">
        <f t="shared" si="66"/>
        <v>SBSN</v>
      </c>
      <c r="K747" t="str">
        <f t="shared" si="67"/>
        <v>PBS</v>
      </c>
      <c r="L747" s="3">
        <f t="shared" si="68"/>
        <v>23.652777777777779</v>
      </c>
      <c r="N747">
        <f t="shared" si="72"/>
        <v>2019</v>
      </c>
      <c r="O747">
        <f t="shared" si="73"/>
        <v>8</v>
      </c>
      <c r="P747">
        <f t="shared" si="71"/>
        <v>3</v>
      </c>
    </row>
    <row r="748" spans="1:16" x14ac:dyDescent="0.2">
      <c r="A748" s="5">
        <v>43969</v>
      </c>
      <c r="B748" s="5">
        <v>43971</v>
      </c>
      <c r="C748" t="s">
        <v>173</v>
      </c>
      <c r="D748" s="5">
        <v>51394</v>
      </c>
      <c r="E748" s="3">
        <v>3682000</v>
      </c>
      <c r="F748" s="3">
        <v>2250000</v>
      </c>
      <c r="G748" s="8">
        <v>7.9984100000000002E-2</v>
      </c>
      <c r="H748" s="8">
        <v>0.08</v>
      </c>
      <c r="I748" s="8">
        <v>3.5287102941176471E-2</v>
      </c>
      <c r="J748" t="str">
        <f t="shared" si="66"/>
        <v>SBSN</v>
      </c>
      <c r="K748" t="str">
        <f t="shared" si="67"/>
        <v>PBS</v>
      </c>
      <c r="L748" s="3">
        <f t="shared" si="68"/>
        <v>20.324999999999999</v>
      </c>
      <c r="N748">
        <f t="shared" si="72"/>
        <v>2020</v>
      </c>
      <c r="O748">
        <f t="shared" si="73"/>
        <v>5</v>
      </c>
      <c r="P748">
        <f t="shared" si="71"/>
        <v>2</v>
      </c>
    </row>
    <row r="749" spans="1:16" x14ac:dyDescent="0.2">
      <c r="A749" s="5">
        <v>43956</v>
      </c>
      <c r="B749" s="5">
        <v>43959</v>
      </c>
      <c r="C749" t="s">
        <v>173</v>
      </c>
      <c r="D749" s="5">
        <v>51394</v>
      </c>
      <c r="E749" s="3">
        <v>6288600</v>
      </c>
      <c r="F749" s="3">
        <v>2850000</v>
      </c>
      <c r="G749" s="8">
        <v>8.4432999999999994E-2</v>
      </c>
      <c r="H749" s="8">
        <v>8.5000000000000006E-2</v>
      </c>
      <c r="I749" s="8">
        <v>4.7183147058823524E-2</v>
      </c>
      <c r="J749" t="str">
        <f t="shared" si="66"/>
        <v>SBSN</v>
      </c>
      <c r="K749" t="str">
        <f t="shared" si="67"/>
        <v>PBS</v>
      </c>
      <c r="L749" s="3">
        <f t="shared" si="68"/>
        <v>20.361111111111111</v>
      </c>
      <c r="N749">
        <f t="shared" si="72"/>
        <v>2020</v>
      </c>
      <c r="O749">
        <f t="shared" si="73"/>
        <v>5</v>
      </c>
      <c r="P749">
        <f t="shared" si="71"/>
        <v>2</v>
      </c>
    </row>
    <row r="750" spans="1:16" x14ac:dyDescent="0.2">
      <c r="A750" s="5">
        <v>43725</v>
      </c>
      <c r="B750" s="5">
        <v>43727</v>
      </c>
      <c r="C750" t="s">
        <v>122</v>
      </c>
      <c r="D750" s="5">
        <v>44331</v>
      </c>
      <c r="E750" s="3">
        <v>7793000</v>
      </c>
      <c r="F750" s="3">
        <v>400000</v>
      </c>
      <c r="G750" s="8">
        <v>6.5687499999999996E-2</v>
      </c>
      <c r="H750" s="8">
        <v>6.5937499999999996E-2</v>
      </c>
      <c r="I750" s="8">
        <v>4.5655951346655084E-4</v>
      </c>
      <c r="J750" t="str">
        <f t="shared" si="66"/>
        <v>SBSN</v>
      </c>
      <c r="K750" t="str">
        <f t="shared" si="67"/>
        <v>PBS</v>
      </c>
      <c r="L750" s="3">
        <f t="shared" si="68"/>
        <v>1.6611111111111112</v>
      </c>
      <c r="N750">
        <f t="shared" si="72"/>
        <v>2019</v>
      </c>
      <c r="O750">
        <f t="shared" si="73"/>
        <v>9</v>
      </c>
      <c r="P750">
        <f t="shared" si="71"/>
        <v>3</v>
      </c>
    </row>
    <row r="751" spans="1:16" x14ac:dyDescent="0.2">
      <c r="A751" s="5">
        <v>43711</v>
      </c>
      <c r="B751" s="5">
        <v>43713</v>
      </c>
      <c r="C751" t="s">
        <v>122</v>
      </c>
      <c r="D751" s="5">
        <v>44331</v>
      </c>
      <c r="E751" s="3">
        <v>5733000</v>
      </c>
      <c r="F751" s="3">
        <v>2600000</v>
      </c>
      <c r="G751" s="8">
        <v>6.6251000000000004E-2</v>
      </c>
      <c r="H751" s="8">
        <v>6.6562499999999997E-2</v>
      </c>
      <c r="I751" s="8">
        <v>2.9930947002606428E-3</v>
      </c>
      <c r="J751" t="str">
        <f t="shared" si="66"/>
        <v>SBSN</v>
      </c>
      <c r="K751" t="str">
        <f t="shared" si="67"/>
        <v>PBS</v>
      </c>
      <c r="L751" s="3">
        <f t="shared" si="68"/>
        <v>1.7</v>
      </c>
      <c r="N751">
        <f t="shared" si="72"/>
        <v>2019</v>
      </c>
      <c r="O751">
        <f t="shared" si="73"/>
        <v>9</v>
      </c>
      <c r="P751">
        <f t="shared" si="71"/>
        <v>3</v>
      </c>
    </row>
    <row r="752" spans="1:16" x14ac:dyDescent="0.2">
      <c r="A752" s="5">
        <v>43697</v>
      </c>
      <c r="B752" s="5">
        <v>43699</v>
      </c>
      <c r="C752" t="s">
        <v>122</v>
      </c>
      <c r="D752" s="5">
        <v>44331</v>
      </c>
      <c r="E752" s="3">
        <v>6462000</v>
      </c>
      <c r="F752" s="3">
        <v>150000</v>
      </c>
      <c r="G752" s="8">
        <v>6.6875000000000004E-2</v>
      </c>
      <c r="H752" s="8">
        <v>6.6875000000000004E-2</v>
      </c>
      <c r="I752" s="8">
        <v>1.7430495221546481E-4</v>
      </c>
      <c r="J752" t="str">
        <f t="shared" si="66"/>
        <v>SBSN</v>
      </c>
      <c r="K752" t="str">
        <f t="shared" si="67"/>
        <v>PBS</v>
      </c>
      <c r="L752" s="3">
        <f t="shared" si="68"/>
        <v>1.7361111111111112</v>
      </c>
      <c r="N752">
        <f t="shared" si="72"/>
        <v>2019</v>
      </c>
      <c r="O752">
        <f t="shared" si="73"/>
        <v>8</v>
      </c>
      <c r="P752">
        <f t="shared" si="71"/>
        <v>3</v>
      </c>
    </row>
    <row r="753" spans="1:16" x14ac:dyDescent="0.2">
      <c r="A753" s="5">
        <v>43683</v>
      </c>
      <c r="B753" s="5">
        <v>43686</v>
      </c>
      <c r="C753" t="s">
        <v>122</v>
      </c>
      <c r="D753" s="5">
        <v>44331</v>
      </c>
      <c r="E753" s="3">
        <v>6551000</v>
      </c>
      <c r="F753" s="3">
        <v>4100000</v>
      </c>
      <c r="G753" s="8">
        <v>6.8334199999999998E-2</v>
      </c>
      <c r="H753" s="8">
        <v>6.9062499999999999E-2</v>
      </c>
      <c r="I753" s="8">
        <v>4.8682922675933969E-3</v>
      </c>
      <c r="J753" t="str">
        <f t="shared" si="66"/>
        <v>SBSN</v>
      </c>
      <c r="K753" t="str">
        <f t="shared" si="67"/>
        <v>PBS</v>
      </c>
      <c r="L753" s="3">
        <f t="shared" si="68"/>
        <v>1.7749999999999999</v>
      </c>
      <c r="N753">
        <f t="shared" si="72"/>
        <v>2019</v>
      </c>
      <c r="O753">
        <f t="shared" si="73"/>
        <v>8</v>
      </c>
      <c r="P753">
        <f t="shared" si="71"/>
        <v>3</v>
      </c>
    </row>
    <row r="754" spans="1:16" x14ac:dyDescent="0.2">
      <c r="A754" s="5">
        <v>43669</v>
      </c>
      <c r="B754" s="5">
        <v>43671</v>
      </c>
      <c r="C754" t="s">
        <v>122</v>
      </c>
      <c r="D754" s="5">
        <v>44331</v>
      </c>
      <c r="E754" s="3">
        <v>4600000</v>
      </c>
      <c r="F754" s="3">
        <v>2550000</v>
      </c>
      <c r="G754" s="8">
        <v>6.45955E-2</v>
      </c>
      <c r="H754" s="8">
        <v>6.5312499999999996E-2</v>
      </c>
      <c r="I754" s="8">
        <v>2.8621811468288443E-3</v>
      </c>
      <c r="J754" t="str">
        <f t="shared" si="66"/>
        <v>SBSN</v>
      </c>
      <c r="K754" t="str">
        <f t="shared" si="67"/>
        <v>PBS</v>
      </c>
      <c r="L754" s="3">
        <f t="shared" si="68"/>
        <v>1.8111111111111111</v>
      </c>
      <c r="N754">
        <f t="shared" si="72"/>
        <v>2019</v>
      </c>
      <c r="O754">
        <f t="shared" si="73"/>
        <v>7</v>
      </c>
      <c r="P754">
        <f t="shared" si="71"/>
        <v>3</v>
      </c>
    </row>
    <row r="755" spans="1:16" x14ac:dyDescent="0.2">
      <c r="A755" s="5">
        <v>43655</v>
      </c>
      <c r="B755" s="5">
        <v>43657</v>
      </c>
      <c r="C755" t="s">
        <v>122</v>
      </c>
      <c r="D755" s="5">
        <v>44331</v>
      </c>
      <c r="E755" s="3">
        <v>13760000</v>
      </c>
      <c r="F755" s="3">
        <v>2550000</v>
      </c>
      <c r="G755" s="8">
        <v>6.6236900000000001E-2</v>
      </c>
      <c r="H755" s="8">
        <v>6.6250000000000003E-2</v>
      </c>
      <c r="I755" s="8">
        <v>2.934910425716768E-3</v>
      </c>
      <c r="J755" t="str">
        <f t="shared" si="66"/>
        <v>SBSN</v>
      </c>
      <c r="K755" t="str">
        <f t="shared" si="67"/>
        <v>PBS</v>
      </c>
      <c r="L755" s="3">
        <f t="shared" si="68"/>
        <v>1.85</v>
      </c>
      <c r="N755">
        <f t="shared" si="72"/>
        <v>2019</v>
      </c>
      <c r="O755">
        <f t="shared" si="73"/>
        <v>7</v>
      </c>
      <c r="P755">
        <f t="shared" si="71"/>
        <v>3</v>
      </c>
    </row>
    <row r="756" spans="1:16" x14ac:dyDescent="0.2">
      <c r="A756" s="5">
        <v>43641</v>
      </c>
      <c r="B756" s="5">
        <v>43643</v>
      </c>
      <c r="C756" t="s">
        <v>122</v>
      </c>
      <c r="D756" s="5">
        <v>44331</v>
      </c>
      <c r="E756" s="3">
        <v>17332000</v>
      </c>
      <c r="F756" s="3">
        <v>1850000</v>
      </c>
      <c r="G756" s="8">
        <v>6.7859600000000006E-2</v>
      </c>
      <c r="H756" s="8">
        <v>6.8125000000000005E-2</v>
      </c>
      <c r="I756" s="8">
        <v>2.1814119895742835E-3</v>
      </c>
      <c r="J756" t="str">
        <f t="shared" si="66"/>
        <v>SBSN</v>
      </c>
      <c r="K756" t="str">
        <f t="shared" si="67"/>
        <v>PBS</v>
      </c>
      <c r="L756" s="3">
        <f t="shared" si="68"/>
        <v>1.8888888888888888</v>
      </c>
      <c r="N756">
        <f t="shared" si="72"/>
        <v>2019</v>
      </c>
      <c r="O756">
        <f t="shared" si="73"/>
        <v>6</v>
      </c>
      <c r="P756">
        <f t="shared" si="71"/>
        <v>2</v>
      </c>
    </row>
    <row r="757" spans="1:16" x14ac:dyDescent="0.2">
      <c r="A757" s="5">
        <v>43613</v>
      </c>
      <c r="B757" s="5">
        <v>43616</v>
      </c>
      <c r="C757" t="s">
        <v>122</v>
      </c>
      <c r="D757" s="5">
        <v>44331</v>
      </c>
      <c r="E757" s="3">
        <v>3625000</v>
      </c>
      <c r="F757" s="3">
        <v>2200000</v>
      </c>
      <c r="G757" s="8">
        <v>7.3998599999999998E-2</v>
      </c>
      <c r="H757" s="8">
        <v>7.4374999999999997E-2</v>
      </c>
      <c r="I757" s="8">
        <v>2.8287909643788006E-3</v>
      </c>
      <c r="J757" t="str">
        <f t="shared" si="66"/>
        <v>SBSN</v>
      </c>
      <c r="K757" t="str">
        <f t="shared" si="67"/>
        <v>PBS</v>
      </c>
      <c r="L757" s="3">
        <f t="shared" si="68"/>
        <v>1.9638888888888888</v>
      </c>
      <c r="N757">
        <f t="shared" si="72"/>
        <v>2019</v>
      </c>
      <c r="O757">
        <f t="shared" si="73"/>
        <v>5</v>
      </c>
      <c r="P757">
        <f t="shared" si="71"/>
        <v>2</v>
      </c>
    </row>
    <row r="758" spans="1:16" x14ac:dyDescent="0.2">
      <c r="A758" s="5">
        <v>43599</v>
      </c>
      <c r="B758" s="5">
        <v>43601</v>
      </c>
      <c r="C758" t="s">
        <v>122</v>
      </c>
      <c r="D758" s="5">
        <v>44331</v>
      </c>
      <c r="E758" s="3">
        <v>4430000</v>
      </c>
      <c r="F758" s="3">
        <v>550000</v>
      </c>
      <c r="G758" s="8">
        <v>7.3599800000000007E-2</v>
      </c>
      <c r="H758" s="8">
        <v>7.3749999999999996E-2</v>
      </c>
      <c r="I758" s="8">
        <v>7.0338644656820165E-4</v>
      </c>
      <c r="J758" t="str">
        <f t="shared" si="66"/>
        <v>SBSN</v>
      </c>
      <c r="K758" t="str">
        <f t="shared" si="67"/>
        <v>PBS</v>
      </c>
      <c r="L758" s="3">
        <f t="shared" si="68"/>
        <v>2.0027777777777778</v>
      </c>
      <c r="N758">
        <f t="shared" si="72"/>
        <v>2019</v>
      </c>
      <c r="O758">
        <f t="shared" si="73"/>
        <v>5</v>
      </c>
      <c r="P758">
        <f t="shared" si="71"/>
        <v>2</v>
      </c>
    </row>
    <row r="759" spans="1:16" x14ac:dyDescent="0.2">
      <c r="A759" s="5">
        <v>43585</v>
      </c>
      <c r="B759" s="5">
        <v>43587</v>
      </c>
      <c r="C759" t="s">
        <v>122</v>
      </c>
      <c r="D759" s="5">
        <v>44331</v>
      </c>
      <c r="E759" s="3">
        <v>4689000</v>
      </c>
      <c r="F759" s="3">
        <v>1500000</v>
      </c>
      <c r="G759" s="8">
        <v>7.1679199999999998E-2</v>
      </c>
      <c r="H759" s="8">
        <v>7.2187500000000002E-2</v>
      </c>
      <c r="I759" s="8">
        <v>1.8682675933970462E-3</v>
      </c>
      <c r="J759" t="str">
        <f t="shared" si="66"/>
        <v>SBSN</v>
      </c>
      <c r="K759" t="str">
        <f t="shared" si="67"/>
        <v>PBS</v>
      </c>
      <c r="L759" s="3">
        <f t="shared" si="68"/>
        <v>2.0416666666666665</v>
      </c>
      <c r="N759">
        <f t="shared" si="72"/>
        <v>2019</v>
      </c>
      <c r="O759">
        <f t="shared" si="73"/>
        <v>4</v>
      </c>
      <c r="P759">
        <f t="shared" si="71"/>
        <v>2</v>
      </c>
    </row>
    <row r="760" spans="1:16" x14ac:dyDescent="0.2">
      <c r="A760" s="5">
        <v>43571</v>
      </c>
      <c r="B760" s="5">
        <v>43577</v>
      </c>
      <c r="C760" t="s">
        <v>122</v>
      </c>
      <c r="D760" s="5">
        <v>44331</v>
      </c>
      <c r="E760" s="3">
        <v>6424000</v>
      </c>
      <c r="F760" s="3">
        <v>0</v>
      </c>
      <c r="I760" s="8">
        <v>0</v>
      </c>
      <c r="J760" t="str">
        <f t="shared" si="66"/>
        <v>SBSN</v>
      </c>
      <c r="K760" t="str">
        <f t="shared" si="67"/>
        <v>PBS</v>
      </c>
      <c r="L760" s="3">
        <f t="shared" si="68"/>
        <v>2.0805555555555557</v>
      </c>
      <c r="N760">
        <f t="shared" si="72"/>
        <v>2019</v>
      </c>
      <c r="O760">
        <f t="shared" si="73"/>
        <v>4</v>
      </c>
      <c r="P760">
        <f t="shared" si="71"/>
        <v>2</v>
      </c>
    </row>
    <row r="761" spans="1:16" x14ac:dyDescent="0.2">
      <c r="A761" s="5">
        <v>43557</v>
      </c>
      <c r="B761" s="5">
        <v>43560</v>
      </c>
      <c r="C761" t="s">
        <v>122</v>
      </c>
      <c r="D761" s="5">
        <v>44331</v>
      </c>
      <c r="E761" s="3">
        <v>6617000</v>
      </c>
      <c r="F761" s="3">
        <v>4900000</v>
      </c>
      <c r="G761" s="8">
        <v>7.1396699999999994E-2</v>
      </c>
      <c r="H761" s="8">
        <v>7.2187500000000002E-2</v>
      </c>
      <c r="I761" s="8">
        <v>6.0789544743701119E-3</v>
      </c>
      <c r="J761" t="str">
        <f t="shared" si="66"/>
        <v>SBSN</v>
      </c>
      <c r="K761" t="str">
        <f t="shared" si="67"/>
        <v>PBS</v>
      </c>
      <c r="L761" s="3">
        <f t="shared" si="68"/>
        <v>2.1194444444444445</v>
      </c>
      <c r="N761">
        <f t="shared" si="72"/>
        <v>2019</v>
      </c>
      <c r="O761">
        <f t="shared" si="73"/>
        <v>4</v>
      </c>
      <c r="P761">
        <f t="shared" si="71"/>
        <v>2</v>
      </c>
    </row>
    <row r="762" spans="1:16" x14ac:dyDescent="0.2">
      <c r="A762" s="5">
        <v>43543</v>
      </c>
      <c r="B762" s="5">
        <v>43545</v>
      </c>
      <c r="C762" t="s">
        <v>122</v>
      </c>
      <c r="D762" s="5">
        <v>44331</v>
      </c>
      <c r="E762" s="3">
        <v>13905000</v>
      </c>
      <c r="F762" s="3">
        <v>4800000</v>
      </c>
      <c r="G762" s="8">
        <v>7.2899500000000006E-2</v>
      </c>
      <c r="H762" s="8">
        <v>7.3124999999999996E-2</v>
      </c>
      <c r="I762" s="8">
        <v>6.0802363162467425E-3</v>
      </c>
      <c r="J762" t="str">
        <f t="shared" si="66"/>
        <v>SBSN</v>
      </c>
      <c r="K762" t="str">
        <f t="shared" si="67"/>
        <v>PBS</v>
      </c>
      <c r="L762" s="3">
        <f t="shared" si="68"/>
        <v>2.1555555555555554</v>
      </c>
      <c r="N762">
        <f t="shared" si="72"/>
        <v>2019</v>
      </c>
      <c r="O762">
        <f t="shared" si="73"/>
        <v>3</v>
      </c>
      <c r="P762">
        <f t="shared" si="71"/>
        <v>1</v>
      </c>
    </row>
    <row r="763" spans="1:16" x14ac:dyDescent="0.2">
      <c r="A763" s="5">
        <v>43529</v>
      </c>
      <c r="B763" s="5">
        <v>43532</v>
      </c>
      <c r="C763" t="s">
        <v>122</v>
      </c>
      <c r="D763" s="5">
        <v>44331</v>
      </c>
      <c r="E763" s="3">
        <v>9864000</v>
      </c>
      <c r="F763" s="3">
        <v>7800000</v>
      </c>
      <c r="G763" s="8">
        <v>7.3954900000000004E-2</v>
      </c>
      <c r="H763" s="8">
        <v>7.4687500000000004E-2</v>
      </c>
      <c r="I763" s="8">
        <v>1.0023426933101652E-2</v>
      </c>
      <c r="J763" t="str">
        <f t="shared" si="66"/>
        <v>SBSN</v>
      </c>
      <c r="K763" t="str">
        <f t="shared" si="67"/>
        <v>PBS</v>
      </c>
      <c r="L763" s="3">
        <f t="shared" si="68"/>
        <v>2.1944444444444446</v>
      </c>
      <c r="N763">
        <f t="shared" si="72"/>
        <v>2019</v>
      </c>
      <c r="O763">
        <f t="shared" si="73"/>
        <v>3</v>
      </c>
      <c r="P763">
        <f t="shared" si="71"/>
        <v>1</v>
      </c>
    </row>
    <row r="764" spans="1:16" x14ac:dyDescent="0.2">
      <c r="A764" s="5">
        <v>43515</v>
      </c>
      <c r="B764" s="5">
        <v>43517</v>
      </c>
      <c r="C764" t="s">
        <v>122</v>
      </c>
      <c r="D764" s="5">
        <v>44331</v>
      </c>
      <c r="E764" s="3">
        <v>6546000</v>
      </c>
      <c r="F764" s="3">
        <v>2800000</v>
      </c>
      <c r="G764" s="8">
        <v>7.6899599999999999E-2</v>
      </c>
      <c r="H764" s="8">
        <v>7.7499999999999999E-2</v>
      </c>
      <c r="I764" s="8">
        <v>3.7414227628149435E-3</v>
      </c>
      <c r="J764" t="str">
        <f t="shared" si="66"/>
        <v>SBSN</v>
      </c>
      <c r="K764" t="str">
        <f t="shared" si="67"/>
        <v>PBS</v>
      </c>
      <c r="L764" s="3">
        <f t="shared" si="68"/>
        <v>2.2388888888888889</v>
      </c>
      <c r="N764">
        <f t="shared" si="72"/>
        <v>2019</v>
      </c>
      <c r="O764">
        <f t="shared" si="73"/>
        <v>2</v>
      </c>
      <c r="P764">
        <f t="shared" si="71"/>
        <v>1</v>
      </c>
    </row>
    <row r="765" spans="1:16" x14ac:dyDescent="0.2">
      <c r="A765" s="5">
        <v>43502</v>
      </c>
      <c r="B765" s="5">
        <v>43504</v>
      </c>
      <c r="C765" t="s">
        <v>122</v>
      </c>
      <c r="D765" s="5">
        <v>44331</v>
      </c>
      <c r="E765" s="3">
        <v>6193000</v>
      </c>
      <c r="F765" s="3">
        <v>5600000</v>
      </c>
      <c r="G765" s="8">
        <v>7.7041799999999994E-2</v>
      </c>
      <c r="H765" s="8">
        <v>7.7812500000000007E-2</v>
      </c>
      <c r="I765" s="8">
        <v>7.4966825369244131E-3</v>
      </c>
      <c r="J765" t="str">
        <f t="shared" si="66"/>
        <v>SBSN</v>
      </c>
      <c r="K765" t="str">
        <f t="shared" si="67"/>
        <v>PBS</v>
      </c>
      <c r="L765" s="3">
        <f t="shared" si="68"/>
        <v>2.2749999999999999</v>
      </c>
      <c r="N765">
        <f t="shared" si="72"/>
        <v>2019</v>
      </c>
      <c r="O765">
        <f t="shared" si="73"/>
        <v>2</v>
      </c>
      <c r="P765">
        <f t="shared" si="71"/>
        <v>1</v>
      </c>
    </row>
    <row r="766" spans="1:16" x14ac:dyDescent="0.2">
      <c r="A766" s="5">
        <v>43487</v>
      </c>
      <c r="B766" s="5">
        <v>43489</v>
      </c>
      <c r="C766" t="s">
        <v>122</v>
      </c>
      <c r="D766" s="5">
        <v>44331</v>
      </c>
      <c r="E766" s="3">
        <v>4220000</v>
      </c>
      <c r="F766" s="3">
        <v>0</v>
      </c>
      <c r="J766" t="str">
        <f t="shared" si="66"/>
        <v>SBSN</v>
      </c>
      <c r="K766" t="str">
        <f t="shared" si="67"/>
        <v>PBS</v>
      </c>
      <c r="L766" s="3">
        <f t="shared" si="68"/>
        <v>2.3138888888888891</v>
      </c>
      <c r="N766">
        <f t="shared" si="72"/>
        <v>2019</v>
      </c>
      <c r="O766">
        <f t="shared" si="73"/>
        <v>1</v>
      </c>
      <c r="P766">
        <f t="shared" si="71"/>
        <v>1</v>
      </c>
    </row>
    <row r="767" spans="1:16" x14ac:dyDescent="0.2">
      <c r="A767" s="5">
        <v>43473</v>
      </c>
      <c r="B767" s="5">
        <v>43475</v>
      </c>
      <c r="C767" t="s">
        <v>122</v>
      </c>
      <c r="D767" s="5">
        <v>44331</v>
      </c>
      <c r="E767" s="3">
        <v>3743000</v>
      </c>
      <c r="F767" s="3">
        <v>1800000</v>
      </c>
      <c r="G767" s="8">
        <v>7.8452300000000003E-2</v>
      </c>
      <c r="H767" s="8">
        <v>7.9375000000000001E-2</v>
      </c>
      <c r="I767" s="8">
        <v>2.4537643788010428E-3</v>
      </c>
      <c r="J767" t="str">
        <f t="shared" si="66"/>
        <v>SBSN</v>
      </c>
      <c r="K767" t="str">
        <f t="shared" si="67"/>
        <v>PBS</v>
      </c>
      <c r="L767" s="3">
        <f t="shared" si="68"/>
        <v>2.3527777777777779</v>
      </c>
      <c r="N767">
        <f t="shared" si="72"/>
        <v>2019</v>
      </c>
      <c r="O767">
        <f t="shared" si="73"/>
        <v>1</v>
      </c>
      <c r="P767">
        <f t="shared" si="71"/>
        <v>1</v>
      </c>
    </row>
    <row r="768" spans="1:16" x14ac:dyDescent="0.2">
      <c r="A768" s="5">
        <v>43858</v>
      </c>
      <c r="B768" s="5">
        <v>43860</v>
      </c>
      <c r="C768" t="s">
        <v>128</v>
      </c>
      <c r="D768" s="5">
        <v>52336</v>
      </c>
      <c r="E768" s="3">
        <v>4388200</v>
      </c>
      <c r="F768" s="3">
        <v>2350000</v>
      </c>
      <c r="G768" s="8">
        <v>7.8437499999999993E-2</v>
      </c>
      <c r="H768" s="8">
        <v>7.8437499999999993E-2</v>
      </c>
      <c r="I768" s="8">
        <v>7.8437499999999993E-2</v>
      </c>
      <c r="J768" t="str">
        <f t="shared" si="66"/>
        <v>SBSN</v>
      </c>
      <c r="K768" t="str">
        <f t="shared" si="67"/>
        <v>PBS</v>
      </c>
      <c r="L768" s="3">
        <f t="shared" si="68"/>
        <v>23.213888888888889</v>
      </c>
      <c r="N768">
        <f t="shared" si="72"/>
        <v>2020</v>
      </c>
      <c r="O768">
        <f t="shared" si="73"/>
        <v>1</v>
      </c>
      <c r="P768">
        <f t="shared" si="71"/>
        <v>1</v>
      </c>
    </row>
    <row r="769" spans="1:16" x14ac:dyDescent="0.2">
      <c r="A769" s="5">
        <v>43795</v>
      </c>
      <c r="B769" s="5">
        <v>43797</v>
      </c>
      <c r="C769" t="s">
        <v>128</v>
      </c>
      <c r="D769" s="5">
        <v>53888</v>
      </c>
      <c r="E769" s="3">
        <v>3741700</v>
      </c>
      <c r="F769" s="3">
        <v>3300000</v>
      </c>
      <c r="G769" s="8">
        <v>8.0038100000000001E-2</v>
      </c>
      <c r="H769" s="8">
        <v>8.0312499999999995E-2</v>
      </c>
      <c r="I769" s="8">
        <v>9.2834509869991391E-3</v>
      </c>
      <c r="J769" t="str">
        <f t="shared" si="66"/>
        <v>SBSN</v>
      </c>
      <c r="K769" t="str">
        <f t="shared" si="67"/>
        <v>PBS</v>
      </c>
      <c r="L769" s="3">
        <f t="shared" si="68"/>
        <v>27.636111111111113</v>
      </c>
      <c r="N769">
        <f t="shared" si="72"/>
        <v>2019</v>
      </c>
      <c r="O769">
        <f t="shared" si="73"/>
        <v>11</v>
      </c>
      <c r="P769">
        <f t="shared" si="71"/>
        <v>4</v>
      </c>
    </row>
    <row r="770" spans="1:16" x14ac:dyDescent="0.2">
      <c r="A770" s="5">
        <v>43767</v>
      </c>
      <c r="B770" s="5">
        <v>43769</v>
      </c>
      <c r="C770" t="s">
        <v>128</v>
      </c>
      <c r="D770" s="5">
        <v>53888</v>
      </c>
      <c r="E770" s="3">
        <v>1170900</v>
      </c>
      <c r="F770" s="3">
        <v>630000</v>
      </c>
      <c r="G770" s="8">
        <v>8.0431699999999995E-2</v>
      </c>
      <c r="H770" s="8">
        <v>8.0937499999999996E-2</v>
      </c>
      <c r="I770" s="8">
        <v>2.9193809410590398E-3</v>
      </c>
      <c r="J770" t="str">
        <f t="shared" ref="J770:J833" si="74">INDEX(sbn,MATCH(C770,seri,0))</f>
        <v>SBSN</v>
      </c>
      <c r="K770" t="str">
        <f t="shared" ref="K770:K833" si="75">INDEX(tipe,MATCH(C770,seri,0))</f>
        <v>PBS</v>
      </c>
      <c r="L770" s="3">
        <f t="shared" ref="L770:L833" si="76">YEARFRAC(A770,D770)</f>
        <v>27.711111111111112</v>
      </c>
      <c r="N770">
        <f t="shared" si="72"/>
        <v>2019</v>
      </c>
      <c r="O770">
        <f t="shared" si="73"/>
        <v>10</v>
      </c>
      <c r="P770">
        <f t="shared" si="71"/>
        <v>4</v>
      </c>
    </row>
    <row r="771" spans="1:16" x14ac:dyDescent="0.2">
      <c r="A771" s="5">
        <v>43753</v>
      </c>
      <c r="B771" s="5">
        <v>43755</v>
      </c>
      <c r="C771" t="s">
        <v>128</v>
      </c>
      <c r="D771" s="5">
        <v>53888</v>
      </c>
      <c r="E771" s="3">
        <v>674300</v>
      </c>
      <c r="F771" s="3">
        <v>390000</v>
      </c>
      <c r="G771" s="8">
        <v>8.2488599999999995E-2</v>
      </c>
      <c r="H771" s="8">
        <v>8.3125000000000004E-2</v>
      </c>
      <c r="I771" s="8">
        <v>1.7242125699796027E-3</v>
      </c>
      <c r="J771" t="str">
        <f t="shared" si="74"/>
        <v>SBSN</v>
      </c>
      <c r="K771" t="str">
        <f t="shared" si="75"/>
        <v>PBS</v>
      </c>
      <c r="L771" s="3">
        <f t="shared" si="76"/>
        <v>27.75</v>
      </c>
      <c r="N771">
        <f t="shared" si="72"/>
        <v>2019</v>
      </c>
      <c r="O771">
        <f t="shared" si="73"/>
        <v>10</v>
      </c>
      <c r="P771">
        <f t="shared" ref="P771:P834" si="77">ROUNDUP(MONTH(A771)/3,0)</f>
        <v>4</v>
      </c>
    </row>
    <row r="772" spans="1:16" x14ac:dyDescent="0.2">
      <c r="A772" s="5">
        <v>43739</v>
      </c>
      <c r="B772" s="5">
        <v>43741</v>
      </c>
      <c r="C772" t="s">
        <v>128</v>
      </c>
      <c r="D772" s="5">
        <v>53888</v>
      </c>
      <c r="E772" s="3">
        <v>851300</v>
      </c>
      <c r="F772" s="3">
        <v>210000</v>
      </c>
      <c r="G772" s="8">
        <v>8.2386299999999996E-2</v>
      </c>
      <c r="H772" s="8">
        <v>8.3125000000000004E-2</v>
      </c>
      <c r="I772" s="8">
        <v>2.1741091647705787E-3</v>
      </c>
      <c r="J772" t="str">
        <f t="shared" si="74"/>
        <v>SBSN</v>
      </c>
      <c r="K772" t="str">
        <f t="shared" si="75"/>
        <v>PBS</v>
      </c>
      <c r="L772" s="3">
        <f t="shared" si="76"/>
        <v>27.788888888888888</v>
      </c>
      <c r="N772">
        <f t="shared" ref="N772:N835" si="78">YEAR(A772)</f>
        <v>2019</v>
      </c>
      <c r="O772">
        <f t="shared" ref="O772:O835" si="79">MONTH(A772)</f>
        <v>10</v>
      </c>
      <c r="P772">
        <f t="shared" si="77"/>
        <v>4</v>
      </c>
    </row>
    <row r="773" spans="1:16" x14ac:dyDescent="0.2">
      <c r="A773" s="5">
        <v>43711</v>
      </c>
      <c r="B773" s="5">
        <v>43713</v>
      </c>
      <c r="C773" t="s">
        <v>128</v>
      </c>
      <c r="D773" s="5">
        <v>53888</v>
      </c>
      <c r="E773" s="3">
        <v>814000</v>
      </c>
      <c r="F773" s="3">
        <v>50000</v>
      </c>
      <c r="G773" s="8">
        <v>8.2633899999999996E-2</v>
      </c>
      <c r="H773" s="8">
        <v>8.2812499999999997E-2</v>
      </c>
      <c r="I773" s="8">
        <v>2.0850975095631037E-3</v>
      </c>
      <c r="J773" t="str">
        <f t="shared" si="74"/>
        <v>SBSN</v>
      </c>
      <c r="K773" t="str">
        <f t="shared" si="75"/>
        <v>PBS</v>
      </c>
      <c r="L773" s="3">
        <f t="shared" si="76"/>
        <v>27.866666666666667</v>
      </c>
      <c r="N773">
        <f t="shared" si="78"/>
        <v>2019</v>
      </c>
      <c r="O773">
        <f t="shared" si="79"/>
        <v>9</v>
      </c>
      <c r="P773">
        <f t="shared" si="77"/>
        <v>3</v>
      </c>
    </row>
    <row r="774" spans="1:16" x14ac:dyDescent="0.2">
      <c r="A774" s="5">
        <v>43683</v>
      </c>
      <c r="B774" s="5">
        <v>43686</v>
      </c>
      <c r="C774" t="s">
        <v>128</v>
      </c>
      <c r="D774" s="5">
        <v>53888</v>
      </c>
      <c r="E774" s="3">
        <v>1399000</v>
      </c>
      <c r="I774" s="8">
        <v>0</v>
      </c>
      <c r="J774" t="str">
        <f t="shared" si="74"/>
        <v>SBSN</v>
      </c>
      <c r="K774" t="str">
        <f t="shared" si="75"/>
        <v>PBS</v>
      </c>
      <c r="L774" s="3">
        <f t="shared" si="76"/>
        <v>27.941666666666666</v>
      </c>
      <c r="N774">
        <f t="shared" si="78"/>
        <v>2019</v>
      </c>
      <c r="O774">
        <f t="shared" si="79"/>
        <v>8</v>
      </c>
      <c r="P774">
        <f t="shared" si="77"/>
        <v>3</v>
      </c>
    </row>
    <row r="775" spans="1:16" x14ac:dyDescent="0.2">
      <c r="A775" s="5">
        <v>43669</v>
      </c>
      <c r="B775" s="5">
        <v>43671</v>
      </c>
      <c r="C775" t="s">
        <v>128</v>
      </c>
      <c r="D775" s="5">
        <v>53888</v>
      </c>
      <c r="E775" s="3">
        <v>551000</v>
      </c>
      <c r="F775" s="3">
        <v>210000</v>
      </c>
      <c r="G775" s="8">
        <v>8.2540199999999994E-2</v>
      </c>
      <c r="H775" s="8">
        <v>8.3125000000000004E-2</v>
      </c>
      <c r="I775" s="8">
        <v>1.4098107900332925E-3</v>
      </c>
      <c r="J775" t="str">
        <f t="shared" si="74"/>
        <v>SBSN</v>
      </c>
      <c r="K775" t="str">
        <f t="shared" si="75"/>
        <v>PBS</v>
      </c>
      <c r="L775" s="3">
        <f t="shared" si="76"/>
        <v>27.977777777777778</v>
      </c>
      <c r="N775">
        <f t="shared" si="78"/>
        <v>2019</v>
      </c>
      <c r="O775">
        <f t="shared" si="79"/>
        <v>7</v>
      </c>
      <c r="P775">
        <f t="shared" si="77"/>
        <v>3</v>
      </c>
    </row>
    <row r="776" spans="1:16" x14ac:dyDescent="0.2">
      <c r="A776" s="5">
        <v>43655</v>
      </c>
      <c r="B776" s="5">
        <v>43657</v>
      </c>
      <c r="C776" t="s">
        <v>128</v>
      </c>
      <c r="D776" s="5">
        <v>53888</v>
      </c>
      <c r="E776" s="3">
        <v>1649000</v>
      </c>
      <c r="F776" s="3">
        <v>400000</v>
      </c>
      <c r="G776" s="8">
        <v>8.3196400000000004E-2</v>
      </c>
      <c r="H776" s="8">
        <v>8.3437499999999998E-2</v>
      </c>
      <c r="I776" s="8">
        <v>4.2527407081346833E-3</v>
      </c>
      <c r="J776" t="str">
        <f t="shared" si="74"/>
        <v>SBSN</v>
      </c>
      <c r="K776" t="str">
        <f t="shared" si="75"/>
        <v>PBS</v>
      </c>
      <c r="L776" s="3">
        <f t="shared" si="76"/>
        <v>28.016666666666666</v>
      </c>
      <c r="N776">
        <f t="shared" si="78"/>
        <v>2019</v>
      </c>
      <c r="O776">
        <f t="shared" si="79"/>
        <v>7</v>
      </c>
      <c r="P776">
        <f t="shared" si="77"/>
        <v>3</v>
      </c>
    </row>
    <row r="777" spans="1:16" x14ac:dyDescent="0.2">
      <c r="A777" s="5">
        <v>43641</v>
      </c>
      <c r="B777" s="5">
        <v>43643</v>
      </c>
      <c r="C777" t="s">
        <v>128</v>
      </c>
      <c r="D777" s="5">
        <v>53888</v>
      </c>
      <c r="E777" s="3">
        <v>2000000</v>
      </c>
      <c r="F777" s="3">
        <v>0</v>
      </c>
      <c r="I777" s="8">
        <v>0</v>
      </c>
      <c r="J777" t="str">
        <f t="shared" si="74"/>
        <v>SBSN</v>
      </c>
      <c r="K777" t="str">
        <f t="shared" si="75"/>
        <v>PBS</v>
      </c>
      <c r="L777" s="3">
        <f t="shared" si="76"/>
        <v>28.055555555555557</v>
      </c>
      <c r="N777">
        <f t="shared" si="78"/>
        <v>2019</v>
      </c>
      <c r="O777">
        <f t="shared" si="79"/>
        <v>6</v>
      </c>
      <c r="P777">
        <f t="shared" si="77"/>
        <v>2</v>
      </c>
    </row>
    <row r="778" spans="1:16" x14ac:dyDescent="0.2">
      <c r="A778" s="5">
        <v>43613</v>
      </c>
      <c r="B778" s="5">
        <v>43616</v>
      </c>
      <c r="C778" t="s">
        <v>128</v>
      </c>
      <c r="D778" s="5">
        <v>53888</v>
      </c>
      <c r="E778" s="3">
        <v>861400</v>
      </c>
      <c r="F778" s="3">
        <v>0</v>
      </c>
      <c r="I778" s="8">
        <v>0</v>
      </c>
      <c r="J778" t="str">
        <f t="shared" si="74"/>
        <v>SBSN</v>
      </c>
      <c r="K778" t="str">
        <f t="shared" si="75"/>
        <v>PBS</v>
      </c>
      <c r="L778" s="3">
        <f t="shared" si="76"/>
        <v>28.130555555555556</v>
      </c>
      <c r="N778">
        <f t="shared" si="78"/>
        <v>2019</v>
      </c>
      <c r="O778">
        <f t="shared" si="79"/>
        <v>5</v>
      </c>
      <c r="P778">
        <f t="shared" si="77"/>
        <v>2</v>
      </c>
    </row>
    <row r="779" spans="1:16" x14ac:dyDescent="0.2">
      <c r="A779" s="5">
        <v>43599</v>
      </c>
      <c r="B779" s="5">
        <v>43601</v>
      </c>
      <c r="C779" t="s">
        <v>128</v>
      </c>
      <c r="D779" s="5">
        <v>53888</v>
      </c>
      <c r="E779" s="3">
        <v>1484000</v>
      </c>
      <c r="F779" s="3">
        <v>0</v>
      </c>
      <c r="I779" s="8">
        <v>0</v>
      </c>
      <c r="J779" t="str">
        <f t="shared" si="74"/>
        <v>SBSN</v>
      </c>
      <c r="K779" t="str">
        <f t="shared" si="75"/>
        <v>PBS</v>
      </c>
      <c r="L779" s="3">
        <f t="shared" si="76"/>
        <v>28.169444444444444</v>
      </c>
      <c r="N779">
        <f t="shared" si="78"/>
        <v>2019</v>
      </c>
      <c r="O779">
        <f t="shared" si="79"/>
        <v>5</v>
      </c>
      <c r="P779">
        <f t="shared" si="77"/>
        <v>2</v>
      </c>
    </row>
    <row r="780" spans="1:16" x14ac:dyDescent="0.2">
      <c r="A780" s="5">
        <v>43585</v>
      </c>
      <c r="B780" s="5">
        <v>43587</v>
      </c>
      <c r="C780" t="s">
        <v>128</v>
      </c>
      <c r="D780" s="5">
        <v>53888</v>
      </c>
      <c r="E780" s="3">
        <v>904000</v>
      </c>
      <c r="F780" s="3">
        <v>620000</v>
      </c>
      <c r="G780" s="8">
        <v>8.8395000000000001E-2</v>
      </c>
      <c r="H780" s="8">
        <v>8.9062500000000003E-2</v>
      </c>
      <c r="I780" s="8">
        <v>2.4770789289323423E-3</v>
      </c>
      <c r="J780" t="str">
        <f t="shared" si="74"/>
        <v>SBSN</v>
      </c>
      <c r="K780" t="str">
        <f t="shared" si="75"/>
        <v>PBS</v>
      </c>
      <c r="L780" s="3">
        <f t="shared" si="76"/>
        <v>28.208333333333332</v>
      </c>
      <c r="N780">
        <f t="shared" si="78"/>
        <v>2019</v>
      </c>
      <c r="O780">
        <f t="shared" si="79"/>
        <v>4</v>
      </c>
      <c r="P780">
        <f t="shared" si="77"/>
        <v>2</v>
      </c>
    </row>
    <row r="781" spans="1:16" x14ac:dyDescent="0.2">
      <c r="A781" s="5">
        <v>43571</v>
      </c>
      <c r="B781" s="5">
        <v>43577</v>
      </c>
      <c r="C781" t="s">
        <v>128</v>
      </c>
      <c r="D781" s="5">
        <v>53888</v>
      </c>
      <c r="E781" s="3">
        <v>2090000</v>
      </c>
      <c r="F781" s="3">
        <v>650000</v>
      </c>
      <c r="G781" s="8">
        <v>8.7598899999999993E-2</v>
      </c>
      <c r="H781" s="8">
        <v>8.7812500000000002E-2</v>
      </c>
      <c r="I781" s="8">
        <v>5.675297773672169E-3</v>
      </c>
      <c r="J781" t="str">
        <f t="shared" si="74"/>
        <v>SBSN</v>
      </c>
      <c r="K781" t="str">
        <f t="shared" si="75"/>
        <v>PBS</v>
      </c>
      <c r="L781" s="3">
        <f t="shared" si="76"/>
        <v>28.247222222222224</v>
      </c>
      <c r="N781">
        <f t="shared" si="78"/>
        <v>2019</v>
      </c>
      <c r="O781">
        <f t="shared" si="79"/>
        <v>4</v>
      </c>
      <c r="P781">
        <f t="shared" si="77"/>
        <v>2</v>
      </c>
    </row>
    <row r="782" spans="1:16" x14ac:dyDescent="0.2">
      <c r="A782" s="5">
        <v>43557</v>
      </c>
      <c r="B782" s="5">
        <v>43560</v>
      </c>
      <c r="C782" t="s">
        <v>128</v>
      </c>
      <c r="D782" s="5">
        <v>53888</v>
      </c>
      <c r="E782" s="3">
        <v>2511500</v>
      </c>
      <c r="F782" s="3">
        <v>920000</v>
      </c>
      <c r="G782" s="8">
        <v>8.7699399999999997E-2</v>
      </c>
      <c r="H782" s="8">
        <v>8.8124999999999995E-2</v>
      </c>
      <c r="I782" s="8">
        <v>6.8276856699132646E-3</v>
      </c>
      <c r="J782" t="str">
        <f t="shared" si="74"/>
        <v>SBSN</v>
      </c>
      <c r="K782" t="str">
        <f t="shared" si="75"/>
        <v>PBS</v>
      </c>
      <c r="L782" s="3">
        <f t="shared" si="76"/>
        <v>28.286111111111111</v>
      </c>
      <c r="N782">
        <f t="shared" si="78"/>
        <v>2019</v>
      </c>
      <c r="O782">
        <f t="shared" si="79"/>
        <v>4</v>
      </c>
      <c r="P782">
        <f t="shared" si="77"/>
        <v>2</v>
      </c>
    </row>
    <row r="783" spans="1:16" x14ac:dyDescent="0.2">
      <c r="A783" s="5">
        <v>43543</v>
      </c>
      <c r="B783" s="5">
        <v>43545</v>
      </c>
      <c r="C783" t="s">
        <v>128</v>
      </c>
      <c r="D783" s="5">
        <v>53888</v>
      </c>
      <c r="E783" s="3">
        <v>2479000</v>
      </c>
      <c r="F783" s="3">
        <v>1320000</v>
      </c>
      <c r="G783" s="8">
        <v>8.8244699999999995E-2</v>
      </c>
      <c r="H783" s="8">
        <v>8.9062500000000003E-2</v>
      </c>
      <c r="I783" s="8">
        <v>6.7812362071210247E-3</v>
      </c>
      <c r="J783" t="str">
        <f t="shared" si="74"/>
        <v>SBSN</v>
      </c>
      <c r="K783" t="str">
        <f t="shared" si="75"/>
        <v>PBS</v>
      </c>
      <c r="L783" s="3">
        <f t="shared" si="76"/>
        <v>28.322222222222223</v>
      </c>
      <c r="N783">
        <f t="shared" si="78"/>
        <v>2019</v>
      </c>
      <c r="O783">
        <f t="shared" si="79"/>
        <v>3</v>
      </c>
      <c r="P783">
        <f t="shared" si="77"/>
        <v>1</v>
      </c>
    </row>
    <row r="784" spans="1:16" x14ac:dyDescent="0.2">
      <c r="A784" s="5">
        <v>43529</v>
      </c>
      <c r="B784" s="5">
        <v>43532</v>
      </c>
      <c r="C784" t="s">
        <v>128</v>
      </c>
      <c r="D784" s="5">
        <v>53888</v>
      </c>
      <c r="E784" s="3">
        <v>2220800</v>
      </c>
      <c r="F784" s="3">
        <v>0</v>
      </c>
      <c r="I784" s="8">
        <v>0</v>
      </c>
      <c r="J784" t="str">
        <f t="shared" si="74"/>
        <v>SBSN</v>
      </c>
      <c r="K784" t="str">
        <f t="shared" si="75"/>
        <v>PBS</v>
      </c>
      <c r="L784" s="3">
        <f t="shared" si="76"/>
        <v>28.361111111111111</v>
      </c>
      <c r="N784">
        <f t="shared" si="78"/>
        <v>2019</v>
      </c>
      <c r="O784">
        <f t="shared" si="79"/>
        <v>3</v>
      </c>
      <c r="P784">
        <f t="shared" si="77"/>
        <v>1</v>
      </c>
    </row>
    <row r="785" spans="1:16" x14ac:dyDescent="0.2">
      <c r="A785" s="5">
        <v>43502</v>
      </c>
      <c r="B785" s="5">
        <v>43504</v>
      </c>
      <c r="C785" t="s">
        <v>128</v>
      </c>
      <c r="D785" s="5">
        <v>53888</v>
      </c>
      <c r="E785" s="3">
        <v>2373000</v>
      </c>
      <c r="F785" s="3">
        <v>1260000</v>
      </c>
      <c r="G785" s="8">
        <v>9.2174000000000006E-2</v>
      </c>
      <c r="H785" s="8">
        <v>9.2499999999999999E-2</v>
      </c>
      <c r="I785" s="8">
        <v>6.7803152569483622E-3</v>
      </c>
      <c r="J785" t="str">
        <f t="shared" si="74"/>
        <v>SBSN</v>
      </c>
      <c r="K785" t="str">
        <f t="shared" si="75"/>
        <v>PBS</v>
      </c>
      <c r="L785" s="3">
        <f t="shared" si="76"/>
        <v>28.441666666666666</v>
      </c>
      <c r="N785">
        <f t="shared" si="78"/>
        <v>2019</v>
      </c>
      <c r="O785">
        <f t="shared" si="79"/>
        <v>2</v>
      </c>
      <c r="P785">
        <f t="shared" si="77"/>
        <v>1</v>
      </c>
    </row>
    <row r="786" spans="1:16" x14ac:dyDescent="0.2">
      <c r="A786" s="5">
        <v>43375</v>
      </c>
      <c r="B786" s="5">
        <v>43377</v>
      </c>
      <c r="C786" t="s">
        <v>69</v>
      </c>
      <c r="D786" s="5">
        <v>43905</v>
      </c>
      <c r="E786" s="3">
        <v>2482000</v>
      </c>
      <c r="F786" s="3">
        <v>1510000</v>
      </c>
      <c r="G786" s="8">
        <v>7.9551499999999997E-2</v>
      </c>
      <c r="H786" s="8">
        <v>0.08</v>
      </c>
      <c r="J786" t="str">
        <f t="shared" si="74"/>
        <v>SBSN</v>
      </c>
      <c r="K786" t="str">
        <f t="shared" si="75"/>
        <v>PBS</v>
      </c>
      <c r="L786" s="3">
        <f t="shared" si="76"/>
        <v>1.4527777777777777</v>
      </c>
      <c r="N786">
        <f t="shared" si="78"/>
        <v>2018</v>
      </c>
      <c r="O786">
        <f t="shared" si="79"/>
        <v>10</v>
      </c>
      <c r="P786">
        <f t="shared" si="77"/>
        <v>4</v>
      </c>
    </row>
    <row r="787" spans="1:16" x14ac:dyDescent="0.2">
      <c r="A787" s="5">
        <v>43361</v>
      </c>
      <c r="B787" s="5">
        <v>43363</v>
      </c>
      <c r="C787" t="s">
        <v>69</v>
      </c>
      <c r="D787" s="5">
        <v>43905</v>
      </c>
      <c r="E787" s="3">
        <v>1440500</v>
      </c>
      <c r="F787" s="3">
        <v>1260000</v>
      </c>
      <c r="G787" s="8">
        <v>7.9436099999999996E-2</v>
      </c>
      <c r="H787" s="8">
        <v>8.0312499999999995E-2</v>
      </c>
      <c r="J787" t="str">
        <f t="shared" si="74"/>
        <v>SBSN</v>
      </c>
      <c r="K787" t="str">
        <f t="shared" si="75"/>
        <v>PBS</v>
      </c>
      <c r="L787" s="3">
        <f t="shared" si="76"/>
        <v>1.4916666666666667</v>
      </c>
      <c r="N787">
        <f t="shared" si="78"/>
        <v>2018</v>
      </c>
      <c r="O787">
        <f t="shared" si="79"/>
        <v>9</v>
      </c>
      <c r="P787">
        <f t="shared" si="77"/>
        <v>3</v>
      </c>
    </row>
    <row r="788" spans="1:16" x14ac:dyDescent="0.2">
      <c r="A788" s="5">
        <v>43347</v>
      </c>
      <c r="B788" s="5">
        <v>43349</v>
      </c>
      <c r="C788" t="s">
        <v>69</v>
      </c>
      <c r="D788" s="5">
        <v>43905</v>
      </c>
      <c r="E788" s="3">
        <v>1978000</v>
      </c>
      <c r="F788" s="3">
        <v>1100000</v>
      </c>
      <c r="G788" s="8">
        <v>7.8748799999999994E-2</v>
      </c>
      <c r="H788" s="8">
        <v>7.9375000000000001E-2</v>
      </c>
      <c r="J788" t="str">
        <f t="shared" si="74"/>
        <v>SBSN</v>
      </c>
      <c r="K788" t="str">
        <f t="shared" si="75"/>
        <v>PBS</v>
      </c>
      <c r="L788" s="3">
        <f t="shared" si="76"/>
        <v>1.5305555555555554</v>
      </c>
      <c r="N788">
        <f t="shared" si="78"/>
        <v>2018</v>
      </c>
      <c r="O788">
        <f t="shared" si="79"/>
        <v>9</v>
      </c>
      <c r="P788">
        <f t="shared" si="77"/>
        <v>3</v>
      </c>
    </row>
    <row r="789" spans="1:16" x14ac:dyDescent="0.2">
      <c r="A789" s="5">
        <v>43333</v>
      </c>
      <c r="B789" s="5">
        <v>43336</v>
      </c>
      <c r="C789" t="s">
        <v>69</v>
      </c>
      <c r="D789" s="5">
        <v>43905</v>
      </c>
      <c r="E789" s="3">
        <v>1864000</v>
      </c>
      <c r="F789" s="3">
        <v>1120000</v>
      </c>
      <c r="G789" s="8">
        <v>7.5198500000000001E-2</v>
      </c>
      <c r="H789" s="8">
        <v>7.5624999999999998E-2</v>
      </c>
      <c r="J789" t="str">
        <f t="shared" si="74"/>
        <v>SBSN</v>
      </c>
      <c r="K789" t="str">
        <f t="shared" si="75"/>
        <v>PBS</v>
      </c>
      <c r="L789" s="3">
        <f t="shared" si="76"/>
        <v>1.5666666666666667</v>
      </c>
      <c r="N789">
        <f t="shared" si="78"/>
        <v>2018</v>
      </c>
      <c r="O789">
        <f t="shared" si="79"/>
        <v>8</v>
      </c>
      <c r="P789">
        <f t="shared" si="77"/>
        <v>3</v>
      </c>
    </row>
    <row r="790" spans="1:16" x14ac:dyDescent="0.2">
      <c r="A790" s="5">
        <v>43319</v>
      </c>
      <c r="B790" s="5">
        <v>43321</v>
      </c>
      <c r="C790" t="s">
        <v>69</v>
      </c>
      <c r="D790" s="5">
        <v>43905</v>
      </c>
      <c r="E790" s="3">
        <v>2165000</v>
      </c>
      <c r="F790" s="3">
        <v>1460000</v>
      </c>
      <c r="G790" s="8">
        <v>7.5198399999999999E-2</v>
      </c>
      <c r="H790" s="8">
        <v>7.5937500000000005E-2</v>
      </c>
      <c r="J790" t="str">
        <f t="shared" si="74"/>
        <v>SBSN</v>
      </c>
      <c r="K790" t="str">
        <f t="shared" si="75"/>
        <v>PBS</v>
      </c>
      <c r="L790" s="3">
        <f t="shared" si="76"/>
        <v>1.6055555555555556</v>
      </c>
      <c r="N790">
        <f t="shared" si="78"/>
        <v>2018</v>
      </c>
      <c r="O790">
        <f t="shared" si="79"/>
        <v>8</v>
      </c>
      <c r="P790">
        <f t="shared" si="77"/>
        <v>3</v>
      </c>
    </row>
    <row r="791" spans="1:16" x14ac:dyDescent="0.2">
      <c r="A791" s="5">
        <v>43305</v>
      </c>
      <c r="B791" s="5">
        <v>43307</v>
      </c>
      <c r="C791" t="s">
        <v>69</v>
      </c>
      <c r="D791" s="5">
        <v>43905</v>
      </c>
      <c r="E791" s="3">
        <v>1314000</v>
      </c>
      <c r="F791" s="3">
        <v>1150000</v>
      </c>
      <c r="G791" s="8">
        <v>7.4407699999999993E-2</v>
      </c>
      <c r="H791" s="8">
        <v>7.5624999999999998E-2</v>
      </c>
      <c r="J791" t="str">
        <f t="shared" si="74"/>
        <v>SBSN</v>
      </c>
      <c r="K791" t="str">
        <f t="shared" si="75"/>
        <v>PBS</v>
      </c>
      <c r="L791" s="3">
        <f t="shared" si="76"/>
        <v>1.6416666666666666</v>
      </c>
      <c r="N791">
        <f t="shared" si="78"/>
        <v>2018</v>
      </c>
      <c r="O791">
        <f t="shared" si="79"/>
        <v>7</v>
      </c>
      <c r="P791">
        <f t="shared" si="77"/>
        <v>3</v>
      </c>
    </row>
    <row r="792" spans="1:16" x14ac:dyDescent="0.2">
      <c r="A792" s="5">
        <v>43291</v>
      </c>
      <c r="B792" s="5">
        <v>43293</v>
      </c>
      <c r="C792" t="s">
        <v>69</v>
      </c>
      <c r="D792" s="5">
        <v>43905</v>
      </c>
      <c r="E792" s="3">
        <v>1287500</v>
      </c>
      <c r="F792" s="3">
        <v>910000</v>
      </c>
      <c r="G792" s="8">
        <v>7.2082499999999994E-2</v>
      </c>
      <c r="H792" s="8">
        <v>7.3124999999999996E-2</v>
      </c>
      <c r="J792" t="str">
        <f t="shared" si="74"/>
        <v>SBSN</v>
      </c>
      <c r="K792" t="str">
        <f t="shared" si="75"/>
        <v>PBS</v>
      </c>
      <c r="L792" s="3">
        <f t="shared" si="76"/>
        <v>1.6805555555555556</v>
      </c>
      <c r="N792">
        <f t="shared" si="78"/>
        <v>2018</v>
      </c>
      <c r="O792">
        <f t="shared" si="79"/>
        <v>7</v>
      </c>
      <c r="P792">
        <f t="shared" si="77"/>
        <v>3</v>
      </c>
    </row>
    <row r="793" spans="1:16" x14ac:dyDescent="0.2">
      <c r="A793" s="5">
        <v>43277</v>
      </c>
      <c r="B793" s="5">
        <v>43279</v>
      </c>
      <c r="C793" t="s">
        <v>69</v>
      </c>
      <c r="D793" s="5">
        <v>43905</v>
      </c>
      <c r="E793" s="3">
        <v>701000</v>
      </c>
      <c r="F793" s="3">
        <v>540000</v>
      </c>
      <c r="G793" s="8">
        <v>7.1553199999999997E-2</v>
      </c>
      <c r="H793" s="8">
        <v>7.2499999999999995E-2</v>
      </c>
      <c r="J793" t="str">
        <f t="shared" si="74"/>
        <v>SBSN</v>
      </c>
      <c r="K793" t="str">
        <f t="shared" si="75"/>
        <v>PBS</v>
      </c>
      <c r="L793" s="3">
        <f t="shared" si="76"/>
        <v>1.7194444444444446</v>
      </c>
      <c r="N793">
        <f t="shared" si="78"/>
        <v>2018</v>
      </c>
      <c r="O793">
        <f t="shared" si="79"/>
        <v>6</v>
      </c>
      <c r="P793">
        <f t="shared" si="77"/>
        <v>2</v>
      </c>
    </row>
    <row r="794" spans="1:16" x14ac:dyDescent="0.2">
      <c r="A794" s="5">
        <v>43250</v>
      </c>
      <c r="B794" s="5">
        <v>43255</v>
      </c>
      <c r="C794" t="s">
        <v>69</v>
      </c>
      <c r="D794" s="5">
        <v>43905</v>
      </c>
      <c r="E794" s="3">
        <v>442000</v>
      </c>
      <c r="F794" s="3">
        <v>415000</v>
      </c>
      <c r="G794" s="8">
        <v>6.8100900000000006E-2</v>
      </c>
      <c r="H794" s="8">
        <v>6.9375000000000006E-2</v>
      </c>
      <c r="J794" t="str">
        <f t="shared" si="74"/>
        <v>SBSN</v>
      </c>
      <c r="K794" t="str">
        <f t="shared" si="75"/>
        <v>PBS</v>
      </c>
      <c r="L794" s="3">
        <f t="shared" si="76"/>
        <v>1.7916666666666667</v>
      </c>
      <c r="N794">
        <f t="shared" si="78"/>
        <v>2018</v>
      </c>
      <c r="O794">
        <f t="shared" si="79"/>
        <v>5</v>
      </c>
      <c r="P794">
        <f t="shared" si="77"/>
        <v>2</v>
      </c>
    </row>
    <row r="795" spans="1:16" x14ac:dyDescent="0.2">
      <c r="A795" s="5">
        <v>43235</v>
      </c>
      <c r="B795" s="5">
        <v>43237</v>
      </c>
      <c r="C795" t="s">
        <v>69</v>
      </c>
      <c r="D795" s="5">
        <v>43905</v>
      </c>
      <c r="E795" s="3">
        <v>1473000</v>
      </c>
      <c r="F795" s="3">
        <v>840000</v>
      </c>
      <c r="G795" s="8">
        <v>6.4451800000000004E-2</v>
      </c>
      <c r="H795" s="8">
        <v>6.6250000000000003E-2</v>
      </c>
      <c r="J795" t="str">
        <f t="shared" si="74"/>
        <v>SBSN</v>
      </c>
      <c r="K795" t="str">
        <f t="shared" si="75"/>
        <v>PBS</v>
      </c>
      <c r="L795" s="3">
        <f t="shared" si="76"/>
        <v>1.8333333333333333</v>
      </c>
      <c r="N795">
        <f t="shared" si="78"/>
        <v>2018</v>
      </c>
      <c r="O795">
        <f t="shared" si="79"/>
        <v>5</v>
      </c>
      <c r="P795">
        <f t="shared" si="77"/>
        <v>2</v>
      </c>
    </row>
    <row r="796" spans="1:16" x14ac:dyDescent="0.2">
      <c r="A796" s="5">
        <v>43222</v>
      </c>
      <c r="B796" s="5">
        <v>43224</v>
      </c>
      <c r="C796" t="s">
        <v>69</v>
      </c>
      <c r="D796" s="5">
        <v>43905</v>
      </c>
      <c r="E796" s="3">
        <v>841000</v>
      </c>
      <c r="F796" s="3">
        <v>250000</v>
      </c>
      <c r="G796" s="8">
        <v>6.2123499999999998E-2</v>
      </c>
      <c r="H796" s="8">
        <v>6.25E-2</v>
      </c>
      <c r="J796" t="str">
        <f t="shared" si="74"/>
        <v>SBSN</v>
      </c>
      <c r="K796" t="str">
        <f t="shared" si="75"/>
        <v>PBS</v>
      </c>
      <c r="L796" s="3">
        <f t="shared" si="76"/>
        <v>1.8694444444444445</v>
      </c>
      <c r="N796">
        <f t="shared" si="78"/>
        <v>2018</v>
      </c>
      <c r="O796">
        <f t="shared" si="79"/>
        <v>5</v>
      </c>
      <c r="P796">
        <f t="shared" si="77"/>
        <v>2</v>
      </c>
    </row>
    <row r="797" spans="1:16" x14ac:dyDescent="0.2">
      <c r="A797" s="5">
        <v>43207</v>
      </c>
      <c r="B797" s="5">
        <v>43209</v>
      </c>
      <c r="C797" t="s">
        <v>69</v>
      </c>
      <c r="D797" s="5">
        <v>43905</v>
      </c>
      <c r="E797" s="3">
        <v>2731000</v>
      </c>
      <c r="F797" s="3">
        <v>2710000</v>
      </c>
      <c r="G797" s="8">
        <v>6.1265300000000002E-2</v>
      </c>
      <c r="H797" s="8">
        <v>6.21875E-2</v>
      </c>
      <c r="J797" t="str">
        <f t="shared" si="74"/>
        <v>SBSN</v>
      </c>
      <c r="K797" t="str">
        <f t="shared" si="75"/>
        <v>PBS</v>
      </c>
      <c r="L797" s="3">
        <f t="shared" si="76"/>
        <v>1.9111111111111112</v>
      </c>
      <c r="N797">
        <f t="shared" si="78"/>
        <v>2018</v>
      </c>
      <c r="O797">
        <f t="shared" si="79"/>
        <v>4</v>
      </c>
      <c r="P797">
        <f t="shared" si="77"/>
        <v>2</v>
      </c>
    </row>
    <row r="798" spans="1:16" x14ac:dyDescent="0.2">
      <c r="A798" s="5">
        <v>43193</v>
      </c>
      <c r="B798" s="5">
        <v>43195</v>
      </c>
      <c r="C798" t="s">
        <v>69</v>
      </c>
      <c r="D798" s="5">
        <v>43905</v>
      </c>
      <c r="E798" s="3">
        <v>3085000</v>
      </c>
      <c r="F798" s="3">
        <v>1560000</v>
      </c>
      <c r="G798" s="8">
        <v>6.0598199999999998E-2</v>
      </c>
      <c r="H798" s="8">
        <v>6.1249999999999999E-2</v>
      </c>
      <c r="J798" t="str">
        <f t="shared" si="74"/>
        <v>SBSN</v>
      </c>
      <c r="K798" t="str">
        <f t="shared" si="75"/>
        <v>PBS</v>
      </c>
      <c r="L798" s="3">
        <f t="shared" si="76"/>
        <v>1.95</v>
      </c>
      <c r="N798">
        <f t="shared" si="78"/>
        <v>2018</v>
      </c>
      <c r="O798">
        <f t="shared" si="79"/>
        <v>4</v>
      </c>
      <c r="P798">
        <f t="shared" si="77"/>
        <v>2</v>
      </c>
    </row>
    <row r="799" spans="1:16" x14ac:dyDescent="0.2">
      <c r="A799" s="5">
        <v>43179</v>
      </c>
      <c r="B799" s="5">
        <v>43181</v>
      </c>
      <c r="C799" t="s">
        <v>69</v>
      </c>
      <c r="D799" s="5">
        <v>43905</v>
      </c>
      <c r="E799" s="3">
        <v>4981000</v>
      </c>
      <c r="F799" s="3">
        <v>4630000</v>
      </c>
      <c r="G799" s="8">
        <v>6.0650200000000001E-2</v>
      </c>
      <c r="H799" s="8">
        <v>6.1562499999999999E-2</v>
      </c>
      <c r="J799" t="str">
        <f t="shared" si="74"/>
        <v>SBSN</v>
      </c>
      <c r="K799" t="str">
        <f t="shared" si="75"/>
        <v>PBS</v>
      </c>
      <c r="L799" s="3">
        <f t="shared" si="76"/>
        <v>1.9861111111111112</v>
      </c>
      <c r="N799">
        <f t="shared" si="78"/>
        <v>2018</v>
      </c>
      <c r="O799">
        <f t="shared" si="79"/>
        <v>3</v>
      </c>
      <c r="P799">
        <f t="shared" si="77"/>
        <v>1</v>
      </c>
    </row>
    <row r="800" spans="1:16" x14ac:dyDescent="0.2">
      <c r="A800" s="5">
        <v>43165</v>
      </c>
      <c r="B800" s="5">
        <v>43167</v>
      </c>
      <c r="C800" t="s">
        <v>69</v>
      </c>
      <c r="D800" s="5">
        <v>43905</v>
      </c>
      <c r="E800" s="3">
        <v>2425000</v>
      </c>
      <c r="F800" s="3">
        <v>1920000</v>
      </c>
      <c r="G800" s="8">
        <v>5.97455E-2</v>
      </c>
      <c r="H800" s="8">
        <v>6.0624999999999998E-2</v>
      </c>
      <c r="J800" t="str">
        <f t="shared" si="74"/>
        <v>SBSN</v>
      </c>
      <c r="K800" t="str">
        <f t="shared" si="75"/>
        <v>PBS</v>
      </c>
      <c r="L800" s="3">
        <f t="shared" si="76"/>
        <v>2.0249999999999999</v>
      </c>
      <c r="N800">
        <f t="shared" si="78"/>
        <v>2018</v>
      </c>
      <c r="O800">
        <f t="shared" si="79"/>
        <v>3</v>
      </c>
      <c r="P800">
        <f t="shared" si="77"/>
        <v>1</v>
      </c>
    </row>
    <row r="801" spans="1:16" x14ac:dyDescent="0.2">
      <c r="A801" s="5">
        <v>43151</v>
      </c>
      <c r="B801" s="5">
        <v>43153</v>
      </c>
      <c r="C801" t="s">
        <v>69</v>
      </c>
      <c r="D801" s="5">
        <v>43905</v>
      </c>
      <c r="E801" s="3">
        <v>4937000</v>
      </c>
      <c r="F801" s="3">
        <v>4400000</v>
      </c>
      <c r="G801" s="8">
        <v>5.7668799999999999E-2</v>
      </c>
      <c r="H801" s="8">
        <v>5.8437500000000003E-2</v>
      </c>
      <c r="J801" t="str">
        <f t="shared" si="74"/>
        <v>SBSN</v>
      </c>
      <c r="K801" t="str">
        <f t="shared" si="75"/>
        <v>PBS</v>
      </c>
      <c r="L801" s="3">
        <f t="shared" si="76"/>
        <v>2.0694444444444446</v>
      </c>
      <c r="N801">
        <f t="shared" si="78"/>
        <v>2018</v>
      </c>
      <c r="O801">
        <f t="shared" si="79"/>
        <v>2</v>
      </c>
      <c r="P801">
        <f t="shared" si="77"/>
        <v>1</v>
      </c>
    </row>
    <row r="802" spans="1:16" x14ac:dyDescent="0.2">
      <c r="A802" s="5">
        <v>43137</v>
      </c>
      <c r="B802" s="5">
        <v>43139</v>
      </c>
      <c r="C802" t="s">
        <v>69</v>
      </c>
      <c r="D802" s="5">
        <v>43905</v>
      </c>
      <c r="E802" s="3">
        <v>5638000</v>
      </c>
      <c r="F802" s="3">
        <v>4910000</v>
      </c>
      <c r="G802" s="8">
        <v>5.69577E-2</v>
      </c>
      <c r="H802" s="8">
        <v>5.7812500000000003E-2</v>
      </c>
      <c r="J802" t="str">
        <f t="shared" si="74"/>
        <v>SBSN</v>
      </c>
      <c r="K802" t="str">
        <f t="shared" si="75"/>
        <v>PBS</v>
      </c>
      <c r="L802" s="3">
        <f t="shared" si="76"/>
        <v>2.1083333333333334</v>
      </c>
      <c r="N802">
        <f t="shared" si="78"/>
        <v>2018</v>
      </c>
      <c r="O802">
        <f t="shared" si="79"/>
        <v>2</v>
      </c>
      <c r="P802">
        <f t="shared" si="77"/>
        <v>1</v>
      </c>
    </row>
    <row r="803" spans="1:16" x14ac:dyDescent="0.2">
      <c r="A803" s="5">
        <v>43123</v>
      </c>
      <c r="B803" s="5">
        <v>43125</v>
      </c>
      <c r="C803" t="s">
        <v>69</v>
      </c>
      <c r="D803" s="5">
        <v>43905</v>
      </c>
      <c r="E803" s="3">
        <v>6061000</v>
      </c>
      <c r="F803" s="3">
        <v>2970000</v>
      </c>
      <c r="G803" s="8">
        <v>5.6000000000000001E-2</v>
      </c>
      <c r="H803" s="8">
        <v>5.6250000000000001E-2</v>
      </c>
      <c r="J803" t="str">
        <f t="shared" si="74"/>
        <v>SBSN</v>
      </c>
      <c r="K803" t="str">
        <f t="shared" si="75"/>
        <v>PBS</v>
      </c>
      <c r="L803" s="3">
        <f t="shared" si="76"/>
        <v>2.1444444444444444</v>
      </c>
      <c r="N803">
        <f t="shared" si="78"/>
        <v>2018</v>
      </c>
      <c r="O803">
        <f t="shared" si="79"/>
        <v>1</v>
      </c>
      <c r="P803">
        <f t="shared" si="77"/>
        <v>1</v>
      </c>
    </row>
    <row r="804" spans="1:16" x14ac:dyDescent="0.2">
      <c r="A804" s="5">
        <v>43109</v>
      </c>
      <c r="B804" s="5">
        <v>43111</v>
      </c>
      <c r="C804" t="s">
        <v>69</v>
      </c>
      <c r="D804" s="5">
        <v>43905</v>
      </c>
      <c r="E804" s="3">
        <v>7198000</v>
      </c>
      <c r="F804" s="3">
        <v>4370000</v>
      </c>
      <c r="G804" s="8">
        <v>5.56759E-2</v>
      </c>
      <c r="H804" s="8">
        <v>5.6562500000000002E-2</v>
      </c>
      <c r="J804" t="str">
        <f t="shared" si="74"/>
        <v>SBSN</v>
      </c>
      <c r="K804" t="str">
        <f t="shared" si="75"/>
        <v>PBS</v>
      </c>
      <c r="L804" s="3">
        <f t="shared" si="76"/>
        <v>2.1833333333333331</v>
      </c>
      <c r="N804">
        <f t="shared" si="78"/>
        <v>2018</v>
      </c>
      <c r="O804">
        <f t="shared" si="79"/>
        <v>1</v>
      </c>
      <c r="P804">
        <f t="shared" si="77"/>
        <v>1</v>
      </c>
    </row>
    <row r="805" spans="1:16" x14ac:dyDescent="0.2">
      <c r="A805" s="5">
        <v>43739</v>
      </c>
      <c r="B805" s="5">
        <v>43741</v>
      </c>
      <c r="C805" t="s">
        <v>124</v>
      </c>
      <c r="D805" s="5">
        <v>45184</v>
      </c>
      <c r="E805" s="3">
        <v>5367000</v>
      </c>
      <c r="F805" s="3">
        <v>2800000</v>
      </c>
      <c r="G805" s="8">
        <v>6.9095799999999999E-2</v>
      </c>
      <c r="H805" s="8">
        <v>6.9375000000000006E-2</v>
      </c>
      <c r="I805" s="8">
        <v>3.7794147294393436E-3</v>
      </c>
      <c r="J805" t="str">
        <f t="shared" si="74"/>
        <v>SBSN</v>
      </c>
      <c r="K805" t="str">
        <f t="shared" si="75"/>
        <v>PBS</v>
      </c>
      <c r="L805" s="3">
        <f t="shared" si="76"/>
        <v>3.9555555555555557</v>
      </c>
      <c r="N805">
        <f t="shared" si="78"/>
        <v>2019</v>
      </c>
      <c r="O805">
        <f t="shared" si="79"/>
        <v>10</v>
      </c>
      <c r="P805">
        <f t="shared" si="77"/>
        <v>4</v>
      </c>
    </row>
    <row r="806" spans="1:16" x14ac:dyDescent="0.2">
      <c r="A806" s="5">
        <v>43725</v>
      </c>
      <c r="B806" s="5">
        <v>43727</v>
      </c>
      <c r="C806" t="s">
        <v>124</v>
      </c>
      <c r="D806" s="5">
        <v>45184</v>
      </c>
      <c r="E806" s="3">
        <v>5388500</v>
      </c>
      <c r="F806" s="3">
        <v>2300000</v>
      </c>
      <c r="G806" s="8">
        <v>6.9473099999999996E-2</v>
      </c>
      <c r="H806" s="8">
        <v>6.9687499999999999E-2</v>
      </c>
      <c r="I806" s="8">
        <v>3.1214715764797812E-3</v>
      </c>
      <c r="J806" t="str">
        <f t="shared" si="74"/>
        <v>SBSN</v>
      </c>
      <c r="K806" t="str">
        <f t="shared" si="75"/>
        <v>PBS</v>
      </c>
      <c r="L806" s="3">
        <f t="shared" si="76"/>
        <v>3.9944444444444445</v>
      </c>
      <c r="N806">
        <f t="shared" si="78"/>
        <v>2019</v>
      </c>
      <c r="O806">
        <f t="shared" si="79"/>
        <v>9</v>
      </c>
      <c r="P806">
        <f t="shared" si="77"/>
        <v>3</v>
      </c>
    </row>
    <row r="807" spans="1:16" x14ac:dyDescent="0.2">
      <c r="A807" s="5">
        <v>43711</v>
      </c>
      <c r="B807" s="5">
        <v>43713</v>
      </c>
      <c r="C807" t="s">
        <v>124</v>
      </c>
      <c r="D807" s="5">
        <v>45184</v>
      </c>
      <c r="E807" s="3">
        <v>3994500</v>
      </c>
      <c r="F807" s="3">
        <v>3050000</v>
      </c>
      <c r="G807" s="8">
        <v>6.9995299999999996E-2</v>
      </c>
      <c r="H807" s="8">
        <v>7.0624999999999993E-2</v>
      </c>
      <c r="I807" s="8">
        <v>4.1704564368040629E-3</v>
      </c>
      <c r="J807" t="str">
        <f t="shared" si="74"/>
        <v>SBSN</v>
      </c>
      <c r="K807" t="str">
        <f t="shared" si="75"/>
        <v>PBS</v>
      </c>
      <c r="L807" s="3">
        <f t="shared" si="76"/>
        <v>4.0333333333333332</v>
      </c>
      <c r="N807">
        <f t="shared" si="78"/>
        <v>2019</v>
      </c>
      <c r="O807">
        <f t="shared" si="79"/>
        <v>9</v>
      </c>
      <c r="P807">
        <f t="shared" si="77"/>
        <v>3</v>
      </c>
    </row>
    <row r="808" spans="1:16" x14ac:dyDescent="0.2">
      <c r="A808" s="5">
        <v>43697</v>
      </c>
      <c r="B808" s="5">
        <v>43699</v>
      </c>
      <c r="C808" t="s">
        <v>124</v>
      </c>
      <c r="D808" s="5">
        <v>45184</v>
      </c>
      <c r="E808" s="3">
        <v>4440700</v>
      </c>
      <c r="F808" s="3">
        <v>4150000</v>
      </c>
      <c r="G808" s="8">
        <v>6.9776199999999997E-2</v>
      </c>
      <c r="H808" s="8">
        <v>7.0624999999999993E-2</v>
      </c>
      <c r="I808" s="8">
        <v>5.6567929283063093E-3</v>
      </c>
      <c r="J808" t="str">
        <f t="shared" si="74"/>
        <v>SBSN</v>
      </c>
      <c r="K808" t="str">
        <f t="shared" si="75"/>
        <v>PBS</v>
      </c>
      <c r="L808" s="3">
        <f t="shared" si="76"/>
        <v>4.0694444444444446</v>
      </c>
      <c r="N808">
        <f t="shared" si="78"/>
        <v>2019</v>
      </c>
      <c r="O808">
        <f t="shared" si="79"/>
        <v>8</v>
      </c>
      <c r="P808">
        <f t="shared" si="77"/>
        <v>3</v>
      </c>
    </row>
    <row r="809" spans="1:16" x14ac:dyDescent="0.2">
      <c r="A809" s="5">
        <v>43683</v>
      </c>
      <c r="B809" s="5">
        <v>43686</v>
      </c>
      <c r="C809" t="s">
        <v>124</v>
      </c>
      <c r="D809" s="5">
        <v>45184</v>
      </c>
      <c r="E809" s="3">
        <v>2667000</v>
      </c>
      <c r="F809" s="3">
        <v>2050000</v>
      </c>
      <c r="G809" s="8">
        <v>7.1783100000000002E-2</v>
      </c>
      <c r="H809" s="8">
        <v>7.2499999999999995E-2</v>
      </c>
      <c r="I809" s="8">
        <v>2.8746894901347923E-3</v>
      </c>
      <c r="J809" t="str">
        <f t="shared" si="74"/>
        <v>SBSN</v>
      </c>
      <c r="K809" t="str">
        <f t="shared" si="75"/>
        <v>PBS</v>
      </c>
      <c r="L809" s="3">
        <f t="shared" si="76"/>
        <v>4.1083333333333334</v>
      </c>
      <c r="N809">
        <f t="shared" si="78"/>
        <v>2019</v>
      </c>
      <c r="O809">
        <f t="shared" si="79"/>
        <v>8</v>
      </c>
      <c r="P809">
        <f t="shared" si="77"/>
        <v>3</v>
      </c>
    </row>
    <row r="810" spans="1:16" x14ac:dyDescent="0.2">
      <c r="A810" s="5">
        <v>43669</v>
      </c>
      <c r="B810" s="5">
        <v>43671</v>
      </c>
      <c r="C810" t="s">
        <v>124</v>
      </c>
      <c r="D810" s="5">
        <v>45184</v>
      </c>
      <c r="E810" s="3">
        <v>2260000</v>
      </c>
      <c r="F810" s="3">
        <v>1500000</v>
      </c>
      <c r="G810" s="8">
        <v>6.8437499999999998E-2</v>
      </c>
      <c r="H810" s="8">
        <v>6.5625000000000003E-2</v>
      </c>
      <c r="I810" s="8">
        <v>2.0053965618284822E-3</v>
      </c>
      <c r="J810" t="str">
        <f t="shared" si="74"/>
        <v>SBSN</v>
      </c>
      <c r="K810" t="str">
        <f t="shared" si="75"/>
        <v>PBS</v>
      </c>
      <c r="L810" s="3">
        <f t="shared" si="76"/>
        <v>4.1444444444444448</v>
      </c>
      <c r="N810">
        <f t="shared" si="78"/>
        <v>2019</v>
      </c>
      <c r="O810">
        <f t="shared" si="79"/>
        <v>7</v>
      </c>
      <c r="P810">
        <f t="shared" si="77"/>
        <v>3</v>
      </c>
    </row>
    <row r="811" spans="1:16" x14ac:dyDescent="0.2">
      <c r="A811" s="5">
        <v>43655</v>
      </c>
      <c r="B811" s="5">
        <v>43657</v>
      </c>
      <c r="C811" t="s">
        <v>124</v>
      </c>
      <c r="D811" s="5">
        <v>45184</v>
      </c>
      <c r="E811" s="3">
        <v>7935000</v>
      </c>
      <c r="F811" s="3">
        <v>3450000</v>
      </c>
      <c r="G811" s="8">
        <v>6.7797399999999994E-2</v>
      </c>
      <c r="H811" s="8">
        <v>6.8125000000000005E-2</v>
      </c>
      <c r="I811" s="8">
        <v>4.5692719281109585E-3</v>
      </c>
      <c r="J811" t="str">
        <f t="shared" si="74"/>
        <v>SBSN</v>
      </c>
      <c r="K811" t="str">
        <f t="shared" si="75"/>
        <v>PBS</v>
      </c>
      <c r="L811" s="3">
        <f t="shared" si="76"/>
        <v>4.1833333333333336</v>
      </c>
      <c r="N811">
        <f t="shared" si="78"/>
        <v>2019</v>
      </c>
      <c r="O811">
        <f t="shared" si="79"/>
        <v>7</v>
      </c>
      <c r="P811">
        <f t="shared" si="77"/>
        <v>3</v>
      </c>
    </row>
    <row r="812" spans="1:16" x14ac:dyDescent="0.2">
      <c r="A812" s="5">
        <v>43641</v>
      </c>
      <c r="B812" s="5">
        <v>43643</v>
      </c>
      <c r="C812" t="s">
        <v>124</v>
      </c>
      <c r="D812" s="5">
        <v>45184</v>
      </c>
      <c r="E812" s="3">
        <v>8951000</v>
      </c>
      <c r="F812" s="3">
        <v>3550000</v>
      </c>
      <c r="G812" s="8">
        <v>6.87865E-2</v>
      </c>
      <c r="H812" s="8">
        <v>6.9062499999999999E-2</v>
      </c>
      <c r="I812" s="8">
        <v>4.770308165657355E-3</v>
      </c>
      <c r="J812" t="str">
        <f t="shared" si="74"/>
        <v>SBSN</v>
      </c>
      <c r="K812" t="str">
        <f t="shared" si="75"/>
        <v>PBS</v>
      </c>
      <c r="L812" s="3">
        <f t="shared" si="76"/>
        <v>4.2222222222222223</v>
      </c>
      <c r="N812">
        <f t="shared" si="78"/>
        <v>2019</v>
      </c>
      <c r="O812">
        <f t="shared" si="79"/>
        <v>6</v>
      </c>
      <c r="P812">
        <f t="shared" si="77"/>
        <v>2</v>
      </c>
    </row>
    <row r="813" spans="1:16" x14ac:dyDescent="0.2">
      <c r="A813" s="5">
        <v>43613</v>
      </c>
      <c r="B813" s="5">
        <v>43616</v>
      </c>
      <c r="C813" t="s">
        <v>124</v>
      </c>
      <c r="D813" s="5">
        <v>45184</v>
      </c>
      <c r="E813" s="3">
        <v>1568000</v>
      </c>
      <c r="F813" s="3">
        <v>1390000</v>
      </c>
      <c r="G813" s="8">
        <v>7.6675199999999999E-2</v>
      </c>
      <c r="H813" s="8">
        <v>7.7499999999999999E-2</v>
      </c>
      <c r="I813" s="8">
        <v>2.0820185192420397E-3</v>
      </c>
      <c r="J813" t="str">
        <f t="shared" si="74"/>
        <v>SBSN</v>
      </c>
      <c r="K813" t="str">
        <f t="shared" si="75"/>
        <v>PBS</v>
      </c>
      <c r="L813" s="3">
        <f t="shared" si="76"/>
        <v>4.2972222222222225</v>
      </c>
      <c r="N813">
        <f t="shared" si="78"/>
        <v>2019</v>
      </c>
      <c r="O813">
        <f t="shared" si="79"/>
        <v>5</v>
      </c>
      <c r="P813">
        <f t="shared" si="77"/>
        <v>2</v>
      </c>
    </row>
    <row r="814" spans="1:16" x14ac:dyDescent="0.2">
      <c r="A814" s="5">
        <v>43599</v>
      </c>
      <c r="B814" s="5">
        <v>43601</v>
      </c>
      <c r="C814" t="s">
        <v>124</v>
      </c>
      <c r="D814" s="5">
        <v>45184</v>
      </c>
      <c r="E814" s="3">
        <v>1071600</v>
      </c>
      <c r="F814" s="3">
        <v>360000</v>
      </c>
      <c r="G814" s="8">
        <v>7.6794399999999999E-2</v>
      </c>
      <c r="H814" s="8">
        <v>7.6999999999999999E-2</v>
      </c>
      <c r="I814" s="8">
        <v>5.400661066614573E-4</v>
      </c>
      <c r="J814" t="str">
        <f t="shared" si="74"/>
        <v>SBSN</v>
      </c>
      <c r="K814" t="str">
        <f t="shared" si="75"/>
        <v>PBS</v>
      </c>
      <c r="L814" s="3">
        <f t="shared" si="76"/>
        <v>4.3361111111111112</v>
      </c>
      <c r="N814">
        <f t="shared" si="78"/>
        <v>2019</v>
      </c>
      <c r="O814">
        <f t="shared" si="79"/>
        <v>5</v>
      </c>
      <c r="P814">
        <f t="shared" si="77"/>
        <v>2</v>
      </c>
    </row>
    <row r="815" spans="1:16" x14ac:dyDescent="0.2">
      <c r="A815" s="5">
        <v>43571</v>
      </c>
      <c r="B815" s="5">
        <v>43577</v>
      </c>
      <c r="C815" t="s">
        <v>124</v>
      </c>
      <c r="D815" s="5">
        <v>45184</v>
      </c>
      <c r="E815" s="3">
        <v>1306000</v>
      </c>
      <c r="F815" s="3">
        <v>900000</v>
      </c>
      <c r="G815" s="8">
        <v>7.2668200000000002E-2</v>
      </c>
      <c r="H815" s="8">
        <v>7.3124999999999996E-2</v>
      </c>
      <c r="I815" s="8">
        <v>1.2776202383277984E-3</v>
      </c>
      <c r="J815" t="str">
        <f t="shared" si="74"/>
        <v>SBSN</v>
      </c>
      <c r="K815" t="str">
        <f t="shared" si="75"/>
        <v>PBS</v>
      </c>
      <c r="L815" s="3">
        <f t="shared" si="76"/>
        <v>4.4138888888888888</v>
      </c>
      <c r="N815">
        <f t="shared" si="78"/>
        <v>2019</v>
      </c>
      <c r="O815">
        <f t="shared" si="79"/>
        <v>4</v>
      </c>
      <c r="P815">
        <f t="shared" si="77"/>
        <v>2</v>
      </c>
    </row>
    <row r="816" spans="1:16" x14ac:dyDescent="0.2">
      <c r="A816" s="5">
        <v>43571</v>
      </c>
      <c r="B816" s="5">
        <v>43577</v>
      </c>
      <c r="C816" t="s">
        <v>124</v>
      </c>
      <c r="D816" s="5">
        <v>45184</v>
      </c>
      <c r="E816" s="3">
        <v>839000</v>
      </c>
      <c r="F816" s="3">
        <v>450000</v>
      </c>
      <c r="G816" s="8">
        <v>7.3994000000000004E-2</v>
      </c>
      <c r="H816" s="8">
        <v>7.4687500000000004E-2</v>
      </c>
      <c r="I816" s="8">
        <v>6.5046493455753088E-4</v>
      </c>
      <c r="J816" t="str">
        <f t="shared" si="74"/>
        <v>SBSN</v>
      </c>
      <c r="K816" t="str">
        <f t="shared" si="75"/>
        <v>PBS</v>
      </c>
      <c r="L816" s="3">
        <f t="shared" si="76"/>
        <v>4.4138888888888888</v>
      </c>
      <c r="N816">
        <f t="shared" si="78"/>
        <v>2019</v>
      </c>
      <c r="O816">
        <f t="shared" si="79"/>
        <v>4</v>
      </c>
      <c r="P816">
        <f t="shared" si="77"/>
        <v>2</v>
      </c>
    </row>
    <row r="817" spans="1:16" x14ac:dyDescent="0.2">
      <c r="A817" s="5">
        <v>43557</v>
      </c>
      <c r="B817" s="5">
        <v>43560</v>
      </c>
      <c r="C817" t="s">
        <v>124</v>
      </c>
      <c r="D817" s="5">
        <v>45184</v>
      </c>
      <c r="E817" s="3">
        <v>873000</v>
      </c>
      <c r="F817" s="3">
        <v>340000</v>
      </c>
      <c r="G817" s="8">
        <v>7.2668200000000002E-2</v>
      </c>
      <c r="H817" s="8">
        <v>7.3124999999999996E-2</v>
      </c>
      <c r="I817" s="8">
        <v>4.8265653447939052E-4</v>
      </c>
      <c r="J817" t="str">
        <f t="shared" si="74"/>
        <v>SBSN</v>
      </c>
      <c r="K817" t="str">
        <f t="shared" si="75"/>
        <v>PBS</v>
      </c>
      <c r="L817" s="3">
        <f t="shared" si="76"/>
        <v>4.4527777777777775</v>
      </c>
      <c r="N817">
        <f t="shared" si="78"/>
        <v>2019</v>
      </c>
      <c r="O817">
        <f t="shared" si="79"/>
        <v>4</v>
      </c>
      <c r="P817">
        <f t="shared" si="77"/>
        <v>2</v>
      </c>
    </row>
    <row r="818" spans="1:16" x14ac:dyDescent="0.2">
      <c r="A818" s="5">
        <v>43543</v>
      </c>
      <c r="B818" s="5">
        <v>43545</v>
      </c>
      <c r="C818" t="s">
        <v>124</v>
      </c>
      <c r="D818" s="5">
        <v>45184</v>
      </c>
      <c r="E818" s="3">
        <v>2048500</v>
      </c>
      <c r="F818" s="3">
        <v>180000</v>
      </c>
      <c r="G818" s="8">
        <v>7.3782200000000006E-2</v>
      </c>
      <c r="H818" s="8">
        <v>7.4374999999999997E-2</v>
      </c>
      <c r="I818" s="8">
        <v>2.5944121898808359E-4</v>
      </c>
      <c r="J818" t="str">
        <f t="shared" si="74"/>
        <v>SBSN</v>
      </c>
      <c r="K818" t="str">
        <f t="shared" si="75"/>
        <v>PBS</v>
      </c>
      <c r="L818" s="3">
        <f t="shared" si="76"/>
        <v>4.4888888888888889</v>
      </c>
      <c r="N818">
        <f t="shared" si="78"/>
        <v>2019</v>
      </c>
      <c r="O818">
        <f t="shared" si="79"/>
        <v>3</v>
      </c>
      <c r="P818">
        <f t="shared" si="77"/>
        <v>1</v>
      </c>
    </row>
    <row r="819" spans="1:16" x14ac:dyDescent="0.2">
      <c r="A819" s="5">
        <v>43529</v>
      </c>
      <c r="B819" s="5">
        <v>43532</v>
      </c>
      <c r="C819" t="s">
        <v>124</v>
      </c>
      <c r="D819" s="5">
        <v>45184</v>
      </c>
      <c r="E819" s="3">
        <v>3110500</v>
      </c>
      <c r="F819" s="3">
        <v>1100000</v>
      </c>
      <c r="G819" s="8">
        <v>7.5572200000000006E-2</v>
      </c>
      <c r="H819" s="8">
        <v>7.5937500000000005E-2</v>
      </c>
      <c r="I819" s="8">
        <v>1.6239386598945109E-3</v>
      </c>
      <c r="J819" t="str">
        <f t="shared" si="74"/>
        <v>SBSN</v>
      </c>
      <c r="K819" t="str">
        <f t="shared" si="75"/>
        <v>PBS</v>
      </c>
      <c r="L819" s="3">
        <f t="shared" si="76"/>
        <v>4.5277777777777777</v>
      </c>
      <c r="N819">
        <f t="shared" si="78"/>
        <v>2019</v>
      </c>
      <c r="O819">
        <f t="shared" si="79"/>
        <v>3</v>
      </c>
      <c r="P819">
        <f t="shared" si="77"/>
        <v>1</v>
      </c>
    </row>
    <row r="820" spans="1:16" x14ac:dyDescent="0.2">
      <c r="A820" s="5">
        <v>43515</v>
      </c>
      <c r="B820" s="5">
        <v>43517</v>
      </c>
      <c r="C820" t="s">
        <v>124</v>
      </c>
      <c r="D820" s="5">
        <v>45184</v>
      </c>
      <c r="E820" s="3">
        <v>1945000</v>
      </c>
      <c r="F820" s="3">
        <v>1620000</v>
      </c>
      <c r="G820" s="8">
        <v>7.8967399999999993E-2</v>
      </c>
      <c r="H820" s="8">
        <v>7.9687499999999994E-2</v>
      </c>
      <c r="I820" s="8">
        <v>2.4990659894510645E-3</v>
      </c>
      <c r="J820" t="str">
        <f t="shared" si="74"/>
        <v>SBSN</v>
      </c>
      <c r="K820" t="str">
        <f t="shared" si="75"/>
        <v>PBS</v>
      </c>
      <c r="L820" s="3">
        <f t="shared" si="76"/>
        <v>4.572222222222222</v>
      </c>
      <c r="N820">
        <f t="shared" si="78"/>
        <v>2019</v>
      </c>
      <c r="O820">
        <f t="shared" si="79"/>
        <v>2</v>
      </c>
      <c r="P820">
        <f t="shared" si="77"/>
        <v>1</v>
      </c>
    </row>
    <row r="821" spans="1:16" x14ac:dyDescent="0.2">
      <c r="A821" s="5">
        <v>43502</v>
      </c>
      <c r="B821" s="5">
        <v>43504</v>
      </c>
      <c r="C821" t="s">
        <v>124</v>
      </c>
      <c r="D821" s="5">
        <v>45184</v>
      </c>
      <c r="E821" s="3">
        <v>3351000</v>
      </c>
      <c r="F821" s="3">
        <v>250000</v>
      </c>
      <c r="G821" s="8">
        <v>7.8482099999999999E-2</v>
      </c>
      <c r="H821" s="8">
        <v>7.8750000000000001E-2</v>
      </c>
      <c r="I821" s="8">
        <v>3.8328823989060366E-4</v>
      </c>
      <c r="J821" t="str">
        <f t="shared" si="74"/>
        <v>SBSN</v>
      </c>
      <c r="K821" t="str">
        <f t="shared" si="75"/>
        <v>PBS</v>
      </c>
      <c r="L821" s="3">
        <f t="shared" si="76"/>
        <v>4.6083333333333334</v>
      </c>
      <c r="N821">
        <f t="shared" si="78"/>
        <v>2019</v>
      </c>
      <c r="O821">
        <f t="shared" si="79"/>
        <v>2</v>
      </c>
      <c r="P821">
        <f t="shared" si="77"/>
        <v>1</v>
      </c>
    </row>
    <row r="822" spans="1:16" x14ac:dyDescent="0.2">
      <c r="A822" s="5">
        <v>43487</v>
      </c>
      <c r="B822" s="5">
        <v>43489</v>
      </c>
      <c r="C822" t="s">
        <v>124</v>
      </c>
      <c r="D822" s="5">
        <v>45184</v>
      </c>
      <c r="E822" s="3">
        <v>5367000</v>
      </c>
      <c r="F822" s="3">
        <v>5200000</v>
      </c>
      <c r="G822" s="8">
        <v>8.0301600000000001E-2</v>
      </c>
      <c r="H822" s="8">
        <v>8.0937499999999996E-2</v>
      </c>
      <c r="I822" s="8">
        <v>8.1572244579019345E-3</v>
      </c>
      <c r="J822" t="str">
        <f t="shared" si="74"/>
        <v>SBSN</v>
      </c>
      <c r="K822" t="str">
        <f t="shared" si="75"/>
        <v>PBS</v>
      </c>
      <c r="L822" s="3">
        <f t="shared" si="76"/>
        <v>4.6472222222222221</v>
      </c>
      <c r="N822">
        <f t="shared" si="78"/>
        <v>2019</v>
      </c>
      <c r="O822">
        <f t="shared" si="79"/>
        <v>1</v>
      </c>
      <c r="P822">
        <f t="shared" si="77"/>
        <v>1</v>
      </c>
    </row>
    <row r="823" spans="1:16" x14ac:dyDescent="0.2">
      <c r="A823" s="5">
        <v>43473</v>
      </c>
      <c r="B823" s="5">
        <v>43475</v>
      </c>
      <c r="C823" t="s">
        <v>124</v>
      </c>
      <c r="D823" s="5">
        <v>45184</v>
      </c>
      <c r="E823" s="3">
        <v>5080000</v>
      </c>
      <c r="F823" s="3">
        <v>4450000</v>
      </c>
      <c r="G823" s="8">
        <v>7.9408900000000004E-2</v>
      </c>
      <c r="H823" s="8">
        <v>0.08</v>
      </c>
      <c r="I823" s="8">
        <v>6.9030983590545039E-3</v>
      </c>
      <c r="J823" t="str">
        <f t="shared" si="74"/>
        <v>SBSN</v>
      </c>
      <c r="K823" t="str">
        <f t="shared" si="75"/>
        <v>PBS</v>
      </c>
      <c r="L823" s="3">
        <f t="shared" si="76"/>
        <v>4.6861111111111109</v>
      </c>
      <c r="N823">
        <f t="shared" si="78"/>
        <v>2019</v>
      </c>
      <c r="O823">
        <f t="shared" si="79"/>
        <v>1</v>
      </c>
      <c r="P823">
        <f t="shared" si="77"/>
        <v>1</v>
      </c>
    </row>
    <row r="824" spans="1:16" x14ac:dyDescent="0.2">
      <c r="A824" s="5">
        <v>43725</v>
      </c>
      <c r="B824" s="5">
        <v>43727</v>
      </c>
      <c r="C824" t="s">
        <v>126</v>
      </c>
      <c r="D824" s="5">
        <v>46341</v>
      </c>
      <c r="E824" s="3">
        <v>971500</v>
      </c>
      <c r="F824" s="3">
        <v>400000</v>
      </c>
      <c r="G824" s="8">
        <v>7.3995599999999995E-2</v>
      </c>
      <c r="H824" s="8">
        <v>7.4374999999999997E-2</v>
      </c>
      <c r="I824" s="8">
        <v>3.8514300585556277E-3</v>
      </c>
      <c r="J824" t="str">
        <f t="shared" si="74"/>
        <v>SBSN</v>
      </c>
      <c r="K824" t="str">
        <f t="shared" si="75"/>
        <v>PBS</v>
      </c>
      <c r="L824" s="3">
        <f t="shared" si="76"/>
        <v>7.1611111111111114</v>
      </c>
      <c r="N824">
        <f t="shared" si="78"/>
        <v>2019</v>
      </c>
      <c r="O824">
        <f t="shared" si="79"/>
        <v>9</v>
      </c>
      <c r="P824">
        <f t="shared" si="77"/>
        <v>3</v>
      </c>
    </row>
    <row r="825" spans="1:16" x14ac:dyDescent="0.2">
      <c r="A825" s="5">
        <v>43711</v>
      </c>
      <c r="B825" s="5">
        <v>43713</v>
      </c>
      <c r="C825" t="s">
        <v>126</v>
      </c>
      <c r="D825" s="5">
        <v>46341</v>
      </c>
      <c r="E825" s="3">
        <v>845000</v>
      </c>
      <c r="F825" s="3">
        <v>0</v>
      </c>
      <c r="I825" s="8">
        <v>0</v>
      </c>
      <c r="J825" t="str">
        <f t="shared" si="74"/>
        <v>SBSN</v>
      </c>
      <c r="K825" t="str">
        <f t="shared" si="75"/>
        <v>PBS</v>
      </c>
      <c r="L825" s="3">
        <f t="shared" si="76"/>
        <v>7.2</v>
      </c>
      <c r="N825">
        <f t="shared" si="78"/>
        <v>2019</v>
      </c>
      <c r="O825">
        <f t="shared" si="79"/>
        <v>9</v>
      </c>
      <c r="P825">
        <f t="shared" si="77"/>
        <v>3</v>
      </c>
    </row>
    <row r="826" spans="1:16" x14ac:dyDescent="0.2">
      <c r="A826" s="5">
        <v>43697</v>
      </c>
      <c r="B826" s="5">
        <v>43699</v>
      </c>
      <c r="C826" t="s">
        <v>126</v>
      </c>
      <c r="D826" s="5">
        <v>46341</v>
      </c>
      <c r="E826" s="3">
        <v>1075000</v>
      </c>
      <c r="F826" s="3">
        <v>0</v>
      </c>
      <c r="I826" s="8">
        <v>0</v>
      </c>
      <c r="J826" t="str">
        <f t="shared" si="74"/>
        <v>SBSN</v>
      </c>
      <c r="K826" t="str">
        <f t="shared" si="75"/>
        <v>PBS</v>
      </c>
      <c r="L826" s="3">
        <f t="shared" si="76"/>
        <v>7.2361111111111107</v>
      </c>
      <c r="N826">
        <f t="shared" si="78"/>
        <v>2019</v>
      </c>
      <c r="O826">
        <f t="shared" si="79"/>
        <v>8</v>
      </c>
      <c r="P826">
        <f t="shared" si="77"/>
        <v>3</v>
      </c>
    </row>
    <row r="827" spans="1:16" x14ac:dyDescent="0.2">
      <c r="A827" s="5">
        <v>43683</v>
      </c>
      <c r="B827" s="5">
        <v>43686</v>
      </c>
      <c r="C827" t="s">
        <v>126</v>
      </c>
      <c r="D827" s="5">
        <v>46341</v>
      </c>
      <c r="E827" s="3">
        <v>571000</v>
      </c>
      <c r="F827" s="3">
        <v>0</v>
      </c>
      <c r="I827" s="8">
        <v>0</v>
      </c>
      <c r="J827" t="str">
        <f t="shared" si="74"/>
        <v>SBSN</v>
      </c>
      <c r="K827" t="str">
        <f t="shared" si="75"/>
        <v>PBS</v>
      </c>
      <c r="L827" s="3">
        <f t="shared" si="76"/>
        <v>7.2750000000000004</v>
      </c>
      <c r="N827">
        <f t="shared" si="78"/>
        <v>2019</v>
      </c>
      <c r="O827">
        <f t="shared" si="79"/>
        <v>8</v>
      </c>
      <c r="P827">
        <f t="shared" si="77"/>
        <v>3</v>
      </c>
    </row>
    <row r="828" spans="1:16" x14ac:dyDescent="0.2">
      <c r="A828" s="5">
        <v>43669</v>
      </c>
      <c r="B828" s="5">
        <v>43671</v>
      </c>
      <c r="C828" t="s">
        <v>126</v>
      </c>
      <c r="D828" s="5">
        <v>46341</v>
      </c>
      <c r="E828" s="3">
        <v>330000</v>
      </c>
      <c r="F828" s="3">
        <v>150000</v>
      </c>
      <c r="G828" s="8">
        <v>7.2678599999999996E-2</v>
      </c>
      <c r="H828" s="8">
        <v>7.3124999999999996E-2</v>
      </c>
      <c r="I828" s="8">
        <v>1.418580351333767E-3</v>
      </c>
      <c r="J828" t="str">
        <f t="shared" si="74"/>
        <v>SBSN</v>
      </c>
      <c r="K828" t="str">
        <f t="shared" si="75"/>
        <v>PBS</v>
      </c>
      <c r="L828" s="3">
        <f t="shared" si="76"/>
        <v>7.3111111111111109</v>
      </c>
      <c r="N828">
        <f t="shared" si="78"/>
        <v>2019</v>
      </c>
      <c r="O828">
        <f t="shared" si="79"/>
        <v>7</v>
      </c>
      <c r="P828">
        <f t="shared" si="77"/>
        <v>3</v>
      </c>
    </row>
    <row r="829" spans="1:16" x14ac:dyDescent="0.2">
      <c r="A829" s="5">
        <v>43655</v>
      </c>
      <c r="B829" s="5">
        <v>43657</v>
      </c>
      <c r="C829" t="s">
        <v>126</v>
      </c>
      <c r="D829" s="5">
        <v>46341</v>
      </c>
      <c r="E829" s="3">
        <v>986000</v>
      </c>
      <c r="F829" s="3">
        <v>300000</v>
      </c>
      <c r="G829" s="8">
        <v>7.4062500000000003E-2</v>
      </c>
      <c r="H829" s="8">
        <v>7.4062500000000003E-2</v>
      </c>
      <c r="I829" s="8">
        <v>2.8911841249186728E-3</v>
      </c>
      <c r="J829" t="str">
        <f t="shared" si="74"/>
        <v>SBSN</v>
      </c>
      <c r="K829" t="str">
        <f t="shared" si="75"/>
        <v>PBS</v>
      </c>
      <c r="L829" s="3">
        <f t="shared" si="76"/>
        <v>7.35</v>
      </c>
      <c r="N829">
        <f t="shared" si="78"/>
        <v>2019</v>
      </c>
      <c r="O829">
        <f t="shared" si="79"/>
        <v>7</v>
      </c>
      <c r="P829">
        <f t="shared" si="77"/>
        <v>3</v>
      </c>
    </row>
    <row r="830" spans="1:16" x14ac:dyDescent="0.2">
      <c r="A830" s="5">
        <v>43641</v>
      </c>
      <c r="B830" s="5">
        <v>43643</v>
      </c>
      <c r="C830" t="s">
        <v>126</v>
      </c>
      <c r="D830" s="5">
        <v>46341</v>
      </c>
      <c r="E830" s="3">
        <v>580500</v>
      </c>
      <c r="F830" s="3">
        <v>250000</v>
      </c>
      <c r="G830" s="8">
        <v>7.5842400000000004E-2</v>
      </c>
      <c r="H830" s="8">
        <v>7.6249999999999998E-2</v>
      </c>
      <c r="I830" s="8">
        <v>2.4672218607677296E-3</v>
      </c>
      <c r="J830" t="str">
        <f t="shared" si="74"/>
        <v>SBSN</v>
      </c>
      <c r="K830" t="str">
        <f t="shared" si="75"/>
        <v>PBS</v>
      </c>
      <c r="L830" s="3">
        <f t="shared" si="76"/>
        <v>7.3888888888888893</v>
      </c>
      <c r="N830">
        <f t="shared" si="78"/>
        <v>2019</v>
      </c>
      <c r="O830">
        <f t="shared" si="79"/>
        <v>6</v>
      </c>
      <c r="P830">
        <f t="shared" si="77"/>
        <v>2</v>
      </c>
    </row>
    <row r="831" spans="1:16" x14ac:dyDescent="0.2">
      <c r="A831" s="5">
        <v>43613</v>
      </c>
      <c r="B831" s="5">
        <v>43616</v>
      </c>
      <c r="C831" t="s">
        <v>126</v>
      </c>
      <c r="D831" s="5">
        <v>46341</v>
      </c>
      <c r="E831" s="3">
        <v>78000</v>
      </c>
      <c r="F831" s="3">
        <v>70000</v>
      </c>
      <c r="G831" s="8">
        <v>8.0468799999999993E-2</v>
      </c>
      <c r="H831" s="8">
        <v>8.0625000000000002E-2</v>
      </c>
      <c r="I831" s="8">
        <v>7.3296239427456079E-4</v>
      </c>
      <c r="J831" t="str">
        <f t="shared" si="74"/>
        <v>SBSN</v>
      </c>
      <c r="K831" t="str">
        <f t="shared" si="75"/>
        <v>PBS</v>
      </c>
      <c r="L831" s="3">
        <f t="shared" si="76"/>
        <v>7.4638888888888886</v>
      </c>
      <c r="N831">
        <f t="shared" si="78"/>
        <v>2019</v>
      </c>
      <c r="O831">
        <f t="shared" si="79"/>
        <v>5</v>
      </c>
      <c r="P831">
        <f t="shared" si="77"/>
        <v>2</v>
      </c>
    </row>
    <row r="832" spans="1:16" x14ac:dyDescent="0.2">
      <c r="A832" s="5">
        <v>43585</v>
      </c>
      <c r="B832" s="5">
        <v>43587</v>
      </c>
      <c r="C832" t="s">
        <v>126</v>
      </c>
      <c r="D832" s="5">
        <v>46341</v>
      </c>
      <c r="E832" s="3">
        <v>572000</v>
      </c>
      <c r="F832" s="3">
        <v>520000</v>
      </c>
      <c r="G832" s="8">
        <v>7.6374999999999998E-2</v>
      </c>
      <c r="H832" s="8">
        <v>7.6562500000000006E-2</v>
      </c>
      <c r="I832" s="8">
        <v>5.1678594664931682E-3</v>
      </c>
      <c r="J832" t="str">
        <f t="shared" si="74"/>
        <v>SBSN</v>
      </c>
      <c r="K832" t="str">
        <f t="shared" si="75"/>
        <v>PBS</v>
      </c>
      <c r="L832" s="3">
        <f t="shared" si="76"/>
        <v>7.541666666666667</v>
      </c>
      <c r="N832">
        <f t="shared" si="78"/>
        <v>2019</v>
      </c>
      <c r="O832">
        <f t="shared" si="79"/>
        <v>4</v>
      </c>
      <c r="P832">
        <f t="shared" si="77"/>
        <v>2</v>
      </c>
    </row>
    <row r="833" spans="1:16" x14ac:dyDescent="0.2">
      <c r="A833" s="5">
        <v>43571</v>
      </c>
      <c r="B833" s="5">
        <v>43577</v>
      </c>
      <c r="C833" t="s">
        <v>126</v>
      </c>
      <c r="D833" s="5">
        <v>46341</v>
      </c>
      <c r="E833" s="3">
        <v>1027500</v>
      </c>
      <c r="F833" s="3">
        <v>990000</v>
      </c>
      <c r="G833" s="8">
        <v>7.5622800000000004E-2</v>
      </c>
      <c r="H833" s="8">
        <v>5.5937500000000001E-2</v>
      </c>
      <c r="I833" s="8">
        <v>9.7419091737150285E-3</v>
      </c>
      <c r="J833" t="str">
        <f t="shared" si="74"/>
        <v>SBSN</v>
      </c>
      <c r="K833" t="str">
        <f t="shared" si="75"/>
        <v>PBS</v>
      </c>
      <c r="L833" s="3">
        <f t="shared" si="76"/>
        <v>7.5805555555555557</v>
      </c>
      <c r="N833">
        <f t="shared" si="78"/>
        <v>2019</v>
      </c>
      <c r="O833">
        <f t="shared" si="79"/>
        <v>4</v>
      </c>
      <c r="P833">
        <f t="shared" si="77"/>
        <v>2</v>
      </c>
    </row>
    <row r="834" spans="1:16" x14ac:dyDescent="0.2">
      <c r="A834" s="5">
        <v>43557</v>
      </c>
      <c r="B834" s="5">
        <v>43560</v>
      </c>
      <c r="C834" t="s">
        <v>126</v>
      </c>
      <c r="D834" s="5">
        <v>46341</v>
      </c>
      <c r="E834" s="3">
        <v>974500</v>
      </c>
      <c r="F834" s="3">
        <v>950000</v>
      </c>
      <c r="G834" s="8">
        <v>7.5596099999999999E-2</v>
      </c>
      <c r="H834" s="8">
        <v>7.6249999999999998E-2</v>
      </c>
      <c r="I834" s="8">
        <v>9.344996096291476E-3</v>
      </c>
      <c r="J834" t="str">
        <f t="shared" ref="J834:J897" si="80">INDEX(sbn,MATCH(C834,seri,0))</f>
        <v>SBSN</v>
      </c>
      <c r="K834" t="str">
        <f t="shared" ref="K834:K897" si="81">INDEX(tipe,MATCH(C834,seri,0))</f>
        <v>PBS</v>
      </c>
      <c r="L834" s="3">
        <f t="shared" ref="L834:L897" si="82">YEARFRAC(A834,D834)</f>
        <v>7.6194444444444445</v>
      </c>
      <c r="N834">
        <f t="shared" si="78"/>
        <v>2019</v>
      </c>
      <c r="O834">
        <f t="shared" si="79"/>
        <v>4</v>
      </c>
      <c r="P834">
        <f t="shared" si="77"/>
        <v>2</v>
      </c>
    </row>
    <row r="835" spans="1:16" x14ac:dyDescent="0.2">
      <c r="A835" s="5">
        <v>43543</v>
      </c>
      <c r="B835" s="5">
        <v>43545</v>
      </c>
      <c r="C835" t="s">
        <v>126</v>
      </c>
      <c r="D835" s="5">
        <v>46341</v>
      </c>
      <c r="E835" s="3">
        <v>1507500</v>
      </c>
      <c r="F835" s="3">
        <v>1250000</v>
      </c>
      <c r="G835" s="8">
        <v>7.6562000000000005E-2</v>
      </c>
      <c r="H835" s="8">
        <v>7.6874999999999999E-2</v>
      </c>
      <c r="I835" s="8">
        <v>1.2453155497722837E-2</v>
      </c>
      <c r="J835" t="str">
        <f t="shared" si="80"/>
        <v>SBSN</v>
      </c>
      <c r="K835" t="str">
        <f t="shared" si="81"/>
        <v>PBS</v>
      </c>
      <c r="L835" s="3">
        <f t="shared" si="82"/>
        <v>7.6555555555555559</v>
      </c>
      <c r="N835">
        <f t="shared" si="78"/>
        <v>2019</v>
      </c>
      <c r="O835">
        <f t="shared" si="79"/>
        <v>3</v>
      </c>
      <c r="P835">
        <f t="shared" ref="P835:P898" si="83">ROUNDUP(MONTH(A835)/3,0)</f>
        <v>1</v>
      </c>
    </row>
    <row r="836" spans="1:16" x14ac:dyDescent="0.2">
      <c r="A836" s="5">
        <v>43515</v>
      </c>
      <c r="B836" s="5">
        <v>43517</v>
      </c>
      <c r="C836" t="s">
        <v>126</v>
      </c>
      <c r="D836" s="5">
        <v>46341</v>
      </c>
      <c r="E836" s="3">
        <v>2556500</v>
      </c>
      <c r="F836" s="3">
        <v>2400000</v>
      </c>
      <c r="G836" s="8">
        <v>8.1031599999999995E-2</v>
      </c>
      <c r="H836" s="8">
        <v>8.1562499999999996E-2</v>
      </c>
      <c r="I836" s="8">
        <v>2.5305899804814572E-2</v>
      </c>
      <c r="J836" t="str">
        <f t="shared" si="80"/>
        <v>SBSN</v>
      </c>
      <c r="K836" t="str">
        <f t="shared" si="81"/>
        <v>PBS</v>
      </c>
      <c r="L836" s="3">
        <f t="shared" si="82"/>
        <v>7.7388888888888889</v>
      </c>
      <c r="N836">
        <f t="shared" ref="N836:N899" si="84">YEAR(A836)</f>
        <v>2019</v>
      </c>
      <c r="O836">
        <f t="shared" ref="O836:O899" si="85">MONTH(A836)</f>
        <v>2</v>
      </c>
      <c r="P836">
        <f t="shared" si="83"/>
        <v>1</v>
      </c>
    </row>
    <row r="837" spans="1:16" x14ac:dyDescent="0.2">
      <c r="A837" s="5">
        <v>43473</v>
      </c>
      <c r="B837" s="5">
        <v>43475</v>
      </c>
      <c r="C837" t="s">
        <v>126</v>
      </c>
      <c r="D837" s="5">
        <v>46341</v>
      </c>
      <c r="E837" s="3">
        <v>461500</v>
      </c>
      <c r="F837" s="3">
        <v>405000</v>
      </c>
      <c r="G837" s="8">
        <v>8.3494299999999994E-2</v>
      </c>
      <c r="H837" s="8">
        <v>8.4375000000000006E-2</v>
      </c>
      <c r="I837" s="8">
        <v>4.4001550422901759E-3</v>
      </c>
      <c r="J837" t="str">
        <f t="shared" si="80"/>
        <v>SBSN</v>
      </c>
      <c r="K837" t="str">
        <f t="shared" si="81"/>
        <v>PBS</v>
      </c>
      <c r="L837" s="3">
        <f t="shared" si="82"/>
        <v>7.8527777777777779</v>
      </c>
      <c r="N837">
        <f t="shared" si="84"/>
        <v>2019</v>
      </c>
      <c r="O837">
        <f t="shared" si="85"/>
        <v>1</v>
      </c>
      <c r="P837">
        <f t="shared" si="83"/>
        <v>1</v>
      </c>
    </row>
    <row r="838" spans="1:16" x14ac:dyDescent="0.2">
      <c r="A838" s="5">
        <v>44033</v>
      </c>
      <c r="B838" s="5">
        <v>44035</v>
      </c>
      <c r="C838" t="s">
        <v>127</v>
      </c>
      <c r="D838" s="5">
        <v>49049</v>
      </c>
      <c r="E838" s="3">
        <v>5875000</v>
      </c>
      <c r="F838" s="3">
        <v>1100000</v>
      </c>
      <c r="G838" s="8">
        <v>7.7721999999999999E-2</v>
      </c>
      <c r="H838" s="8">
        <v>7.7812500000000007E-2</v>
      </c>
      <c r="I838" s="8">
        <v>1.838584946236559E-2</v>
      </c>
      <c r="J838" t="str">
        <f t="shared" si="80"/>
        <v>SBSN</v>
      </c>
      <c r="K838" t="str">
        <f t="shared" si="81"/>
        <v>PBS</v>
      </c>
      <c r="L838" s="3">
        <f t="shared" si="82"/>
        <v>13.733333333333333</v>
      </c>
      <c r="N838">
        <f t="shared" si="84"/>
        <v>2020</v>
      </c>
      <c r="O838">
        <f t="shared" si="85"/>
        <v>7</v>
      </c>
      <c r="P838">
        <f t="shared" si="83"/>
        <v>3</v>
      </c>
    </row>
    <row r="839" spans="1:16" x14ac:dyDescent="0.2">
      <c r="A839" s="5">
        <v>44019</v>
      </c>
      <c r="B839" s="5">
        <v>44021</v>
      </c>
      <c r="C839" t="s">
        <v>127</v>
      </c>
      <c r="D839" s="5">
        <v>49049</v>
      </c>
      <c r="E839" s="3">
        <v>1875500</v>
      </c>
      <c r="F839" s="3">
        <v>700000</v>
      </c>
      <c r="G839" s="8">
        <v>7.8472600000000003E-2</v>
      </c>
      <c r="H839" s="8">
        <v>7.9062499999999994E-2</v>
      </c>
      <c r="I839" s="8">
        <v>1.1813079569892472E-2</v>
      </c>
      <c r="J839" t="str">
        <f t="shared" si="80"/>
        <v>SBSN</v>
      </c>
      <c r="K839" t="str">
        <f t="shared" si="81"/>
        <v>PBS</v>
      </c>
      <c r="L839" s="3">
        <f t="shared" si="82"/>
        <v>13.772222222222222</v>
      </c>
      <c r="N839">
        <f t="shared" si="84"/>
        <v>2020</v>
      </c>
      <c r="O839">
        <f t="shared" si="85"/>
        <v>7</v>
      </c>
      <c r="P839">
        <f t="shared" si="83"/>
        <v>3</v>
      </c>
    </row>
    <row r="840" spans="1:16" x14ac:dyDescent="0.2">
      <c r="A840" s="5">
        <v>44005</v>
      </c>
      <c r="B840" s="5">
        <v>44007</v>
      </c>
      <c r="C840" t="s">
        <v>127</v>
      </c>
      <c r="D840" s="5">
        <v>49049</v>
      </c>
      <c r="E840" s="3">
        <v>1493000</v>
      </c>
      <c r="F840" s="3">
        <v>400000</v>
      </c>
      <c r="G840" s="8">
        <v>7.9373899999999997E-2</v>
      </c>
      <c r="H840" s="8">
        <v>7.9687499999999994E-2</v>
      </c>
      <c r="I840" s="8">
        <v>6.8278623655913971E-3</v>
      </c>
      <c r="J840" t="str">
        <f t="shared" si="80"/>
        <v>SBSN</v>
      </c>
      <c r="K840" t="str">
        <f t="shared" si="81"/>
        <v>PBS</v>
      </c>
      <c r="L840" s="3">
        <f t="shared" si="82"/>
        <v>13.811111111111112</v>
      </c>
      <c r="N840">
        <f t="shared" si="84"/>
        <v>2020</v>
      </c>
      <c r="O840">
        <f t="shared" si="85"/>
        <v>6</v>
      </c>
      <c r="P840">
        <f t="shared" si="83"/>
        <v>2</v>
      </c>
    </row>
    <row r="841" spans="1:16" x14ac:dyDescent="0.2">
      <c r="A841" s="5">
        <v>43991</v>
      </c>
      <c r="B841" s="5">
        <v>43993</v>
      </c>
      <c r="C841" t="s">
        <v>127</v>
      </c>
      <c r="D841" s="5">
        <v>49049</v>
      </c>
      <c r="E841" s="3">
        <v>4388500</v>
      </c>
      <c r="F841" s="3">
        <v>2450000</v>
      </c>
      <c r="G841" s="8">
        <v>7.9916000000000001E-2</v>
      </c>
      <c r="H841" s="8">
        <v>0.08</v>
      </c>
      <c r="I841" s="8">
        <v>4.2106279569892477E-2</v>
      </c>
      <c r="J841" t="str">
        <f t="shared" si="80"/>
        <v>SBSN</v>
      </c>
      <c r="K841" t="str">
        <f t="shared" si="81"/>
        <v>PBS</v>
      </c>
      <c r="L841" s="3">
        <f t="shared" si="82"/>
        <v>13.85</v>
      </c>
      <c r="N841">
        <f t="shared" si="84"/>
        <v>2020</v>
      </c>
      <c r="O841">
        <f t="shared" si="85"/>
        <v>6</v>
      </c>
      <c r="P841">
        <f t="shared" si="83"/>
        <v>2</v>
      </c>
    </row>
    <row r="842" spans="1:16" x14ac:dyDescent="0.2">
      <c r="A842" s="5">
        <v>43795</v>
      </c>
      <c r="B842" s="5">
        <v>43797</v>
      </c>
      <c r="C842" t="s">
        <v>127</v>
      </c>
      <c r="D842" s="5">
        <v>49049</v>
      </c>
      <c r="E842" s="3">
        <v>853500</v>
      </c>
      <c r="F842" s="3">
        <v>150000</v>
      </c>
      <c r="G842" s="8">
        <v>7.7496999999999996E-2</v>
      </c>
      <c r="H842" s="8">
        <v>7.7812500000000007E-2</v>
      </c>
      <c r="I842" s="8">
        <v>1.9855278135497059E-3</v>
      </c>
      <c r="J842" t="str">
        <f t="shared" si="80"/>
        <v>SBSN</v>
      </c>
      <c r="K842" t="str">
        <f t="shared" si="81"/>
        <v>PBS</v>
      </c>
      <c r="L842" s="3">
        <f t="shared" si="82"/>
        <v>14.386111111111111</v>
      </c>
      <c r="N842">
        <f t="shared" si="84"/>
        <v>2019</v>
      </c>
      <c r="O842">
        <f t="shared" si="85"/>
        <v>11</v>
      </c>
      <c r="P842">
        <f t="shared" si="83"/>
        <v>4</v>
      </c>
    </row>
    <row r="843" spans="1:16" x14ac:dyDescent="0.2">
      <c r="A843" s="5">
        <v>43781</v>
      </c>
      <c r="B843" s="5">
        <v>43783</v>
      </c>
      <c r="C843" t="s">
        <v>127</v>
      </c>
      <c r="D843" s="5">
        <v>49049</v>
      </c>
      <c r="E843" s="3">
        <v>1116000</v>
      </c>
      <c r="I843" s="8">
        <v>0</v>
      </c>
      <c r="J843" t="str">
        <f t="shared" si="80"/>
        <v>SBSN</v>
      </c>
      <c r="K843" t="str">
        <f t="shared" si="81"/>
        <v>PBS</v>
      </c>
      <c r="L843" s="3">
        <f t="shared" si="82"/>
        <v>14.425000000000001</v>
      </c>
      <c r="N843">
        <f t="shared" si="84"/>
        <v>2019</v>
      </c>
      <c r="O843">
        <f t="shared" si="85"/>
        <v>11</v>
      </c>
      <c r="P843">
        <f t="shared" si="83"/>
        <v>4</v>
      </c>
    </row>
    <row r="844" spans="1:16" x14ac:dyDescent="0.2">
      <c r="A844" s="5">
        <v>43767</v>
      </c>
      <c r="B844" s="5">
        <v>43769</v>
      </c>
      <c r="C844" t="s">
        <v>127</v>
      </c>
      <c r="D844" s="5">
        <v>49049</v>
      </c>
      <c r="E844" s="3">
        <v>3211500</v>
      </c>
      <c r="F844" s="3">
        <v>900000</v>
      </c>
      <c r="G844" s="8">
        <v>7.7407000000000004E-2</v>
      </c>
      <c r="H844" s="8">
        <v>7.7812500000000007E-2</v>
      </c>
      <c r="I844" s="8">
        <v>7.462351836675883E-3</v>
      </c>
      <c r="J844" t="str">
        <f t="shared" si="80"/>
        <v>SBSN</v>
      </c>
      <c r="K844" t="str">
        <f t="shared" si="81"/>
        <v>PBS</v>
      </c>
      <c r="L844" s="3">
        <f t="shared" si="82"/>
        <v>14.46111111111111</v>
      </c>
      <c r="N844">
        <f t="shared" si="84"/>
        <v>2019</v>
      </c>
      <c r="O844">
        <f t="shared" si="85"/>
        <v>10</v>
      </c>
      <c r="P844">
        <f t="shared" si="83"/>
        <v>4</v>
      </c>
    </row>
    <row r="845" spans="1:16" x14ac:dyDescent="0.2">
      <c r="A845" s="5">
        <v>43753</v>
      </c>
      <c r="B845" s="5">
        <v>43755</v>
      </c>
      <c r="C845" t="s">
        <v>127</v>
      </c>
      <c r="D845" s="5">
        <v>49049</v>
      </c>
      <c r="E845" s="3">
        <v>1735700</v>
      </c>
      <c r="I845" s="8">
        <v>0</v>
      </c>
      <c r="J845" t="str">
        <f t="shared" si="80"/>
        <v>SBSN</v>
      </c>
      <c r="K845" t="str">
        <f t="shared" si="81"/>
        <v>PBS</v>
      </c>
      <c r="L845" s="3">
        <f t="shared" si="82"/>
        <v>14.5</v>
      </c>
      <c r="N845">
        <f t="shared" si="84"/>
        <v>2019</v>
      </c>
      <c r="O845">
        <f t="shared" si="85"/>
        <v>10</v>
      </c>
      <c r="P845">
        <f t="shared" si="83"/>
        <v>4</v>
      </c>
    </row>
    <row r="846" spans="1:16" x14ac:dyDescent="0.2">
      <c r="A846" s="5">
        <v>43739</v>
      </c>
      <c r="B846" s="5">
        <v>43741</v>
      </c>
      <c r="C846" t="s">
        <v>127</v>
      </c>
      <c r="D846" s="5">
        <v>49049</v>
      </c>
      <c r="E846" s="3">
        <v>1695500</v>
      </c>
      <c r="F846" s="3">
        <v>360000</v>
      </c>
      <c r="G846" s="8">
        <v>8.0296400000000004E-2</v>
      </c>
      <c r="H846" s="8">
        <v>8.0625000000000002E-2</v>
      </c>
      <c r="I846" s="8">
        <v>4.0867815831104473E-3</v>
      </c>
      <c r="J846" t="str">
        <f t="shared" si="80"/>
        <v>SBSN</v>
      </c>
      <c r="K846" t="str">
        <f t="shared" si="81"/>
        <v>PBS</v>
      </c>
      <c r="L846" s="3">
        <f t="shared" si="82"/>
        <v>14.53888888888889</v>
      </c>
      <c r="N846">
        <f t="shared" si="84"/>
        <v>2019</v>
      </c>
      <c r="O846">
        <f t="shared" si="85"/>
        <v>10</v>
      </c>
      <c r="P846">
        <f t="shared" si="83"/>
        <v>4</v>
      </c>
    </row>
    <row r="847" spans="1:16" x14ac:dyDescent="0.2">
      <c r="A847" s="5">
        <v>43725</v>
      </c>
      <c r="B847" s="5">
        <v>43727</v>
      </c>
      <c r="C847" t="s">
        <v>127</v>
      </c>
      <c r="D847" s="5">
        <v>49049</v>
      </c>
      <c r="E847" s="3">
        <v>1618500</v>
      </c>
      <c r="F847" s="3">
        <v>350000</v>
      </c>
      <c r="G847" s="8">
        <v>8.0197099999999993E-2</v>
      </c>
      <c r="H847" s="8">
        <v>8.0312499999999995E-2</v>
      </c>
      <c r="I847" s="8">
        <v>3.8963586583575733E-3</v>
      </c>
      <c r="J847" t="str">
        <f t="shared" si="80"/>
        <v>SBSN</v>
      </c>
      <c r="K847" t="str">
        <f t="shared" si="81"/>
        <v>PBS</v>
      </c>
      <c r="L847" s="3">
        <f t="shared" si="82"/>
        <v>14.577777777777778</v>
      </c>
      <c r="N847">
        <f t="shared" si="84"/>
        <v>2019</v>
      </c>
      <c r="O847">
        <f t="shared" si="85"/>
        <v>9</v>
      </c>
      <c r="P847">
        <f t="shared" si="83"/>
        <v>3</v>
      </c>
    </row>
    <row r="848" spans="1:16" x14ac:dyDescent="0.2">
      <c r="A848" s="5">
        <v>43711</v>
      </c>
      <c r="B848" s="5">
        <v>43713</v>
      </c>
      <c r="C848" t="s">
        <v>127</v>
      </c>
      <c r="D848" s="5">
        <v>49049</v>
      </c>
      <c r="E848" s="3">
        <v>543000</v>
      </c>
      <c r="F848" s="3">
        <v>300000</v>
      </c>
      <c r="G848" s="8">
        <v>8.1182799999999999E-2</v>
      </c>
      <c r="H848" s="8">
        <v>8.1875000000000003E-2</v>
      </c>
      <c r="I848" s="8">
        <v>1.3232789820159757E-3</v>
      </c>
      <c r="J848" t="str">
        <f t="shared" si="80"/>
        <v>SBSN</v>
      </c>
      <c r="K848" t="str">
        <f t="shared" si="81"/>
        <v>PBS</v>
      </c>
      <c r="L848" s="3">
        <f t="shared" si="82"/>
        <v>14.616666666666667</v>
      </c>
      <c r="N848">
        <f t="shared" si="84"/>
        <v>2019</v>
      </c>
      <c r="O848">
        <f t="shared" si="85"/>
        <v>9</v>
      </c>
      <c r="P848">
        <f t="shared" si="83"/>
        <v>3</v>
      </c>
    </row>
    <row r="849" spans="1:16" x14ac:dyDescent="0.2">
      <c r="A849" s="5">
        <v>43697</v>
      </c>
      <c r="B849" s="5">
        <v>43699</v>
      </c>
      <c r="C849" t="s">
        <v>127</v>
      </c>
      <c r="D849" s="5">
        <v>49049</v>
      </c>
      <c r="E849" s="3">
        <v>689800</v>
      </c>
      <c r="I849" s="8">
        <v>0</v>
      </c>
      <c r="J849" t="str">
        <f t="shared" si="80"/>
        <v>SBSN</v>
      </c>
      <c r="K849" t="str">
        <f t="shared" si="81"/>
        <v>PBS</v>
      </c>
      <c r="L849" s="3">
        <f t="shared" si="82"/>
        <v>14.652777777777779</v>
      </c>
      <c r="N849">
        <f t="shared" si="84"/>
        <v>2019</v>
      </c>
      <c r="O849">
        <f t="shared" si="85"/>
        <v>8</v>
      </c>
      <c r="P849">
        <f t="shared" si="83"/>
        <v>3</v>
      </c>
    </row>
    <row r="850" spans="1:16" x14ac:dyDescent="0.2">
      <c r="A850" s="5">
        <v>43683</v>
      </c>
      <c r="B850" s="5">
        <v>43686</v>
      </c>
      <c r="C850" t="s">
        <v>127</v>
      </c>
      <c r="D850" s="5">
        <v>49049</v>
      </c>
      <c r="E850" s="3">
        <v>313000</v>
      </c>
      <c r="F850" s="3">
        <v>230000</v>
      </c>
      <c r="G850" s="8">
        <v>8.2865900000000006E-2</v>
      </c>
      <c r="H850" s="8">
        <v>8.3750000000000005E-2</v>
      </c>
      <c r="I850" s="8">
        <v>7.7858807549027558E-4</v>
      </c>
      <c r="J850" t="str">
        <f t="shared" si="80"/>
        <v>SBSN</v>
      </c>
      <c r="K850" t="str">
        <f t="shared" si="81"/>
        <v>PBS</v>
      </c>
      <c r="L850" s="3">
        <f t="shared" si="82"/>
        <v>14.691666666666666</v>
      </c>
      <c r="N850">
        <f t="shared" si="84"/>
        <v>2019</v>
      </c>
      <c r="O850">
        <f t="shared" si="85"/>
        <v>8</v>
      </c>
      <c r="P850">
        <f t="shared" si="83"/>
        <v>3</v>
      </c>
    </row>
    <row r="851" spans="1:16" x14ac:dyDescent="0.2">
      <c r="A851" s="5">
        <v>43669</v>
      </c>
      <c r="B851" s="5">
        <v>43671</v>
      </c>
      <c r="C851" t="s">
        <v>127</v>
      </c>
      <c r="D851" s="5">
        <v>49049</v>
      </c>
      <c r="E851" s="3">
        <v>619000</v>
      </c>
      <c r="F851" s="3">
        <v>50000</v>
      </c>
      <c r="G851" s="8">
        <v>7.8125E-2</v>
      </c>
      <c r="H851" s="8">
        <v>7.8125E-2</v>
      </c>
      <c r="I851" s="8">
        <v>1.4516711243992568E-3</v>
      </c>
      <c r="J851" t="str">
        <f t="shared" si="80"/>
        <v>SBSN</v>
      </c>
      <c r="K851" t="str">
        <f t="shared" si="81"/>
        <v>PBS</v>
      </c>
      <c r="L851" s="3">
        <f t="shared" si="82"/>
        <v>14.727777777777778</v>
      </c>
      <c r="N851">
        <f t="shared" si="84"/>
        <v>2019</v>
      </c>
      <c r="O851">
        <f t="shared" si="85"/>
        <v>7</v>
      </c>
      <c r="P851">
        <f t="shared" si="83"/>
        <v>3</v>
      </c>
    </row>
    <row r="852" spans="1:16" x14ac:dyDescent="0.2">
      <c r="A852" s="5">
        <v>43655</v>
      </c>
      <c r="B852" s="5">
        <v>43657</v>
      </c>
      <c r="C852" t="s">
        <v>127</v>
      </c>
      <c r="D852" s="5">
        <v>49049</v>
      </c>
      <c r="E852" s="3">
        <v>2643000</v>
      </c>
      <c r="F852" s="3">
        <v>250000</v>
      </c>
      <c r="G852" s="8">
        <v>7.8839300000000001E-2</v>
      </c>
      <c r="H852" s="8">
        <v>7.9375000000000001E-2</v>
      </c>
      <c r="I852" s="8">
        <v>6.2550024134794633E-3</v>
      </c>
      <c r="J852" t="str">
        <f t="shared" si="80"/>
        <v>SBSN</v>
      </c>
      <c r="K852" t="str">
        <f t="shared" si="81"/>
        <v>PBS</v>
      </c>
      <c r="L852" s="3">
        <f t="shared" si="82"/>
        <v>14.766666666666667</v>
      </c>
      <c r="N852">
        <f t="shared" si="84"/>
        <v>2019</v>
      </c>
      <c r="O852">
        <f t="shared" si="85"/>
        <v>7</v>
      </c>
      <c r="P852">
        <f t="shared" si="83"/>
        <v>3</v>
      </c>
    </row>
    <row r="853" spans="1:16" x14ac:dyDescent="0.2">
      <c r="A853" s="5">
        <v>43641</v>
      </c>
      <c r="B853" s="5">
        <v>43643</v>
      </c>
      <c r="C853" t="s">
        <v>127</v>
      </c>
      <c r="D853" s="5">
        <v>49049</v>
      </c>
      <c r="E853" s="3">
        <v>2443000</v>
      </c>
      <c r="F853" s="3">
        <v>900000</v>
      </c>
      <c r="G853" s="8">
        <v>8.0995999999999999E-2</v>
      </c>
      <c r="H853" s="8">
        <v>8.2187499999999997E-2</v>
      </c>
      <c r="I853" s="8">
        <v>5.9398379606698908E-3</v>
      </c>
      <c r="J853" t="str">
        <f t="shared" si="80"/>
        <v>SBSN</v>
      </c>
      <c r="K853" t="str">
        <f t="shared" si="81"/>
        <v>PBS</v>
      </c>
      <c r="L853" s="3">
        <f t="shared" si="82"/>
        <v>14.805555555555555</v>
      </c>
      <c r="N853">
        <f t="shared" si="84"/>
        <v>2019</v>
      </c>
      <c r="O853">
        <f t="shared" si="85"/>
        <v>6</v>
      </c>
      <c r="P853">
        <f t="shared" si="83"/>
        <v>2</v>
      </c>
    </row>
    <row r="854" spans="1:16" x14ac:dyDescent="0.2">
      <c r="A854" s="5">
        <v>43613</v>
      </c>
      <c r="B854" s="5">
        <v>43616</v>
      </c>
      <c r="C854" t="s">
        <v>127</v>
      </c>
      <c r="D854" s="5">
        <v>49049</v>
      </c>
      <c r="E854" s="3">
        <v>1169000</v>
      </c>
      <c r="I854" s="8">
        <v>0</v>
      </c>
      <c r="J854" t="str">
        <f t="shared" si="80"/>
        <v>SBSN</v>
      </c>
      <c r="K854" t="str">
        <f t="shared" si="81"/>
        <v>PBS</v>
      </c>
      <c r="L854" s="3">
        <f t="shared" si="82"/>
        <v>14.880555555555556</v>
      </c>
      <c r="N854">
        <f t="shared" si="84"/>
        <v>2019</v>
      </c>
      <c r="O854">
        <f t="shared" si="85"/>
        <v>5</v>
      </c>
      <c r="P854">
        <f t="shared" si="83"/>
        <v>2</v>
      </c>
    </row>
    <row r="855" spans="1:16" x14ac:dyDescent="0.2">
      <c r="A855" s="5">
        <v>43599</v>
      </c>
      <c r="B855" s="5">
        <v>43601</v>
      </c>
      <c r="C855" t="s">
        <v>127</v>
      </c>
      <c r="D855" s="5">
        <v>49049</v>
      </c>
      <c r="E855" s="3">
        <v>1226000</v>
      </c>
      <c r="F855" s="3">
        <v>1040000</v>
      </c>
      <c r="G855" s="8">
        <v>8.8430099999999998E-2</v>
      </c>
      <c r="H855" s="8">
        <v>8.8749999999999996E-2</v>
      </c>
      <c r="I855" s="8">
        <v>3.2544540583377608E-3</v>
      </c>
      <c r="J855" t="str">
        <f t="shared" si="80"/>
        <v>SBSN</v>
      </c>
      <c r="K855" t="str">
        <f t="shared" si="81"/>
        <v>PBS</v>
      </c>
      <c r="L855" s="3">
        <f t="shared" si="82"/>
        <v>14.919444444444444</v>
      </c>
      <c r="N855">
        <f t="shared" si="84"/>
        <v>2019</v>
      </c>
      <c r="O855">
        <f t="shared" si="85"/>
        <v>5</v>
      </c>
      <c r="P855">
        <f t="shared" si="83"/>
        <v>2</v>
      </c>
    </row>
    <row r="856" spans="1:16" x14ac:dyDescent="0.2">
      <c r="A856" s="5">
        <v>43585</v>
      </c>
      <c r="B856" s="5">
        <v>43587</v>
      </c>
      <c r="C856" t="s">
        <v>127</v>
      </c>
      <c r="D856" s="5">
        <v>49049</v>
      </c>
      <c r="E856" s="3">
        <v>474000</v>
      </c>
      <c r="F856" s="3">
        <v>430000</v>
      </c>
      <c r="G856" s="8">
        <v>8.5060899999999995E-2</v>
      </c>
      <c r="H856" s="8">
        <v>8.5625000000000007E-2</v>
      </c>
      <c r="I856" s="8">
        <v>1.2103079167529694E-3</v>
      </c>
      <c r="J856" t="str">
        <f t="shared" si="80"/>
        <v>SBSN</v>
      </c>
      <c r="K856" t="str">
        <f t="shared" si="81"/>
        <v>PBS</v>
      </c>
      <c r="L856" s="3">
        <f t="shared" si="82"/>
        <v>14.958333333333334</v>
      </c>
      <c r="N856">
        <f t="shared" si="84"/>
        <v>2019</v>
      </c>
      <c r="O856">
        <f t="shared" si="85"/>
        <v>4</v>
      </c>
      <c r="P856">
        <f t="shared" si="83"/>
        <v>2</v>
      </c>
    </row>
    <row r="857" spans="1:16" x14ac:dyDescent="0.2">
      <c r="A857" s="5">
        <v>43571</v>
      </c>
      <c r="B857" s="5">
        <v>43577</v>
      </c>
      <c r="C857" t="s">
        <v>127</v>
      </c>
      <c r="D857" s="5">
        <v>49049</v>
      </c>
      <c r="E857" s="3">
        <v>1737000</v>
      </c>
      <c r="F857" s="3">
        <v>1720000</v>
      </c>
      <c r="G857" s="8">
        <v>8.3654800000000001E-2</v>
      </c>
      <c r="H857" s="8">
        <v>8.4375000000000006E-2</v>
      </c>
      <c r="I857" s="8">
        <v>4.3619254883243436E-3</v>
      </c>
      <c r="J857" t="str">
        <f t="shared" si="80"/>
        <v>SBSN</v>
      </c>
      <c r="K857" t="str">
        <f t="shared" si="81"/>
        <v>PBS</v>
      </c>
      <c r="L857" s="3">
        <f t="shared" si="82"/>
        <v>14.997222222222222</v>
      </c>
      <c r="N857">
        <f t="shared" si="84"/>
        <v>2019</v>
      </c>
      <c r="O857">
        <f t="shared" si="85"/>
        <v>4</v>
      </c>
      <c r="P857">
        <f t="shared" si="83"/>
        <v>2</v>
      </c>
    </row>
    <row r="858" spans="1:16" x14ac:dyDescent="0.2">
      <c r="A858" s="5">
        <v>43557</v>
      </c>
      <c r="B858" s="5">
        <v>43560</v>
      </c>
      <c r="C858" t="s">
        <v>127</v>
      </c>
      <c r="D858" s="5">
        <v>49049</v>
      </c>
      <c r="E858" s="3">
        <v>805000</v>
      </c>
      <c r="F858" s="3">
        <v>420000</v>
      </c>
      <c r="G858" s="8">
        <v>8.2998000000000002E-2</v>
      </c>
      <c r="H858" s="8">
        <v>8.3437499999999998E-2</v>
      </c>
      <c r="I858" s="8">
        <v>2.0056311518961123E-3</v>
      </c>
      <c r="J858" t="str">
        <f t="shared" si="80"/>
        <v>SBSN</v>
      </c>
      <c r="K858" t="str">
        <f t="shared" si="81"/>
        <v>PBS</v>
      </c>
      <c r="L858" s="3">
        <f t="shared" si="82"/>
        <v>15.036111111111111</v>
      </c>
      <c r="N858">
        <f t="shared" si="84"/>
        <v>2019</v>
      </c>
      <c r="O858">
        <f t="shared" si="85"/>
        <v>4</v>
      </c>
      <c r="P858">
        <f t="shared" si="83"/>
        <v>2</v>
      </c>
    </row>
    <row r="859" spans="1:16" x14ac:dyDescent="0.2">
      <c r="A859" s="5">
        <v>43543</v>
      </c>
      <c r="B859" s="5">
        <v>43545</v>
      </c>
      <c r="C859" t="s">
        <v>127</v>
      </c>
      <c r="D859" s="5">
        <v>49049</v>
      </c>
      <c r="E859" s="3">
        <v>2088000</v>
      </c>
      <c r="F859" s="3">
        <v>30000</v>
      </c>
      <c r="G859" s="8">
        <v>8.3020800000000006E-2</v>
      </c>
      <c r="H859" s="8">
        <v>8.3750000000000005E-2</v>
      </c>
      <c r="I859" s="8">
        <v>5.2036127266014073E-3</v>
      </c>
      <c r="J859" t="str">
        <f t="shared" si="80"/>
        <v>SBSN</v>
      </c>
      <c r="K859" t="str">
        <f t="shared" si="81"/>
        <v>PBS</v>
      </c>
      <c r="L859" s="3">
        <f t="shared" si="82"/>
        <v>15.072222222222223</v>
      </c>
      <c r="N859">
        <f t="shared" si="84"/>
        <v>2019</v>
      </c>
      <c r="O859">
        <f t="shared" si="85"/>
        <v>3</v>
      </c>
      <c r="P859">
        <f t="shared" si="83"/>
        <v>1</v>
      </c>
    </row>
    <row r="860" spans="1:16" x14ac:dyDescent="0.2">
      <c r="A860" s="5">
        <v>43529</v>
      </c>
      <c r="B860" s="5">
        <v>43532</v>
      </c>
      <c r="C860" t="s">
        <v>127</v>
      </c>
      <c r="D860" s="5">
        <v>49049</v>
      </c>
      <c r="E860" s="3">
        <v>1120400</v>
      </c>
      <c r="I860" s="8">
        <v>0</v>
      </c>
      <c r="J860" t="str">
        <f t="shared" si="80"/>
        <v>SBSN</v>
      </c>
      <c r="K860" t="str">
        <f t="shared" si="81"/>
        <v>PBS</v>
      </c>
      <c r="L860" s="3">
        <f t="shared" si="82"/>
        <v>15.111111111111111</v>
      </c>
      <c r="N860">
        <f t="shared" si="84"/>
        <v>2019</v>
      </c>
      <c r="O860">
        <f t="shared" si="85"/>
        <v>3</v>
      </c>
      <c r="P860">
        <f t="shared" si="83"/>
        <v>1</v>
      </c>
    </row>
    <row r="861" spans="1:16" x14ac:dyDescent="0.2">
      <c r="A861" s="5">
        <v>43515</v>
      </c>
      <c r="B861" s="5">
        <v>43517</v>
      </c>
      <c r="C861" t="s">
        <v>127</v>
      </c>
      <c r="D861" s="5">
        <v>49049</v>
      </c>
      <c r="E861" s="3">
        <v>2810000</v>
      </c>
      <c r="I861" s="8">
        <v>0</v>
      </c>
      <c r="J861" t="str">
        <f t="shared" si="80"/>
        <v>SBSN</v>
      </c>
      <c r="K861" t="str">
        <f t="shared" si="81"/>
        <v>PBS</v>
      </c>
      <c r="L861" s="3">
        <f t="shared" si="82"/>
        <v>15.155555555555555</v>
      </c>
      <c r="N861">
        <f t="shared" si="84"/>
        <v>2019</v>
      </c>
      <c r="O861">
        <f t="shared" si="85"/>
        <v>2</v>
      </c>
      <c r="P861">
        <f t="shared" si="83"/>
        <v>1</v>
      </c>
    </row>
    <row r="862" spans="1:16" x14ac:dyDescent="0.2">
      <c r="A862" s="5">
        <v>43487</v>
      </c>
      <c r="B862" s="5">
        <v>43489</v>
      </c>
      <c r="C862" t="s">
        <v>127</v>
      </c>
      <c r="D862" s="5">
        <v>49049</v>
      </c>
      <c r="E862" s="3">
        <v>2058000</v>
      </c>
      <c r="F862" s="3">
        <v>340000</v>
      </c>
      <c r="G862" s="8">
        <v>8.8198499999999999E-2</v>
      </c>
      <c r="H862" s="8">
        <v>8.4837499999999996E-2</v>
      </c>
      <c r="I862" s="8">
        <v>5.4487154525724273E-3</v>
      </c>
      <c r="J862" t="str">
        <f t="shared" si="80"/>
        <v>SBSN</v>
      </c>
      <c r="K862" t="str">
        <f t="shared" si="81"/>
        <v>PBS</v>
      </c>
      <c r="L862" s="3">
        <f t="shared" si="82"/>
        <v>15.230555555555556</v>
      </c>
      <c r="N862">
        <f t="shared" si="84"/>
        <v>2019</v>
      </c>
      <c r="O862">
        <f t="shared" si="85"/>
        <v>1</v>
      </c>
      <c r="P862">
        <f t="shared" si="83"/>
        <v>1</v>
      </c>
    </row>
    <row r="863" spans="1:16" x14ac:dyDescent="0.2">
      <c r="A863" s="5">
        <v>43487</v>
      </c>
      <c r="B863" s="5">
        <v>43489</v>
      </c>
      <c r="C863" t="s">
        <v>127</v>
      </c>
      <c r="D863" s="5">
        <v>49049</v>
      </c>
      <c r="E863" s="3">
        <v>2018000</v>
      </c>
      <c r="F863" s="3">
        <v>1710000</v>
      </c>
      <c r="G863" s="8">
        <v>8.4555699999999998E-2</v>
      </c>
      <c r="H863" s="8">
        <v>8.5312499999999999E-2</v>
      </c>
      <c r="I863" s="8">
        <v>5.1221419510159728E-3</v>
      </c>
      <c r="J863" t="str">
        <f t="shared" si="80"/>
        <v>SBSN</v>
      </c>
      <c r="K863" t="str">
        <f t="shared" si="81"/>
        <v>PBS</v>
      </c>
      <c r="L863" s="3">
        <f t="shared" si="82"/>
        <v>15.230555555555556</v>
      </c>
      <c r="N863">
        <f t="shared" si="84"/>
        <v>2019</v>
      </c>
      <c r="O863">
        <f t="shared" si="85"/>
        <v>1</v>
      </c>
      <c r="P863">
        <f t="shared" si="83"/>
        <v>1</v>
      </c>
    </row>
    <row r="864" spans="1:16" x14ac:dyDescent="0.2">
      <c r="A864" s="5">
        <v>43473</v>
      </c>
      <c r="B864" s="5">
        <v>43475</v>
      </c>
      <c r="C864" t="s">
        <v>127</v>
      </c>
      <c r="D864" s="5">
        <v>49049</v>
      </c>
      <c r="E864" s="3">
        <v>326000</v>
      </c>
      <c r="F864" s="3">
        <v>0</v>
      </c>
      <c r="J864" t="str">
        <f t="shared" si="80"/>
        <v>SBSN</v>
      </c>
      <c r="K864" t="str">
        <f t="shared" si="81"/>
        <v>PBS</v>
      </c>
      <c r="L864" s="3">
        <f t="shared" si="82"/>
        <v>15.269444444444444</v>
      </c>
      <c r="N864">
        <f t="shared" si="84"/>
        <v>2019</v>
      </c>
      <c r="O864">
        <f t="shared" si="85"/>
        <v>1</v>
      </c>
      <c r="P864">
        <f t="shared" si="83"/>
        <v>1</v>
      </c>
    </row>
    <row r="865" spans="1:16" x14ac:dyDescent="0.2">
      <c r="A865" s="5">
        <v>44005</v>
      </c>
      <c r="B865" s="5">
        <v>44007</v>
      </c>
      <c r="C865" t="s">
        <v>170</v>
      </c>
      <c r="D865" s="5">
        <v>47618</v>
      </c>
      <c r="E865" s="3">
        <v>3296500</v>
      </c>
      <c r="F865" s="3">
        <v>1400000</v>
      </c>
      <c r="G865" s="8">
        <v>7.4395200000000009E-2</v>
      </c>
      <c r="H865" s="8">
        <v>7.4687500000000004E-2</v>
      </c>
      <c r="I865" s="8">
        <v>5.3411938461538459E-2</v>
      </c>
      <c r="J865" t="str">
        <f t="shared" si="80"/>
        <v>SBSN</v>
      </c>
      <c r="K865" t="str">
        <f t="shared" si="81"/>
        <v>PBS</v>
      </c>
      <c r="L865" s="3">
        <f t="shared" si="82"/>
        <v>9.8944444444444439</v>
      </c>
      <c r="N865">
        <f t="shared" si="84"/>
        <v>2020</v>
      </c>
      <c r="O865">
        <f t="shared" si="85"/>
        <v>6</v>
      </c>
      <c r="P865">
        <f t="shared" si="83"/>
        <v>2</v>
      </c>
    </row>
    <row r="866" spans="1:16" x14ac:dyDescent="0.2">
      <c r="A866" s="5">
        <v>43991</v>
      </c>
      <c r="B866" s="5">
        <v>43993</v>
      </c>
      <c r="C866" t="s">
        <v>170</v>
      </c>
      <c r="D866" s="5">
        <v>47618</v>
      </c>
      <c r="E866" s="3">
        <v>4199500</v>
      </c>
      <c r="F866" s="3">
        <v>550000</v>
      </c>
      <c r="G866" s="8">
        <v>7.4432600000000002E-2</v>
      </c>
      <c r="H866" s="8">
        <v>7.4687500000000004E-2</v>
      </c>
      <c r="I866" s="8">
        <v>2.0993810256410256E-2</v>
      </c>
      <c r="J866" t="str">
        <f t="shared" si="80"/>
        <v>SBSN</v>
      </c>
      <c r="K866" t="str">
        <f t="shared" si="81"/>
        <v>PBS</v>
      </c>
      <c r="L866" s="3">
        <f t="shared" si="82"/>
        <v>9.9333333333333336</v>
      </c>
      <c r="N866">
        <f t="shared" si="84"/>
        <v>2020</v>
      </c>
      <c r="O866">
        <f t="shared" si="85"/>
        <v>6</v>
      </c>
      <c r="P866">
        <f t="shared" si="83"/>
        <v>2</v>
      </c>
    </row>
    <row r="867" spans="1:16" x14ac:dyDescent="0.2">
      <c r="A867" s="5">
        <v>44061</v>
      </c>
      <c r="B867" s="5">
        <v>44067</v>
      </c>
      <c r="C867" t="s">
        <v>171</v>
      </c>
      <c r="D867" s="5">
        <v>48714</v>
      </c>
      <c r="E867" s="3">
        <v>7088000</v>
      </c>
      <c r="F867" s="3">
        <v>2000000</v>
      </c>
      <c r="G867" s="8">
        <v>7.1897299999999997E-2</v>
      </c>
      <c r="H867" s="8">
        <v>7.2187500000000002E-2</v>
      </c>
      <c r="J867" t="str">
        <f t="shared" si="80"/>
        <v>SBSN</v>
      </c>
      <c r="K867" t="str">
        <f t="shared" si="81"/>
        <v>PBS</v>
      </c>
      <c r="L867" s="3">
        <f t="shared" si="82"/>
        <v>12.741666666666667</v>
      </c>
      <c r="N867">
        <f t="shared" si="84"/>
        <v>2020</v>
      </c>
      <c r="O867">
        <f t="shared" si="85"/>
        <v>8</v>
      </c>
      <c r="P867">
        <f t="shared" si="83"/>
        <v>3</v>
      </c>
    </row>
    <row r="868" spans="1:16" x14ac:dyDescent="0.2">
      <c r="A868" s="5">
        <v>44047</v>
      </c>
      <c r="B868" s="5">
        <v>44049</v>
      </c>
      <c r="C868" t="s">
        <v>171</v>
      </c>
      <c r="D868" s="5">
        <v>48714</v>
      </c>
      <c r="E868" s="3">
        <v>6437000</v>
      </c>
      <c r="J868" t="str">
        <f t="shared" si="80"/>
        <v>SBSN</v>
      </c>
      <c r="K868" t="str">
        <f t="shared" si="81"/>
        <v>PBS</v>
      </c>
      <c r="L868" s="3">
        <f t="shared" si="82"/>
        <v>12.780555555555555</v>
      </c>
      <c r="N868">
        <f t="shared" si="84"/>
        <v>2020</v>
      </c>
      <c r="O868">
        <f t="shared" si="85"/>
        <v>8</v>
      </c>
      <c r="P868">
        <f t="shared" si="83"/>
        <v>3</v>
      </c>
    </row>
    <row r="869" spans="1:16" x14ac:dyDescent="0.2">
      <c r="A869" s="5">
        <v>44061</v>
      </c>
      <c r="B869" s="5">
        <v>44067</v>
      </c>
      <c r="C869" t="s">
        <v>125</v>
      </c>
      <c r="D869" s="5">
        <v>45580</v>
      </c>
      <c r="E869" s="3">
        <v>11503000</v>
      </c>
      <c r="F869" s="3">
        <v>1000000</v>
      </c>
      <c r="G869" s="8">
        <v>5.2812499999999998E-2</v>
      </c>
      <c r="H869" s="8">
        <v>5.2812499999999998E-2</v>
      </c>
      <c r="I869" s="8">
        <v>1.8469137961182026E-3</v>
      </c>
      <c r="J869" t="str">
        <f t="shared" si="80"/>
        <v>SBSN</v>
      </c>
      <c r="K869" t="str">
        <f t="shared" si="81"/>
        <v>PBS</v>
      </c>
      <c r="L869" s="3">
        <f t="shared" si="82"/>
        <v>4.1583333333333332</v>
      </c>
      <c r="N869">
        <f t="shared" si="84"/>
        <v>2020</v>
      </c>
      <c r="O869">
        <f t="shared" si="85"/>
        <v>8</v>
      </c>
      <c r="P869">
        <f t="shared" si="83"/>
        <v>3</v>
      </c>
    </row>
    <row r="870" spans="1:16" x14ac:dyDescent="0.2">
      <c r="A870" s="5">
        <v>44047</v>
      </c>
      <c r="B870" s="5">
        <v>44049</v>
      </c>
      <c r="C870" t="s">
        <v>125</v>
      </c>
      <c r="D870" s="5">
        <v>45580</v>
      </c>
      <c r="E870" s="3">
        <v>9512500</v>
      </c>
      <c r="F870" s="3">
        <v>2400000</v>
      </c>
      <c r="G870" s="8">
        <v>5.8125000000000003E-2</v>
      </c>
      <c r="H870" s="8">
        <v>5.8125000000000003E-2</v>
      </c>
      <c r="I870" s="8">
        <v>4.8784752579122221E-3</v>
      </c>
      <c r="J870" t="str">
        <f t="shared" si="80"/>
        <v>SBSN</v>
      </c>
      <c r="K870" t="str">
        <f t="shared" si="81"/>
        <v>PBS</v>
      </c>
      <c r="L870" s="3">
        <f t="shared" si="82"/>
        <v>4.197222222222222</v>
      </c>
      <c r="N870">
        <f t="shared" si="84"/>
        <v>2020</v>
      </c>
      <c r="O870">
        <f t="shared" si="85"/>
        <v>8</v>
      </c>
      <c r="P870">
        <f t="shared" si="83"/>
        <v>3</v>
      </c>
    </row>
    <row r="871" spans="1:16" x14ac:dyDescent="0.2">
      <c r="A871" s="5">
        <v>44033</v>
      </c>
      <c r="B871" s="5">
        <v>44035</v>
      </c>
      <c r="C871" t="s">
        <v>125</v>
      </c>
      <c r="D871" s="5">
        <v>45580</v>
      </c>
      <c r="E871" s="3">
        <v>6541500</v>
      </c>
      <c r="F871" s="3">
        <v>1200000</v>
      </c>
      <c r="G871" s="8">
        <v>6.1101200000000001E-2</v>
      </c>
      <c r="H871" s="8">
        <v>6.1249999999999999E-2</v>
      </c>
      <c r="I871" s="8">
        <v>2.5641349886343767E-3</v>
      </c>
      <c r="J871" t="str">
        <f t="shared" si="80"/>
        <v>SBSN</v>
      </c>
      <c r="K871" t="str">
        <f t="shared" si="81"/>
        <v>PBS</v>
      </c>
      <c r="L871" s="3">
        <f t="shared" si="82"/>
        <v>4.2333333333333334</v>
      </c>
      <c r="N871">
        <f t="shared" si="84"/>
        <v>2020</v>
      </c>
      <c r="O871">
        <f t="shared" si="85"/>
        <v>7</v>
      </c>
      <c r="P871">
        <f t="shared" si="83"/>
        <v>3</v>
      </c>
    </row>
    <row r="872" spans="1:16" x14ac:dyDescent="0.2">
      <c r="A872" s="5">
        <v>44019</v>
      </c>
      <c r="B872" s="5">
        <v>44021</v>
      </c>
      <c r="C872" t="s">
        <v>125</v>
      </c>
      <c r="D872" s="5">
        <v>45580</v>
      </c>
      <c r="E872" s="3">
        <v>7864500</v>
      </c>
      <c r="F872" s="3">
        <v>3300000</v>
      </c>
      <c r="G872" s="8">
        <v>6.3591000000000009E-2</v>
      </c>
      <c r="H872" s="8">
        <v>6.3750000000000001E-2</v>
      </c>
      <c r="I872" s="8">
        <v>7.338706067494317E-3</v>
      </c>
      <c r="J872" t="str">
        <f t="shared" si="80"/>
        <v>SBSN</v>
      </c>
      <c r="K872" t="str">
        <f t="shared" si="81"/>
        <v>PBS</v>
      </c>
      <c r="L872" s="3">
        <f t="shared" si="82"/>
        <v>4.2722222222222221</v>
      </c>
      <c r="N872">
        <f t="shared" si="84"/>
        <v>2020</v>
      </c>
      <c r="O872">
        <f t="shared" si="85"/>
        <v>7</v>
      </c>
      <c r="P872">
        <f t="shared" si="83"/>
        <v>3</v>
      </c>
    </row>
    <row r="873" spans="1:16" x14ac:dyDescent="0.2">
      <c r="A873" s="5">
        <v>44005</v>
      </c>
      <c r="B873" s="5">
        <v>44007</v>
      </c>
      <c r="C873" t="s">
        <v>125</v>
      </c>
      <c r="D873" s="5">
        <v>45580</v>
      </c>
      <c r="E873" s="3">
        <v>8460700</v>
      </c>
      <c r="F873" s="3">
        <v>2350000</v>
      </c>
      <c r="G873" s="8">
        <v>6.4998399999999998E-2</v>
      </c>
      <c r="H873" s="8">
        <v>6.5312499999999996E-2</v>
      </c>
      <c r="I873" s="8">
        <v>5.341711488022381E-3</v>
      </c>
      <c r="J873" t="str">
        <f t="shared" si="80"/>
        <v>SBSN</v>
      </c>
      <c r="K873" t="str">
        <f t="shared" si="81"/>
        <v>PBS</v>
      </c>
      <c r="L873" s="3">
        <f t="shared" si="82"/>
        <v>4.3111111111111109</v>
      </c>
      <c r="N873">
        <f t="shared" si="84"/>
        <v>2020</v>
      </c>
      <c r="O873">
        <f t="shared" si="85"/>
        <v>6</v>
      </c>
      <c r="P873">
        <f t="shared" si="83"/>
        <v>2</v>
      </c>
    </row>
    <row r="874" spans="1:16" x14ac:dyDescent="0.2">
      <c r="A874" s="5">
        <v>43991</v>
      </c>
      <c r="B874" s="5">
        <v>43993</v>
      </c>
      <c r="C874" t="s">
        <v>125</v>
      </c>
      <c r="D874" s="5">
        <v>45580</v>
      </c>
      <c r="E874" s="3">
        <v>6003000</v>
      </c>
      <c r="F874" s="3">
        <v>1250000</v>
      </c>
      <c r="G874" s="8">
        <v>6.5169600000000008E-2</v>
      </c>
      <c r="H874" s="8">
        <v>6.5312499999999996E-2</v>
      </c>
      <c r="I874" s="8">
        <v>2.8488197237279246E-3</v>
      </c>
      <c r="J874" t="str">
        <f t="shared" si="80"/>
        <v>SBSN</v>
      </c>
      <c r="K874" t="str">
        <f t="shared" si="81"/>
        <v>PBS</v>
      </c>
      <c r="L874" s="3">
        <f t="shared" si="82"/>
        <v>4.3499999999999996</v>
      </c>
      <c r="N874">
        <f t="shared" si="84"/>
        <v>2020</v>
      </c>
      <c r="O874">
        <f t="shared" si="85"/>
        <v>6</v>
      </c>
      <c r="P874">
        <f t="shared" si="83"/>
        <v>2</v>
      </c>
    </row>
    <row r="875" spans="1:16" x14ac:dyDescent="0.2">
      <c r="A875" s="5">
        <v>43969</v>
      </c>
      <c r="B875" s="5">
        <v>43971</v>
      </c>
      <c r="C875" t="s">
        <v>125</v>
      </c>
      <c r="D875" s="5">
        <v>45580</v>
      </c>
      <c r="E875" s="3">
        <v>5684500</v>
      </c>
      <c r="F875" s="3">
        <v>2700000</v>
      </c>
      <c r="G875" s="8">
        <v>7.0700399999999997E-2</v>
      </c>
      <c r="H875" s="8">
        <v>7.1249999999999994E-2</v>
      </c>
      <c r="I875" s="8">
        <v>6.6756803636999467E-3</v>
      </c>
      <c r="J875" t="str">
        <f t="shared" si="80"/>
        <v>SBSN</v>
      </c>
      <c r="K875" t="str">
        <f t="shared" si="81"/>
        <v>PBS</v>
      </c>
      <c r="L875" s="3">
        <f t="shared" si="82"/>
        <v>4.4083333333333332</v>
      </c>
      <c r="N875">
        <f t="shared" si="84"/>
        <v>2020</v>
      </c>
      <c r="O875">
        <f t="shared" si="85"/>
        <v>5</v>
      </c>
      <c r="P875">
        <f t="shared" si="83"/>
        <v>2</v>
      </c>
    </row>
    <row r="876" spans="1:16" x14ac:dyDescent="0.2">
      <c r="A876" s="5">
        <v>43957</v>
      </c>
      <c r="B876" s="5">
        <v>43959</v>
      </c>
      <c r="C876" t="s">
        <v>125</v>
      </c>
      <c r="D876" s="5">
        <v>45580</v>
      </c>
      <c r="E876" s="3">
        <v>1125000</v>
      </c>
      <c r="F876" s="3">
        <v>1125000</v>
      </c>
      <c r="G876" s="8">
        <v>7.40923E-2</v>
      </c>
      <c r="H876" s="8">
        <v>7.40923E-2</v>
      </c>
      <c r="I876" s="8">
        <v>2.9149794544500785E-3</v>
      </c>
      <c r="J876" t="str">
        <f t="shared" si="80"/>
        <v>SBSN</v>
      </c>
      <c r="K876" t="str">
        <f t="shared" si="81"/>
        <v>PBS</v>
      </c>
      <c r="L876" s="3">
        <f t="shared" si="82"/>
        <v>4.4416666666666664</v>
      </c>
      <c r="N876">
        <f t="shared" si="84"/>
        <v>2020</v>
      </c>
      <c r="O876">
        <f t="shared" si="85"/>
        <v>5</v>
      </c>
      <c r="P876">
        <f t="shared" si="83"/>
        <v>2</v>
      </c>
    </row>
    <row r="877" spans="1:16" x14ac:dyDescent="0.2">
      <c r="A877" s="5">
        <v>43956</v>
      </c>
      <c r="B877" s="5">
        <v>43959</v>
      </c>
      <c r="C877" t="s">
        <v>125</v>
      </c>
      <c r="D877" s="5">
        <v>45580</v>
      </c>
      <c r="E877" s="3">
        <v>4997000</v>
      </c>
      <c r="F877" s="3">
        <v>1200000</v>
      </c>
      <c r="G877" s="8">
        <v>7.40923E-2</v>
      </c>
      <c r="H877" s="8">
        <v>7.4999999999999997E-2</v>
      </c>
      <c r="I877" s="8">
        <v>3.1093114180800836E-3</v>
      </c>
      <c r="J877" t="str">
        <f t="shared" si="80"/>
        <v>SBSN</v>
      </c>
      <c r="K877" t="str">
        <f t="shared" si="81"/>
        <v>PBS</v>
      </c>
      <c r="L877" s="3">
        <f t="shared" si="82"/>
        <v>4.4444444444444446</v>
      </c>
      <c r="N877">
        <f t="shared" si="84"/>
        <v>2020</v>
      </c>
      <c r="O877">
        <f t="shared" si="85"/>
        <v>5</v>
      </c>
      <c r="P877">
        <f t="shared" si="83"/>
        <v>2</v>
      </c>
    </row>
    <row r="878" spans="1:16" x14ac:dyDescent="0.2">
      <c r="A878" s="5">
        <v>43942</v>
      </c>
      <c r="B878" s="5">
        <v>43944</v>
      </c>
      <c r="C878" t="s">
        <v>125</v>
      </c>
      <c r="D878" s="5">
        <v>45580</v>
      </c>
      <c r="E878" s="3">
        <v>3033000</v>
      </c>
      <c r="F878" s="3">
        <v>1800000</v>
      </c>
      <c r="G878" s="8">
        <v>7.1667899999999993E-2</v>
      </c>
      <c r="H878" s="8">
        <v>7.2499999999999995E-2</v>
      </c>
      <c r="I878" s="8">
        <v>4.5113558314390633E-3</v>
      </c>
      <c r="J878" t="str">
        <f t="shared" si="80"/>
        <v>SBSN</v>
      </c>
      <c r="K878" t="str">
        <f t="shared" si="81"/>
        <v>PBS</v>
      </c>
      <c r="L878" s="3">
        <f t="shared" si="82"/>
        <v>4.4833333333333334</v>
      </c>
      <c r="N878">
        <f t="shared" si="84"/>
        <v>2020</v>
      </c>
      <c r="O878">
        <f t="shared" si="85"/>
        <v>4</v>
      </c>
      <c r="P878">
        <f t="shared" si="83"/>
        <v>2</v>
      </c>
    </row>
    <row r="879" spans="1:16" x14ac:dyDescent="0.2">
      <c r="A879" s="5">
        <v>43928</v>
      </c>
      <c r="B879" s="5">
        <v>43930</v>
      </c>
      <c r="C879" t="s">
        <v>125</v>
      </c>
      <c r="D879" s="5">
        <v>45580</v>
      </c>
      <c r="E879" s="3">
        <v>1510500</v>
      </c>
      <c r="F879" s="3">
        <v>650000</v>
      </c>
      <c r="G879" s="8">
        <v>7.1910199999999994E-2</v>
      </c>
      <c r="H879" s="8">
        <v>7.2812500000000002E-2</v>
      </c>
      <c r="I879" s="8">
        <v>1.6346084979891589E-3</v>
      </c>
      <c r="J879" t="str">
        <f t="shared" si="80"/>
        <v>SBSN</v>
      </c>
      <c r="K879" t="str">
        <f t="shared" si="81"/>
        <v>PBS</v>
      </c>
      <c r="L879" s="3">
        <f t="shared" si="82"/>
        <v>4.5222222222222221</v>
      </c>
      <c r="N879">
        <f t="shared" si="84"/>
        <v>2020</v>
      </c>
      <c r="O879">
        <f t="shared" si="85"/>
        <v>4</v>
      </c>
      <c r="P879">
        <f t="shared" si="83"/>
        <v>2</v>
      </c>
    </row>
    <row r="880" spans="1:16" x14ac:dyDescent="0.2">
      <c r="A880" s="5">
        <v>43914</v>
      </c>
      <c r="B880" s="5">
        <v>43916</v>
      </c>
      <c r="C880" t="s">
        <v>125</v>
      </c>
      <c r="D880" s="5">
        <v>45580</v>
      </c>
      <c r="E880" s="3">
        <v>368000</v>
      </c>
      <c r="F880" s="3">
        <v>240000</v>
      </c>
      <c r="G880" s="8">
        <v>7.1645800000000009E-2</v>
      </c>
      <c r="H880" s="8">
        <v>7.2499999999999995E-2</v>
      </c>
      <c r="I880" s="8">
        <v>6.013286238852946E-4</v>
      </c>
      <c r="J880" t="str">
        <f t="shared" si="80"/>
        <v>SBSN</v>
      </c>
      <c r="K880" t="str">
        <f t="shared" si="81"/>
        <v>PBS</v>
      </c>
      <c r="L880" s="3">
        <f t="shared" si="82"/>
        <v>4.5583333333333336</v>
      </c>
      <c r="N880">
        <f t="shared" si="84"/>
        <v>2020</v>
      </c>
      <c r="O880">
        <f t="shared" si="85"/>
        <v>3</v>
      </c>
      <c r="P880">
        <f t="shared" si="83"/>
        <v>1</v>
      </c>
    </row>
    <row r="881" spans="1:16" x14ac:dyDescent="0.2">
      <c r="A881" s="5">
        <v>43900</v>
      </c>
      <c r="B881" s="5">
        <v>43902</v>
      </c>
      <c r="C881" t="s">
        <v>125</v>
      </c>
      <c r="D881" s="5">
        <v>45580</v>
      </c>
      <c r="E881" s="3">
        <v>8660500</v>
      </c>
      <c r="F881" s="3">
        <v>550000</v>
      </c>
      <c r="G881" s="8">
        <v>5.7025200000000012E-2</v>
      </c>
      <c r="H881" s="8">
        <v>5.7187500000000002E-2</v>
      </c>
      <c r="I881" s="8">
        <v>1.0968302150725653E-3</v>
      </c>
      <c r="J881" t="str">
        <f t="shared" si="80"/>
        <v>SBSN</v>
      </c>
      <c r="K881" t="str">
        <f t="shared" si="81"/>
        <v>PBS</v>
      </c>
      <c r="L881" s="3">
        <f t="shared" si="82"/>
        <v>4.5972222222222223</v>
      </c>
      <c r="N881">
        <f t="shared" si="84"/>
        <v>2020</v>
      </c>
      <c r="O881">
        <f t="shared" si="85"/>
        <v>3</v>
      </c>
      <c r="P881">
        <f t="shared" si="83"/>
        <v>1</v>
      </c>
    </row>
    <row r="882" spans="1:16" x14ac:dyDescent="0.2">
      <c r="A882" s="5">
        <v>43886</v>
      </c>
      <c r="B882" s="5">
        <v>43888</v>
      </c>
      <c r="C882" t="s">
        <v>125</v>
      </c>
      <c r="D882" s="5">
        <v>45580</v>
      </c>
      <c r="E882" s="3">
        <v>21139000</v>
      </c>
      <c r="F882" s="3">
        <v>1500000</v>
      </c>
      <c r="G882" s="8">
        <v>5.7335400000000002E-2</v>
      </c>
      <c r="H882" s="8">
        <v>5.7500000000000002E-2</v>
      </c>
      <c r="I882" s="8">
        <v>3.0076272075537681E-3</v>
      </c>
      <c r="J882" t="str">
        <f t="shared" si="80"/>
        <v>SBSN</v>
      </c>
      <c r="K882" t="str">
        <f t="shared" si="81"/>
        <v>PBS</v>
      </c>
      <c r="L882" s="3">
        <f t="shared" si="82"/>
        <v>4.6388888888888893</v>
      </c>
      <c r="N882">
        <f t="shared" si="84"/>
        <v>2020</v>
      </c>
      <c r="O882">
        <f t="shared" si="85"/>
        <v>2</v>
      </c>
      <c r="P882">
        <f t="shared" si="83"/>
        <v>1</v>
      </c>
    </row>
    <row r="883" spans="1:16" x14ac:dyDescent="0.2">
      <c r="A883" s="5">
        <v>43872</v>
      </c>
      <c r="B883" s="5">
        <v>43874</v>
      </c>
      <c r="C883" t="s">
        <v>125</v>
      </c>
      <c r="D883" s="5">
        <v>45580</v>
      </c>
      <c r="E883" s="3">
        <v>15111000</v>
      </c>
      <c r="F883" s="3">
        <v>2600000</v>
      </c>
      <c r="G883" s="8">
        <v>6.0226599999999998E-2</v>
      </c>
      <c r="H883" s="8">
        <v>6.0312499999999998E-2</v>
      </c>
      <c r="I883" s="8">
        <v>5.4761028151774785E-3</v>
      </c>
      <c r="J883" t="str">
        <f t="shared" si="80"/>
        <v>SBSN</v>
      </c>
      <c r="K883" t="str">
        <f t="shared" si="81"/>
        <v>PBS</v>
      </c>
      <c r="L883" s="3">
        <f t="shared" si="82"/>
        <v>4.677777777777778</v>
      </c>
      <c r="N883">
        <f t="shared" si="84"/>
        <v>2020</v>
      </c>
      <c r="O883">
        <f t="shared" si="85"/>
        <v>2</v>
      </c>
      <c r="P883">
        <f t="shared" si="83"/>
        <v>1</v>
      </c>
    </row>
    <row r="884" spans="1:16" x14ac:dyDescent="0.2">
      <c r="A884" s="5">
        <v>43858</v>
      </c>
      <c r="B884" s="5">
        <v>43860</v>
      </c>
      <c r="C884" t="s">
        <v>125</v>
      </c>
      <c r="D884" s="5">
        <v>45580</v>
      </c>
      <c r="E884" s="3">
        <v>9227000</v>
      </c>
      <c r="F884" s="3">
        <v>2280000</v>
      </c>
      <c r="G884" s="8">
        <v>6.1874999999999999E-2</v>
      </c>
      <c r="H884" s="8">
        <v>6.1874999999999999E-2</v>
      </c>
      <c r="I884" s="8">
        <v>4.9335548172757477E-3</v>
      </c>
      <c r="J884" t="str">
        <f t="shared" si="80"/>
        <v>SBSN</v>
      </c>
      <c r="K884" t="str">
        <f t="shared" si="81"/>
        <v>PBS</v>
      </c>
      <c r="L884" s="3">
        <f t="shared" si="82"/>
        <v>4.7138888888888886</v>
      </c>
      <c r="N884">
        <f t="shared" si="84"/>
        <v>2020</v>
      </c>
      <c r="O884">
        <f t="shared" si="85"/>
        <v>1</v>
      </c>
      <c r="P884">
        <f t="shared" si="83"/>
        <v>1</v>
      </c>
    </row>
    <row r="885" spans="1:16" x14ac:dyDescent="0.2">
      <c r="A885" s="5">
        <v>43844</v>
      </c>
      <c r="B885" s="5">
        <v>43846</v>
      </c>
      <c r="C885" t="s">
        <v>125</v>
      </c>
      <c r="D885" s="5">
        <v>45580</v>
      </c>
      <c r="E885" s="3">
        <v>12431000</v>
      </c>
      <c r="F885" s="3">
        <v>2450000</v>
      </c>
      <c r="G885" s="8">
        <v>6.4192799999999994E-2</v>
      </c>
      <c r="H885" s="8">
        <v>6.4375000000000002E-2</v>
      </c>
      <c r="I885" s="8">
        <v>5.4999951040391676E-3</v>
      </c>
      <c r="J885" t="str">
        <f t="shared" si="80"/>
        <v>SBSN</v>
      </c>
      <c r="K885" t="str">
        <f t="shared" si="81"/>
        <v>PBS</v>
      </c>
      <c r="L885" s="3">
        <f t="shared" si="82"/>
        <v>4.7527777777777782</v>
      </c>
      <c r="N885">
        <f t="shared" si="84"/>
        <v>2020</v>
      </c>
      <c r="O885">
        <f t="shared" si="85"/>
        <v>1</v>
      </c>
      <c r="P885">
        <f t="shared" si="83"/>
        <v>1</v>
      </c>
    </row>
    <row r="886" spans="1:16" x14ac:dyDescent="0.2">
      <c r="A886" s="5">
        <v>43796</v>
      </c>
      <c r="B886" s="5">
        <v>43798</v>
      </c>
      <c r="C886" t="s">
        <v>125</v>
      </c>
      <c r="D886" s="5">
        <v>45580</v>
      </c>
      <c r="E886" s="3">
        <v>2344500</v>
      </c>
      <c r="F886" s="3">
        <v>1700000</v>
      </c>
      <c r="G886" s="8">
        <v>6.6608299999999995E-2</v>
      </c>
      <c r="H886" s="8">
        <v>6.7187499999999997E-2</v>
      </c>
      <c r="I886" s="8">
        <v>2.2120357491697594E-3</v>
      </c>
      <c r="J886" t="str">
        <f t="shared" si="80"/>
        <v>SBSN</v>
      </c>
      <c r="K886" t="str">
        <f t="shared" si="81"/>
        <v>PBS</v>
      </c>
      <c r="L886" s="3">
        <f t="shared" si="82"/>
        <v>4.8833333333333337</v>
      </c>
      <c r="N886">
        <f t="shared" si="84"/>
        <v>2019</v>
      </c>
      <c r="O886">
        <f t="shared" si="85"/>
        <v>11</v>
      </c>
      <c r="P886">
        <f t="shared" si="83"/>
        <v>4</v>
      </c>
    </row>
    <row r="887" spans="1:16" x14ac:dyDescent="0.2">
      <c r="A887" s="5">
        <v>43781</v>
      </c>
      <c r="B887" s="5">
        <v>43783</v>
      </c>
      <c r="C887" t="s">
        <v>125</v>
      </c>
      <c r="D887" s="5">
        <v>45580</v>
      </c>
      <c r="E887" s="3">
        <v>5832000</v>
      </c>
      <c r="F887" s="3">
        <v>4750000</v>
      </c>
      <c r="G887" s="8">
        <v>6.6173399999999993E-2</v>
      </c>
      <c r="H887" s="8">
        <v>6.6875000000000004E-2</v>
      </c>
      <c r="I887" s="8">
        <v>6.1403330728657937E-3</v>
      </c>
      <c r="J887" t="str">
        <f t="shared" si="80"/>
        <v>SBSN</v>
      </c>
      <c r="K887" t="str">
        <f t="shared" si="81"/>
        <v>PBS</v>
      </c>
      <c r="L887" s="3">
        <f t="shared" si="82"/>
        <v>4.9249999999999998</v>
      </c>
      <c r="N887">
        <f t="shared" si="84"/>
        <v>2019</v>
      </c>
      <c r="O887">
        <f t="shared" si="85"/>
        <v>11</v>
      </c>
      <c r="P887">
        <f t="shared" si="83"/>
        <v>4</v>
      </c>
    </row>
    <row r="888" spans="1:16" x14ac:dyDescent="0.2">
      <c r="A888" s="5">
        <v>43767</v>
      </c>
      <c r="B888" s="5">
        <v>43769</v>
      </c>
      <c r="C888" t="s">
        <v>125</v>
      </c>
      <c r="D888" s="5">
        <v>45580</v>
      </c>
      <c r="E888" s="3">
        <v>7129500</v>
      </c>
      <c r="F888" s="3">
        <v>3000000</v>
      </c>
      <c r="G888" s="8">
        <v>6.5614599999999995E-2</v>
      </c>
      <c r="H888" s="8">
        <v>6.6250000000000003E-2</v>
      </c>
      <c r="I888" s="8">
        <v>3.8453565149443249E-3</v>
      </c>
      <c r="J888" t="str">
        <f t="shared" si="80"/>
        <v>SBSN</v>
      </c>
      <c r="K888" t="str">
        <f t="shared" si="81"/>
        <v>PBS</v>
      </c>
      <c r="L888" s="3">
        <f t="shared" si="82"/>
        <v>4.9611111111111112</v>
      </c>
      <c r="N888">
        <f t="shared" si="84"/>
        <v>2019</v>
      </c>
      <c r="O888">
        <f t="shared" si="85"/>
        <v>10</v>
      </c>
      <c r="P888">
        <f t="shared" si="83"/>
        <v>4</v>
      </c>
    </row>
    <row r="889" spans="1:16" x14ac:dyDescent="0.2">
      <c r="A889" s="5">
        <v>43753</v>
      </c>
      <c r="B889" s="5">
        <v>43755</v>
      </c>
      <c r="C889" t="s">
        <v>125</v>
      </c>
      <c r="D889" s="5">
        <v>45580</v>
      </c>
      <c r="E889" s="3">
        <v>5885500</v>
      </c>
      <c r="F889" s="3">
        <v>2650000</v>
      </c>
      <c r="G889" s="8">
        <v>6.8397799999999995E-2</v>
      </c>
      <c r="H889" s="8">
        <v>6.8750000000000006E-2</v>
      </c>
      <c r="I889" s="8">
        <v>3.540812072670443E-3</v>
      </c>
      <c r="J889" t="str">
        <f t="shared" si="80"/>
        <v>SBSN</v>
      </c>
      <c r="K889" t="str">
        <f t="shared" si="81"/>
        <v>PBS</v>
      </c>
      <c r="L889" s="3">
        <f t="shared" si="82"/>
        <v>5</v>
      </c>
      <c r="N889">
        <f t="shared" si="84"/>
        <v>2019</v>
      </c>
      <c r="O889">
        <f t="shared" si="85"/>
        <v>10</v>
      </c>
      <c r="P889">
        <f t="shared" si="83"/>
        <v>4</v>
      </c>
    </row>
    <row r="890" spans="1:16" x14ac:dyDescent="0.2">
      <c r="A890" s="5">
        <v>44061</v>
      </c>
      <c r="B890" s="5">
        <v>44067</v>
      </c>
      <c r="C890" t="s">
        <v>169</v>
      </c>
      <c r="D890" s="5">
        <v>45061</v>
      </c>
      <c r="E890" s="3">
        <v>15815000</v>
      </c>
      <c r="F890" s="3">
        <v>1100000</v>
      </c>
      <c r="G890" s="8">
        <v>4.4374999999999998E-2</v>
      </c>
      <c r="H890" s="8">
        <v>4.4374999999999998E-2</v>
      </c>
      <c r="I890" s="8">
        <v>1.3016666666666666E-2</v>
      </c>
      <c r="J890" t="str">
        <f t="shared" si="80"/>
        <v>SBSN</v>
      </c>
      <c r="K890" t="str">
        <f t="shared" si="81"/>
        <v>PBS</v>
      </c>
      <c r="L890" s="3">
        <f t="shared" si="82"/>
        <v>2.7416666666666667</v>
      </c>
      <c r="N890">
        <f t="shared" si="84"/>
        <v>2020</v>
      </c>
      <c r="O890">
        <f t="shared" si="85"/>
        <v>8</v>
      </c>
      <c r="P890">
        <f t="shared" si="83"/>
        <v>3</v>
      </c>
    </row>
    <row r="891" spans="1:16" x14ac:dyDescent="0.2">
      <c r="A891" s="5">
        <v>44047</v>
      </c>
      <c r="B891" s="5">
        <v>44049</v>
      </c>
      <c r="C891" t="s">
        <v>169</v>
      </c>
      <c r="D891" s="5">
        <v>45061</v>
      </c>
      <c r="E891" s="3">
        <v>12625000</v>
      </c>
      <c r="F891" s="3">
        <v>2650000</v>
      </c>
      <c r="G891" s="8">
        <v>5.1394000000000002E-2</v>
      </c>
      <c r="H891" s="8">
        <v>5.1562499999999997E-2</v>
      </c>
      <c r="I891" s="8">
        <v>3.6318426666666667E-2</v>
      </c>
      <c r="J891" t="str">
        <f t="shared" si="80"/>
        <v>SBSN</v>
      </c>
      <c r="K891" t="str">
        <f t="shared" si="81"/>
        <v>PBS</v>
      </c>
      <c r="L891" s="3">
        <f t="shared" si="82"/>
        <v>2.7805555555555554</v>
      </c>
      <c r="N891">
        <f t="shared" si="84"/>
        <v>2020</v>
      </c>
      <c r="O891">
        <f t="shared" si="85"/>
        <v>8</v>
      </c>
      <c r="P891">
        <f t="shared" si="83"/>
        <v>3</v>
      </c>
    </row>
    <row r="892" spans="1:16" x14ac:dyDescent="0.2">
      <c r="A892" s="5">
        <v>44061</v>
      </c>
      <c r="B892" s="5">
        <v>44067</v>
      </c>
      <c r="C892" t="s">
        <v>174</v>
      </c>
      <c r="D892" s="5">
        <v>53615</v>
      </c>
      <c r="E892" s="3">
        <v>8703200</v>
      </c>
      <c r="F892" s="3">
        <v>4400000</v>
      </c>
      <c r="G892" s="8">
        <v>7.6047500000000004E-2</v>
      </c>
      <c r="H892" s="8">
        <v>7.6249999999999998E-2</v>
      </c>
      <c r="I892" s="8">
        <v>2.2840204778156997E-2</v>
      </c>
      <c r="J892" t="str">
        <f t="shared" si="80"/>
        <v>SBSN</v>
      </c>
      <c r="K892" t="str">
        <f t="shared" si="81"/>
        <v>PBS</v>
      </c>
      <c r="L892" s="3">
        <f t="shared" si="82"/>
        <v>26.158333333333335</v>
      </c>
      <c r="N892">
        <f t="shared" si="84"/>
        <v>2020</v>
      </c>
      <c r="O892">
        <f t="shared" si="85"/>
        <v>8</v>
      </c>
      <c r="P892">
        <f t="shared" si="83"/>
        <v>3</v>
      </c>
    </row>
    <row r="893" spans="1:16" x14ac:dyDescent="0.2">
      <c r="A893" s="5">
        <v>44047</v>
      </c>
      <c r="B893" s="5">
        <v>44049</v>
      </c>
      <c r="C893" t="s">
        <v>174</v>
      </c>
      <c r="D893" s="5">
        <v>53615</v>
      </c>
      <c r="E893" s="3">
        <v>9676600</v>
      </c>
      <c r="F893" s="3">
        <v>5000000</v>
      </c>
      <c r="G893" s="8">
        <v>7.7161400000000005E-2</v>
      </c>
      <c r="H893" s="8">
        <v>7.7499999999999999E-2</v>
      </c>
      <c r="I893" s="8">
        <v>2.6334948805460751E-2</v>
      </c>
      <c r="J893" t="str">
        <f t="shared" si="80"/>
        <v>SBSN</v>
      </c>
      <c r="K893" t="str">
        <f t="shared" si="81"/>
        <v>PBS</v>
      </c>
      <c r="L893" s="3">
        <f t="shared" si="82"/>
        <v>26.197222222222223</v>
      </c>
      <c r="N893">
        <f t="shared" si="84"/>
        <v>2020</v>
      </c>
      <c r="O893">
        <f t="shared" si="85"/>
        <v>8</v>
      </c>
      <c r="P893">
        <f t="shared" si="83"/>
        <v>3</v>
      </c>
    </row>
    <row r="894" spans="1:16" x14ac:dyDescent="0.2">
      <c r="A894" s="5">
        <v>44033</v>
      </c>
      <c r="B894" s="5">
        <v>44035</v>
      </c>
      <c r="C894" t="s">
        <v>174</v>
      </c>
      <c r="D894" s="5">
        <v>53615</v>
      </c>
      <c r="E894" s="3">
        <v>10335800</v>
      </c>
      <c r="F894" s="3">
        <v>5250000</v>
      </c>
      <c r="G894" s="8">
        <v>7.9491500000000007E-2</v>
      </c>
      <c r="H894" s="8">
        <v>7.9687499999999994E-2</v>
      </c>
      <c r="I894" s="8">
        <v>2.8486715017064849E-2</v>
      </c>
      <c r="J894" t="str">
        <f t="shared" si="80"/>
        <v>SBSN</v>
      </c>
      <c r="K894" t="str">
        <f t="shared" si="81"/>
        <v>PBS</v>
      </c>
      <c r="L894" s="3">
        <f t="shared" si="82"/>
        <v>26.233333333333334</v>
      </c>
      <c r="N894">
        <f t="shared" si="84"/>
        <v>2020</v>
      </c>
      <c r="O894">
        <f t="shared" si="85"/>
        <v>7</v>
      </c>
      <c r="P894">
        <f t="shared" si="83"/>
        <v>3</v>
      </c>
    </row>
    <row r="895" spans="1:16" x14ac:dyDescent="0.2">
      <c r="A895" s="5">
        <v>44019</v>
      </c>
      <c r="B895" s="5">
        <v>44021</v>
      </c>
      <c r="C895" t="s">
        <v>174</v>
      </c>
      <c r="D895" s="5">
        <v>53615</v>
      </c>
      <c r="E895" s="3">
        <v>6833700</v>
      </c>
      <c r="J895" t="str">
        <f t="shared" si="80"/>
        <v>SBSN</v>
      </c>
      <c r="K895" t="str">
        <f t="shared" si="81"/>
        <v>PBS</v>
      </c>
      <c r="L895" s="3">
        <f t="shared" si="82"/>
        <v>26.272222222222222</v>
      </c>
      <c r="N895">
        <f t="shared" si="84"/>
        <v>2020</v>
      </c>
      <c r="O895">
        <f t="shared" si="85"/>
        <v>7</v>
      </c>
      <c r="P895">
        <f t="shared" si="83"/>
        <v>3</v>
      </c>
    </row>
    <row r="896" spans="1:16" x14ac:dyDescent="0.2">
      <c r="A896" s="5">
        <v>42402</v>
      </c>
      <c r="B896" s="5">
        <v>42404</v>
      </c>
      <c r="C896" t="s">
        <v>176</v>
      </c>
      <c r="D896" s="5">
        <v>42493</v>
      </c>
      <c r="E896" s="3">
        <v>3823000</v>
      </c>
      <c r="F896" s="3">
        <v>1000000</v>
      </c>
      <c r="G896" s="8">
        <v>5.5892499999999998E-2</v>
      </c>
      <c r="H896" s="8">
        <v>5.6500000000000002E-2</v>
      </c>
      <c r="I896" s="8">
        <v>2.7946249999999998E-3</v>
      </c>
      <c r="J896" t="str">
        <f t="shared" si="80"/>
        <v>SUN</v>
      </c>
      <c r="K896" t="str">
        <f t="shared" si="81"/>
        <v>SPN</v>
      </c>
      <c r="L896" s="3">
        <f t="shared" si="82"/>
        <v>0.25277777777777777</v>
      </c>
      <c r="M896" t="s">
        <v>313</v>
      </c>
      <c r="N896">
        <f t="shared" si="84"/>
        <v>2016</v>
      </c>
      <c r="O896">
        <f t="shared" si="85"/>
        <v>2</v>
      </c>
      <c r="P896">
        <f t="shared" si="83"/>
        <v>1</v>
      </c>
    </row>
    <row r="897" spans="1:16" x14ac:dyDescent="0.2">
      <c r="A897" s="5">
        <v>42430</v>
      </c>
      <c r="B897" s="5">
        <v>42432</v>
      </c>
      <c r="C897" t="s">
        <v>177</v>
      </c>
      <c r="D897" s="5">
        <v>42523</v>
      </c>
      <c r="E897" s="3">
        <v>2325000</v>
      </c>
      <c r="F897" s="3">
        <v>2000000</v>
      </c>
      <c r="G897" s="8">
        <v>5.5463999999999999E-2</v>
      </c>
      <c r="H897" s="8">
        <v>5.6500000000000002E-2</v>
      </c>
      <c r="I897" s="8">
        <v>5.5463999999999999E-3</v>
      </c>
      <c r="J897" t="str">
        <f t="shared" si="80"/>
        <v>SUN</v>
      </c>
      <c r="K897" t="str">
        <f t="shared" si="81"/>
        <v>SPN</v>
      </c>
      <c r="L897" s="3">
        <f t="shared" si="82"/>
        <v>0.25277777777777777</v>
      </c>
      <c r="M897" t="s">
        <v>313</v>
      </c>
      <c r="N897">
        <f t="shared" si="84"/>
        <v>2016</v>
      </c>
      <c r="O897">
        <f t="shared" si="85"/>
        <v>3</v>
      </c>
      <c r="P897">
        <f t="shared" si="83"/>
        <v>1</v>
      </c>
    </row>
    <row r="898" spans="1:16" x14ac:dyDescent="0.2">
      <c r="A898" s="5">
        <v>42472</v>
      </c>
      <c r="B898" s="5">
        <v>42474</v>
      </c>
      <c r="C898" t="s">
        <v>178</v>
      </c>
      <c r="D898" s="5">
        <v>42564</v>
      </c>
      <c r="E898" s="3">
        <v>4755000</v>
      </c>
      <c r="F898" s="3">
        <v>2000000</v>
      </c>
      <c r="G898" s="8">
        <v>5.4760000000000003E-2</v>
      </c>
      <c r="H898" s="8">
        <v>5.5500000000000001E-2</v>
      </c>
      <c r="I898" s="8">
        <v>5.476E-3</v>
      </c>
      <c r="J898" t="str">
        <f t="shared" ref="J898:J961" si="86">INDEX(sbn,MATCH(C898,seri,0))</f>
        <v>SUN</v>
      </c>
      <c r="K898" t="str">
        <f t="shared" ref="K898:K961" si="87">INDEX(tipe,MATCH(C898,seri,0))</f>
        <v>SPN</v>
      </c>
      <c r="L898" s="3">
        <f t="shared" ref="L898:L961" si="88">YEARFRAC(A898,D898)</f>
        <v>0.25277777777777777</v>
      </c>
      <c r="M898" t="s">
        <v>313</v>
      </c>
      <c r="N898">
        <f t="shared" si="84"/>
        <v>2016</v>
      </c>
      <c r="O898">
        <f t="shared" si="85"/>
        <v>4</v>
      </c>
      <c r="P898">
        <f t="shared" si="83"/>
        <v>2</v>
      </c>
    </row>
    <row r="899" spans="1:16" x14ac:dyDescent="0.2">
      <c r="A899" s="5">
        <v>42500</v>
      </c>
      <c r="B899" s="5">
        <v>42502</v>
      </c>
      <c r="C899" t="s">
        <v>179</v>
      </c>
      <c r="D899" s="5">
        <v>42593</v>
      </c>
      <c r="E899" s="3">
        <v>1775000</v>
      </c>
      <c r="F899" s="3">
        <v>1000000</v>
      </c>
      <c r="G899" s="8">
        <v>5.6568E-2</v>
      </c>
      <c r="H899" s="8">
        <v>5.74E-2</v>
      </c>
      <c r="I899" s="8">
        <v>2.8284E-3</v>
      </c>
      <c r="J899" t="str">
        <f t="shared" si="86"/>
        <v>SUN</v>
      </c>
      <c r="K899" t="str">
        <f t="shared" si="87"/>
        <v>SPN</v>
      </c>
      <c r="L899" s="3">
        <f t="shared" si="88"/>
        <v>0.25277777777777777</v>
      </c>
      <c r="M899" t="s">
        <v>313</v>
      </c>
      <c r="N899">
        <f t="shared" si="84"/>
        <v>2016</v>
      </c>
      <c r="O899">
        <f t="shared" si="85"/>
        <v>5</v>
      </c>
      <c r="P899">
        <f t="shared" ref="P899:P962" si="89">ROUNDUP(MONTH(A899)/3,0)</f>
        <v>2</v>
      </c>
    </row>
    <row r="900" spans="1:16" x14ac:dyDescent="0.2">
      <c r="A900" s="5">
        <v>42528</v>
      </c>
      <c r="B900" s="5">
        <v>42530</v>
      </c>
      <c r="C900" t="s">
        <v>180</v>
      </c>
      <c r="D900" s="5">
        <v>42621</v>
      </c>
      <c r="E900" s="3">
        <v>2811000</v>
      </c>
      <c r="F900" s="3">
        <v>2000000</v>
      </c>
      <c r="G900" s="8">
        <v>5.5210000000000002E-2</v>
      </c>
      <c r="H900" s="8">
        <v>5.67E-2</v>
      </c>
      <c r="I900" s="8">
        <v>5.5209999999999999E-3</v>
      </c>
      <c r="J900" t="str">
        <f t="shared" si="86"/>
        <v>SUN</v>
      </c>
      <c r="K900" t="str">
        <f t="shared" si="87"/>
        <v>SPN</v>
      </c>
      <c r="L900" s="3">
        <f t="shared" si="88"/>
        <v>0.25277777777777777</v>
      </c>
      <c r="M900" t="s">
        <v>313</v>
      </c>
      <c r="N900">
        <f t="shared" ref="N900:N963" si="90">YEAR(A900)</f>
        <v>2016</v>
      </c>
      <c r="O900">
        <f t="shared" ref="O900:O963" si="91">MONTH(A900)</f>
        <v>6</v>
      </c>
      <c r="P900">
        <f t="shared" si="89"/>
        <v>2</v>
      </c>
    </row>
    <row r="901" spans="1:16" x14ac:dyDescent="0.2">
      <c r="A901" s="5">
        <v>42570</v>
      </c>
      <c r="B901" s="5">
        <v>42572</v>
      </c>
      <c r="C901" t="s">
        <v>181</v>
      </c>
      <c r="D901" s="5">
        <v>42663</v>
      </c>
      <c r="E901" s="3">
        <v>4130000</v>
      </c>
      <c r="F901" s="3">
        <v>2000000</v>
      </c>
      <c r="G901" s="8">
        <v>5.3446500000000001E-2</v>
      </c>
      <c r="H901" s="8">
        <v>5.4600000000000003E-2</v>
      </c>
      <c r="I901" s="8">
        <v>5.3446500000000003E-3</v>
      </c>
      <c r="J901" t="str">
        <f t="shared" si="86"/>
        <v>SUN</v>
      </c>
      <c r="K901" t="str">
        <f t="shared" si="87"/>
        <v>SPN</v>
      </c>
      <c r="L901" s="3">
        <f t="shared" si="88"/>
        <v>0.25277777777777777</v>
      </c>
      <c r="M901" t="s">
        <v>313</v>
      </c>
      <c r="N901">
        <f t="shared" si="90"/>
        <v>2016</v>
      </c>
      <c r="O901">
        <f t="shared" si="91"/>
        <v>7</v>
      </c>
      <c r="P901">
        <f t="shared" si="89"/>
        <v>3</v>
      </c>
    </row>
    <row r="902" spans="1:16" x14ac:dyDescent="0.2">
      <c r="A902" s="5">
        <v>42584</v>
      </c>
      <c r="B902" s="5">
        <v>42586</v>
      </c>
      <c r="C902" t="s">
        <v>182</v>
      </c>
      <c r="D902" s="5">
        <v>42678</v>
      </c>
      <c r="E902" s="3">
        <v>3451000</v>
      </c>
      <c r="F902" s="3">
        <v>2000000</v>
      </c>
      <c r="G902" s="8">
        <v>5.3472499999999999E-2</v>
      </c>
      <c r="H902" s="8">
        <v>5.3999999999999999E-2</v>
      </c>
      <c r="I902" s="8">
        <v>5.3472499999999996E-3</v>
      </c>
      <c r="J902" t="str">
        <f t="shared" si="86"/>
        <v>SUN</v>
      </c>
      <c r="K902" t="str">
        <f t="shared" si="87"/>
        <v>SPN</v>
      </c>
      <c r="L902" s="3">
        <f t="shared" si="88"/>
        <v>0.25555555555555554</v>
      </c>
      <c r="M902" t="s">
        <v>313</v>
      </c>
      <c r="N902">
        <f t="shared" si="90"/>
        <v>2016</v>
      </c>
      <c r="O902">
        <f t="shared" si="91"/>
        <v>8</v>
      </c>
      <c r="P902">
        <f t="shared" si="89"/>
        <v>3</v>
      </c>
    </row>
    <row r="903" spans="1:16" x14ac:dyDescent="0.2">
      <c r="A903" s="5">
        <v>42654</v>
      </c>
      <c r="B903" s="5">
        <v>42656</v>
      </c>
      <c r="C903" t="s">
        <v>184</v>
      </c>
      <c r="D903" s="5">
        <v>42747</v>
      </c>
      <c r="E903" s="3">
        <v>1850000</v>
      </c>
      <c r="F903" s="3">
        <v>1000000</v>
      </c>
      <c r="G903" s="8">
        <v>5.6989999999999999E-2</v>
      </c>
      <c r="H903" s="8">
        <v>5.8500000000000003E-2</v>
      </c>
      <c r="I903" s="8">
        <v>2.8495E-3</v>
      </c>
      <c r="J903" t="str">
        <f t="shared" si="86"/>
        <v>SUN</v>
      </c>
      <c r="K903" t="str">
        <f t="shared" si="87"/>
        <v>SPN</v>
      </c>
      <c r="L903" s="3">
        <f t="shared" si="88"/>
        <v>0.25277777777777777</v>
      </c>
      <c r="M903" t="s">
        <v>313</v>
      </c>
      <c r="N903">
        <f t="shared" si="90"/>
        <v>2016</v>
      </c>
      <c r="O903">
        <f t="shared" si="91"/>
        <v>10</v>
      </c>
      <c r="P903">
        <f t="shared" si="89"/>
        <v>4</v>
      </c>
    </row>
    <row r="904" spans="1:16" x14ac:dyDescent="0.2">
      <c r="A904" s="5">
        <v>42682</v>
      </c>
      <c r="B904" s="5">
        <v>42684</v>
      </c>
      <c r="C904" t="s">
        <v>185</v>
      </c>
      <c r="D904" s="5">
        <v>42775</v>
      </c>
      <c r="E904" s="3">
        <v>4415000</v>
      </c>
      <c r="F904" s="3">
        <v>2000000</v>
      </c>
      <c r="G904" s="8">
        <v>5.7708000000000002E-2</v>
      </c>
      <c r="H904" s="8">
        <v>5.8299999999999998E-2</v>
      </c>
      <c r="I904" s="8">
        <v>5.7708000000000004E-3</v>
      </c>
      <c r="J904" t="str">
        <f t="shared" si="86"/>
        <v>SUN</v>
      </c>
      <c r="K904" t="str">
        <f t="shared" si="87"/>
        <v>SPN</v>
      </c>
      <c r="L904" s="3">
        <f t="shared" si="88"/>
        <v>0.25277777777777777</v>
      </c>
      <c r="M904" t="s">
        <v>313</v>
      </c>
      <c r="N904">
        <f t="shared" si="90"/>
        <v>2016</v>
      </c>
      <c r="O904">
        <f t="shared" si="91"/>
        <v>11</v>
      </c>
      <c r="P904">
        <f t="shared" si="89"/>
        <v>4</v>
      </c>
    </row>
    <row r="905" spans="1:16" x14ac:dyDescent="0.2">
      <c r="A905" s="5">
        <v>42710</v>
      </c>
      <c r="B905" s="5">
        <v>42712</v>
      </c>
      <c r="C905" t="s">
        <v>186</v>
      </c>
      <c r="D905" s="5">
        <v>42801</v>
      </c>
      <c r="E905" s="3">
        <v>4466000</v>
      </c>
      <c r="F905" s="3">
        <v>2000000</v>
      </c>
      <c r="G905" s="8">
        <v>5.8117500000000002E-2</v>
      </c>
      <c r="H905" s="8">
        <v>5.91E-2</v>
      </c>
      <c r="I905" s="8">
        <v>5.8117500000000001E-3</v>
      </c>
      <c r="J905" t="str">
        <f t="shared" si="86"/>
        <v>SUN</v>
      </c>
      <c r="K905" t="str">
        <f t="shared" si="87"/>
        <v>SPN</v>
      </c>
      <c r="L905" s="3">
        <f t="shared" si="88"/>
        <v>0.25277777777777777</v>
      </c>
      <c r="M905" t="s">
        <v>313</v>
      </c>
      <c r="N905">
        <f t="shared" si="90"/>
        <v>2016</v>
      </c>
      <c r="O905">
        <f t="shared" si="91"/>
        <v>12</v>
      </c>
      <c r="P905">
        <f t="shared" si="89"/>
        <v>4</v>
      </c>
    </row>
    <row r="906" spans="1:16" x14ac:dyDescent="0.2">
      <c r="A906" s="5">
        <v>42738</v>
      </c>
      <c r="B906" s="5">
        <v>42740</v>
      </c>
      <c r="C906" t="s">
        <v>207</v>
      </c>
      <c r="D906" s="5">
        <v>42829</v>
      </c>
      <c r="E906" s="3">
        <v>14975000</v>
      </c>
      <c r="F906" s="3">
        <v>6100000</v>
      </c>
      <c r="G906" s="8">
        <v>5.9328699999999998E-2</v>
      </c>
      <c r="H906" s="8">
        <v>3.4966673429951693E-3</v>
      </c>
      <c r="I906" s="8">
        <v>0.06</v>
      </c>
      <c r="J906" t="str">
        <f t="shared" si="86"/>
        <v>SUN</v>
      </c>
      <c r="K906" t="str">
        <f t="shared" si="87"/>
        <v>SPN</v>
      </c>
      <c r="L906" s="3">
        <f t="shared" si="88"/>
        <v>0.25277777777777777</v>
      </c>
      <c r="M906" t="s">
        <v>313</v>
      </c>
      <c r="N906">
        <f t="shared" si="90"/>
        <v>2017</v>
      </c>
      <c r="O906">
        <f t="shared" si="91"/>
        <v>1</v>
      </c>
      <c r="P906">
        <f t="shared" si="89"/>
        <v>1</v>
      </c>
    </row>
    <row r="907" spans="1:16" x14ac:dyDescent="0.2">
      <c r="A907" s="5">
        <v>42752</v>
      </c>
      <c r="B907" s="5">
        <v>42754</v>
      </c>
      <c r="C907" t="s">
        <v>208</v>
      </c>
      <c r="D907" s="5">
        <v>42843</v>
      </c>
      <c r="E907" s="3">
        <v>20380000</v>
      </c>
      <c r="F907" s="3">
        <v>5000000</v>
      </c>
      <c r="G907" s="8">
        <v>5.1141699999999998E-2</v>
      </c>
      <c r="H907" s="8">
        <v>2.4706135265700484E-3</v>
      </c>
      <c r="I907" s="8">
        <v>5.1999999999999998E-2</v>
      </c>
      <c r="J907" t="str">
        <f t="shared" si="86"/>
        <v>SUN</v>
      </c>
      <c r="K907" t="str">
        <f t="shared" si="87"/>
        <v>SPN</v>
      </c>
      <c r="L907" s="3">
        <f t="shared" si="88"/>
        <v>0.25277777777777777</v>
      </c>
      <c r="M907" t="s">
        <v>313</v>
      </c>
      <c r="N907">
        <f t="shared" si="90"/>
        <v>2017</v>
      </c>
      <c r="O907">
        <f t="shared" si="91"/>
        <v>1</v>
      </c>
      <c r="P907">
        <f t="shared" si="89"/>
        <v>1</v>
      </c>
    </row>
    <row r="908" spans="1:16" x14ac:dyDescent="0.2">
      <c r="A908" s="5">
        <v>42766</v>
      </c>
      <c r="B908" s="5">
        <v>43133</v>
      </c>
      <c r="C908" t="s">
        <v>209</v>
      </c>
      <c r="D908" s="5">
        <v>42856</v>
      </c>
      <c r="E908" s="3">
        <v>19480000</v>
      </c>
      <c r="F908" s="3">
        <v>5550000</v>
      </c>
      <c r="G908" s="8">
        <v>5.02014E-2</v>
      </c>
      <c r="H908" s="8">
        <v>2.6919591304347826E-3</v>
      </c>
      <c r="I908" s="8">
        <v>5.0900000000000001E-2</v>
      </c>
      <c r="J908" t="str">
        <f t="shared" si="86"/>
        <v>SUN</v>
      </c>
      <c r="K908" t="str">
        <f t="shared" si="87"/>
        <v>SPN</v>
      </c>
      <c r="L908" s="3">
        <f t="shared" si="88"/>
        <v>0.25277777777777777</v>
      </c>
      <c r="M908" t="s">
        <v>313</v>
      </c>
      <c r="N908">
        <f t="shared" si="90"/>
        <v>2017</v>
      </c>
      <c r="O908">
        <f t="shared" si="91"/>
        <v>1</v>
      </c>
      <c r="P908">
        <f t="shared" si="89"/>
        <v>1</v>
      </c>
    </row>
    <row r="909" spans="1:16" x14ac:dyDescent="0.2">
      <c r="A909" s="5">
        <v>42780</v>
      </c>
      <c r="B909" s="5">
        <v>42783</v>
      </c>
      <c r="C909" t="s">
        <v>210</v>
      </c>
      <c r="D909" s="5">
        <v>42870</v>
      </c>
      <c r="E909" s="3">
        <v>9955000</v>
      </c>
      <c r="F909" s="3">
        <v>5000000</v>
      </c>
      <c r="G909" s="8">
        <v>5.0555799999999998E-2</v>
      </c>
      <c r="H909" s="8">
        <v>2.4423091787439612E-3</v>
      </c>
      <c r="I909" s="8">
        <v>5.0999999999999997E-2</v>
      </c>
      <c r="J909" t="str">
        <f t="shared" si="86"/>
        <v>SUN</v>
      </c>
      <c r="K909" t="str">
        <f t="shared" si="87"/>
        <v>SPN</v>
      </c>
      <c r="L909" s="3">
        <f t="shared" si="88"/>
        <v>0.25277777777777777</v>
      </c>
      <c r="M909" t="s">
        <v>313</v>
      </c>
      <c r="N909">
        <f t="shared" si="90"/>
        <v>2017</v>
      </c>
      <c r="O909">
        <f t="shared" si="91"/>
        <v>2</v>
      </c>
      <c r="P909">
        <f t="shared" si="89"/>
        <v>1</v>
      </c>
    </row>
    <row r="910" spans="1:16" x14ac:dyDescent="0.2">
      <c r="A910" s="5">
        <v>42794</v>
      </c>
      <c r="B910" s="5">
        <v>42796</v>
      </c>
      <c r="C910" t="s">
        <v>211</v>
      </c>
      <c r="D910" s="5">
        <v>42887</v>
      </c>
      <c r="E910" s="3">
        <v>9315000</v>
      </c>
      <c r="F910" s="3">
        <v>5000000</v>
      </c>
      <c r="G910" s="8">
        <v>5.0689400000000003E-2</v>
      </c>
      <c r="H910" s="8">
        <v>2.4487632850241545E-3</v>
      </c>
      <c r="I910" s="8">
        <v>5.0999999999999997E-2</v>
      </c>
      <c r="J910" t="str">
        <f t="shared" si="86"/>
        <v>SUN</v>
      </c>
      <c r="K910" t="str">
        <f t="shared" si="87"/>
        <v>SPN</v>
      </c>
      <c r="L910" s="3">
        <f t="shared" si="88"/>
        <v>0.25277777777777777</v>
      </c>
      <c r="M910" t="s">
        <v>313</v>
      </c>
      <c r="N910">
        <f t="shared" si="90"/>
        <v>2017</v>
      </c>
      <c r="O910">
        <f t="shared" si="91"/>
        <v>2</v>
      </c>
      <c r="P910">
        <f t="shared" si="89"/>
        <v>1</v>
      </c>
    </row>
    <row r="911" spans="1:16" x14ac:dyDescent="0.2">
      <c r="A911" s="5">
        <v>42808</v>
      </c>
      <c r="B911" s="5">
        <v>42810</v>
      </c>
      <c r="C911" t="s">
        <v>212</v>
      </c>
      <c r="D911" s="5">
        <v>42901</v>
      </c>
      <c r="E911" s="3">
        <v>4660000</v>
      </c>
      <c r="F911" s="3">
        <v>2700000</v>
      </c>
      <c r="G911" s="8">
        <v>5.1094399999999998E-2</v>
      </c>
      <c r="H911" s="8">
        <v>1.3328973913043479E-3</v>
      </c>
      <c r="I911" s="8">
        <v>5.1499999999999997E-2</v>
      </c>
      <c r="J911" t="str">
        <f t="shared" si="86"/>
        <v>SUN</v>
      </c>
      <c r="K911" t="str">
        <f t="shared" si="87"/>
        <v>SPN</v>
      </c>
      <c r="L911" s="3">
        <f t="shared" si="88"/>
        <v>0.25277777777777777</v>
      </c>
      <c r="M911" t="s">
        <v>313</v>
      </c>
      <c r="N911">
        <f t="shared" si="90"/>
        <v>2017</v>
      </c>
      <c r="O911">
        <f t="shared" si="91"/>
        <v>3</v>
      </c>
      <c r="P911">
        <f t="shared" si="89"/>
        <v>1</v>
      </c>
    </row>
    <row r="912" spans="1:16" x14ac:dyDescent="0.2">
      <c r="A912" s="5">
        <v>42821</v>
      </c>
      <c r="B912" s="5">
        <v>42824</v>
      </c>
      <c r="C912" t="s">
        <v>213</v>
      </c>
      <c r="D912" s="5">
        <v>42915</v>
      </c>
      <c r="E912" s="3">
        <v>8983000</v>
      </c>
      <c r="F912" s="3">
        <v>5450000</v>
      </c>
      <c r="G912" s="8">
        <v>4.9966400000000001E-2</v>
      </c>
      <c r="H912" s="8">
        <v>2.631080966183575E-3</v>
      </c>
      <c r="I912" s="8">
        <v>5.0900000000000001E-2</v>
      </c>
      <c r="J912" t="str">
        <f t="shared" si="86"/>
        <v>SUN</v>
      </c>
      <c r="K912" t="str">
        <f t="shared" si="87"/>
        <v>SPN</v>
      </c>
      <c r="L912" s="3">
        <f t="shared" si="88"/>
        <v>0.25555555555555554</v>
      </c>
      <c r="M912" t="s">
        <v>313</v>
      </c>
      <c r="N912">
        <f t="shared" si="90"/>
        <v>2017</v>
      </c>
      <c r="O912">
        <f t="shared" si="91"/>
        <v>3</v>
      </c>
      <c r="P912">
        <f t="shared" si="89"/>
        <v>1</v>
      </c>
    </row>
    <row r="913" spans="1:16" x14ac:dyDescent="0.2">
      <c r="A913" s="5">
        <v>42836</v>
      </c>
      <c r="B913" s="5">
        <v>42838</v>
      </c>
      <c r="C913" t="s">
        <v>214</v>
      </c>
      <c r="D913" s="5">
        <v>42928</v>
      </c>
      <c r="E913" s="3">
        <v>11040000</v>
      </c>
      <c r="F913" s="3">
        <v>5000000</v>
      </c>
      <c r="G913" s="8">
        <v>4.9279999999999997E-2</v>
      </c>
      <c r="H913" s="8">
        <v>2.3806763285024153E-3</v>
      </c>
      <c r="I913" s="8">
        <v>0.05</v>
      </c>
      <c r="J913" t="str">
        <f t="shared" si="86"/>
        <v>SUN</v>
      </c>
      <c r="K913" t="str">
        <f t="shared" si="87"/>
        <v>SPN</v>
      </c>
      <c r="L913" s="3">
        <f t="shared" si="88"/>
        <v>0.25277777777777777</v>
      </c>
      <c r="M913" t="s">
        <v>313</v>
      </c>
      <c r="N913">
        <f t="shared" si="90"/>
        <v>2017</v>
      </c>
      <c r="O913">
        <f t="shared" si="91"/>
        <v>4</v>
      </c>
      <c r="P913">
        <f t="shared" si="89"/>
        <v>2</v>
      </c>
    </row>
    <row r="914" spans="1:16" x14ac:dyDescent="0.2">
      <c r="A914" s="5">
        <v>42850</v>
      </c>
      <c r="B914" s="5">
        <v>42852</v>
      </c>
      <c r="C914" t="s">
        <v>215</v>
      </c>
      <c r="D914" s="5">
        <v>42942</v>
      </c>
      <c r="E914" s="3">
        <v>11295000</v>
      </c>
      <c r="F914" s="3">
        <v>5000000</v>
      </c>
      <c r="G914" s="8">
        <v>4.9244799999999998E-2</v>
      </c>
      <c r="H914" s="8">
        <v>2.378975845410628E-3</v>
      </c>
      <c r="I914" s="8">
        <v>4.9500000000000002E-2</v>
      </c>
      <c r="J914" t="str">
        <f t="shared" si="86"/>
        <v>SUN</v>
      </c>
      <c r="K914" t="str">
        <f t="shared" si="87"/>
        <v>SPN</v>
      </c>
      <c r="L914" s="3">
        <f t="shared" si="88"/>
        <v>0.25277777777777777</v>
      </c>
      <c r="M914" t="s">
        <v>313</v>
      </c>
      <c r="N914">
        <f t="shared" si="90"/>
        <v>2017</v>
      </c>
      <c r="O914">
        <f t="shared" si="91"/>
        <v>4</v>
      </c>
      <c r="P914">
        <f t="shared" si="89"/>
        <v>2</v>
      </c>
    </row>
    <row r="915" spans="1:16" x14ac:dyDescent="0.2">
      <c r="A915" s="5">
        <v>42864</v>
      </c>
      <c r="B915" s="5">
        <v>42867</v>
      </c>
      <c r="C915" t="s">
        <v>216</v>
      </c>
      <c r="D915" s="5">
        <v>42958</v>
      </c>
      <c r="E915" s="3">
        <v>5630000</v>
      </c>
      <c r="F915" s="3">
        <v>5000000</v>
      </c>
      <c r="G915" s="8">
        <v>4.9725999999999999E-2</v>
      </c>
      <c r="H915" s="8">
        <v>2.4022222222222223E-3</v>
      </c>
      <c r="I915" s="8">
        <v>5.0500000000000003E-2</v>
      </c>
      <c r="J915" t="str">
        <f t="shared" si="86"/>
        <v>SUN</v>
      </c>
      <c r="K915" t="str">
        <f t="shared" si="87"/>
        <v>SPN</v>
      </c>
      <c r="L915" s="3">
        <f t="shared" si="88"/>
        <v>0.25555555555555554</v>
      </c>
      <c r="M915" t="s">
        <v>313</v>
      </c>
      <c r="N915">
        <f t="shared" si="90"/>
        <v>2017</v>
      </c>
      <c r="O915">
        <f t="shared" si="91"/>
        <v>5</v>
      </c>
      <c r="P915">
        <f t="shared" si="89"/>
        <v>2</v>
      </c>
    </row>
    <row r="916" spans="1:16" x14ac:dyDescent="0.2">
      <c r="A916" s="5">
        <v>42878</v>
      </c>
      <c r="B916" s="5">
        <v>42881</v>
      </c>
      <c r="C916" t="s">
        <v>217</v>
      </c>
      <c r="D916" s="5">
        <v>42972</v>
      </c>
      <c r="E916" s="3">
        <v>5670000</v>
      </c>
      <c r="F916" s="3">
        <v>3250000</v>
      </c>
      <c r="G916" s="8">
        <v>4.9598799999999998E-2</v>
      </c>
      <c r="H916" s="8">
        <v>1.5574502415458937E-3</v>
      </c>
      <c r="I916" s="8">
        <v>0.05</v>
      </c>
      <c r="J916" t="str">
        <f t="shared" si="86"/>
        <v>SUN</v>
      </c>
      <c r="K916" t="str">
        <f t="shared" si="87"/>
        <v>SPN</v>
      </c>
      <c r="L916" s="3">
        <f t="shared" si="88"/>
        <v>0.25555555555555554</v>
      </c>
      <c r="M916" t="s">
        <v>313</v>
      </c>
      <c r="N916">
        <f t="shared" si="90"/>
        <v>2017</v>
      </c>
      <c r="O916">
        <f t="shared" si="91"/>
        <v>5</v>
      </c>
      <c r="P916">
        <f t="shared" si="89"/>
        <v>2</v>
      </c>
    </row>
    <row r="917" spans="1:16" x14ac:dyDescent="0.2">
      <c r="A917" s="5">
        <v>42892</v>
      </c>
      <c r="B917" s="5">
        <v>42894</v>
      </c>
      <c r="C917" t="s">
        <v>218</v>
      </c>
      <c r="D917" s="5">
        <v>42985</v>
      </c>
      <c r="E917" s="3">
        <v>5825000</v>
      </c>
      <c r="F917" s="3">
        <v>5000000</v>
      </c>
      <c r="G917" s="8">
        <v>4.9529999999999998E-2</v>
      </c>
      <c r="H917" s="8">
        <v>2.3927536231884059E-3</v>
      </c>
      <c r="I917" s="8">
        <v>0.05</v>
      </c>
      <c r="J917" t="str">
        <f t="shared" si="86"/>
        <v>SUN</v>
      </c>
      <c r="K917" t="str">
        <f t="shared" si="87"/>
        <v>SPN</v>
      </c>
      <c r="L917" s="3">
        <f t="shared" si="88"/>
        <v>0.25277777777777777</v>
      </c>
      <c r="M917" t="s">
        <v>313</v>
      </c>
      <c r="N917">
        <f t="shared" si="90"/>
        <v>2017</v>
      </c>
      <c r="O917">
        <f t="shared" si="91"/>
        <v>6</v>
      </c>
      <c r="P917">
        <f t="shared" si="89"/>
        <v>2</v>
      </c>
    </row>
    <row r="918" spans="1:16" x14ac:dyDescent="0.2">
      <c r="A918" s="5">
        <v>42906</v>
      </c>
      <c r="B918" s="5">
        <v>42908</v>
      </c>
      <c r="C918" t="s">
        <v>219</v>
      </c>
      <c r="D918" s="5">
        <v>42999</v>
      </c>
      <c r="E918" s="3">
        <v>2992000</v>
      </c>
      <c r="F918" s="3">
        <v>1150000</v>
      </c>
      <c r="G918" s="8">
        <v>4.9575099999999997E-2</v>
      </c>
      <c r="H918" s="8">
        <v>5.508344444444444E-4</v>
      </c>
      <c r="I918" s="8">
        <v>4.99E-2</v>
      </c>
      <c r="J918" t="str">
        <f t="shared" si="86"/>
        <v>SUN</v>
      </c>
      <c r="K918" t="str">
        <f t="shared" si="87"/>
        <v>SPN</v>
      </c>
      <c r="L918" s="3">
        <f t="shared" si="88"/>
        <v>0.25277777777777777</v>
      </c>
      <c r="M918" t="s">
        <v>313</v>
      </c>
      <c r="N918">
        <f t="shared" si="90"/>
        <v>2017</v>
      </c>
      <c r="O918">
        <f t="shared" si="91"/>
        <v>6</v>
      </c>
      <c r="P918">
        <f t="shared" si="89"/>
        <v>2</v>
      </c>
    </row>
    <row r="919" spans="1:16" x14ac:dyDescent="0.2">
      <c r="A919" s="5">
        <v>42941</v>
      </c>
      <c r="B919" s="5">
        <v>42943</v>
      </c>
      <c r="C919" t="s">
        <v>220</v>
      </c>
      <c r="D919" s="5">
        <v>43034</v>
      </c>
      <c r="E919" s="3">
        <v>5850000</v>
      </c>
      <c r="F919" s="3">
        <v>5000000</v>
      </c>
      <c r="G919" s="8">
        <v>5.0298000000000002E-2</v>
      </c>
      <c r="H919" s="8">
        <v>2.4298550724637679E-3</v>
      </c>
      <c r="I919" s="8">
        <v>5.1200000000000002E-2</v>
      </c>
      <c r="J919" t="str">
        <f t="shared" si="86"/>
        <v>SUN</v>
      </c>
      <c r="K919" t="str">
        <f t="shared" si="87"/>
        <v>SPN</v>
      </c>
      <c r="L919" s="3">
        <f t="shared" si="88"/>
        <v>0.25277777777777777</v>
      </c>
      <c r="M919" t="s">
        <v>313</v>
      </c>
      <c r="N919">
        <f t="shared" si="90"/>
        <v>2017</v>
      </c>
      <c r="O919">
        <f t="shared" si="91"/>
        <v>7</v>
      </c>
      <c r="P919">
        <f t="shared" si="89"/>
        <v>3</v>
      </c>
    </row>
    <row r="920" spans="1:16" x14ac:dyDescent="0.2">
      <c r="A920" s="5">
        <v>42969</v>
      </c>
      <c r="B920" s="5">
        <v>42971</v>
      </c>
      <c r="C920" t="s">
        <v>221</v>
      </c>
      <c r="D920" s="5">
        <v>43062</v>
      </c>
      <c r="E920" s="3">
        <v>5975000</v>
      </c>
      <c r="F920" s="3">
        <v>5000000</v>
      </c>
      <c r="G920" s="8">
        <v>5.006E-2</v>
      </c>
      <c r="H920" s="8">
        <v>2.4183574879227052E-3</v>
      </c>
      <c r="I920" s="8">
        <v>5.0500000000000003E-2</v>
      </c>
      <c r="J920" t="str">
        <f t="shared" si="86"/>
        <v>SUN</v>
      </c>
      <c r="K920" t="str">
        <f t="shared" si="87"/>
        <v>SPN</v>
      </c>
      <c r="L920" s="3">
        <f t="shared" si="88"/>
        <v>0.25277777777777777</v>
      </c>
      <c r="M920" t="s">
        <v>313</v>
      </c>
      <c r="N920">
        <f t="shared" si="90"/>
        <v>2017</v>
      </c>
      <c r="O920">
        <f t="shared" si="91"/>
        <v>8</v>
      </c>
      <c r="P920">
        <f t="shared" si="89"/>
        <v>3</v>
      </c>
    </row>
    <row r="921" spans="1:16" x14ac:dyDescent="0.2">
      <c r="A921" s="5">
        <v>42997</v>
      </c>
      <c r="B921" s="5">
        <v>43000</v>
      </c>
      <c r="C921" t="s">
        <v>222</v>
      </c>
      <c r="D921" s="5">
        <v>43090</v>
      </c>
      <c r="E921" s="3">
        <v>11300000</v>
      </c>
      <c r="F921" s="3">
        <v>5000000</v>
      </c>
      <c r="G921" s="8">
        <v>4.5303000000000003E-2</v>
      </c>
      <c r="H921" s="8">
        <v>2.1885507246376815E-3</v>
      </c>
      <c r="I921" s="8">
        <v>4.7500000000000001E-2</v>
      </c>
      <c r="J921" t="str">
        <f t="shared" si="86"/>
        <v>SUN</v>
      </c>
      <c r="K921" t="str">
        <f t="shared" si="87"/>
        <v>SPN</v>
      </c>
      <c r="L921" s="3">
        <f t="shared" si="88"/>
        <v>0.25555555555555554</v>
      </c>
      <c r="M921" t="s">
        <v>313</v>
      </c>
      <c r="N921">
        <f t="shared" si="90"/>
        <v>2017</v>
      </c>
      <c r="O921">
        <f t="shared" si="91"/>
        <v>9</v>
      </c>
      <c r="P921">
        <f t="shared" si="89"/>
        <v>3</v>
      </c>
    </row>
    <row r="922" spans="1:16" x14ac:dyDescent="0.2">
      <c r="A922" s="5">
        <v>43025</v>
      </c>
      <c r="B922" s="5">
        <v>43027</v>
      </c>
      <c r="C922" t="s">
        <v>224</v>
      </c>
      <c r="D922" s="5">
        <v>43118</v>
      </c>
      <c r="E922" s="3">
        <v>5520000</v>
      </c>
      <c r="F922" s="3">
        <v>3650000</v>
      </c>
      <c r="G922" s="8">
        <v>4.7399700000000003E-2</v>
      </c>
      <c r="H922" s="8">
        <v>1.6715836231884058E-3</v>
      </c>
      <c r="I922" s="8">
        <v>4.7899999999999998E-2</v>
      </c>
      <c r="J922" t="str">
        <f t="shared" si="86"/>
        <v>SUN</v>
      </c>
      <c r="K922" t="str">
        <f t="shared" si="87"/>
        <v>SPN</v>
      </c>
      <c r="L922" s="3">
        <f t="shared" si="88"/>
        <v>0.25277777777777777</v>
      </c>
      <c r="M922" t="s">
        <v>313</v>
      </c>
      <c r="N922">
        <f t="shared" si="90"/>
        <v>2017</v>
      </c>
      <c r="O922">
        <f t="shared" si="91"/>
        <v>10</v>
      </c>
      <c r="P922">
        <f t="shared" si="89"/>
        <v>4</v>
      </c>
    </row>
    <row r="923" spans="1:16" x14ac:dyDescent="0.2">
      <c r="A923" s="5">
        <v>43053</v>
      </c>
      <c r="B923" s="5">
        <v>43055</v>
      </c>
      <c r="C923" t="s">
        <v>226</v>
      </c>
      <c r="D923" s="5">
        <v>43146</v>
      </c>
      <c r="E923" s="3">
        <v>3900000</v>
      </c>
      <c r="F923" s="3">
        <v>2600000</v>
      </c>
      <c r="G923" s="8">
        <v>4.8269199999999998E-2</v>
      </c>
      <c r="H923" s="8">
        <v>1.21255961352657E-3</v>
      </c>
      <c r="I923" s="8">
        <v>4.8800000000000003E-2</v>
      </c>
      <c r="J923" t="str">
        <f t="shared" si="86"/>
        <v>SUN</v>
      </c>
      <c r="K923" t="str">
        <f t="shared" si="87"/>
        <v>SPN</v>
      </c>
      <c r="L923" s="3">
        <f t="shared" si="88"/>
        <v>0.25277777777777777</v>
      </c>
      <c r="M923" t="s">
        <v>313</v>
      </c>
      <c r="N923">
        <f t="shared" si="90"/>
        <v>2017</v>
      </c>
      <c r="O923">
        <f t="shared" si="91"/>
        <v>11</v>
      </c>
      <c r="P923">
        <f t="shared" si="89"/>
        <v>4</v>
      </c>
    </row>
    <row r="924" spans="1:16" x14ac:dyDescent="0.2">
      <c r="A924" s="5">
        <v>43103</v>
      </c>
      <c r="B924" s="5">
        <v>43105</v>
      </c>
      <c r="C924" t="s">
        <v>9</v>
      </c>
      <c r="D924" s="5">
        <v>43194</v>
      </c>
      <c r="E924" s="3">
        <v>13675000</v>
      </c>
      <c r="F924" s="3">
        <v>5000000</v>
      </c>
      <c r="G924" s="8">
        <v>4.1889999999999997E-2</v>
      </c>
      <c r="H924" s="8">
        <v>4.2999999999999997E-2</v>
      </c>
      <c r="I924" s="8">
        <v>2.8691780821917803E-3</v>
      </c>
      <c r="J924" t="str">
        <f t="shared" si="86"/>
        <v>SUN</v>
      </c>
      <c r="K924" t="str">
        <f t="shared" si="87"/>
        <v>SPN</v>
      </c>
      <c r="L924" s="3">
        <f t="shared" si="88"/>
        <v>0.25277777777777777</v>
      </c>
      <c r="M924" t="s">
        <v>313</v>
      </c>
      <c r="N924">
        <f t="shared" si="90"/>
        <v>2018</v>
      </c>
      <c r="O924">
        <f t="shared" si="91"/>
        <v>1</v>
      </c>
      <c r="P924">
        <f t="shared" si="89"/>
        <v>1</v>
      </c>
    </row>
    <row r="925" spans="1:16" x14ac:dyDescent="0.2">
      <c r="A925" s="5">
        <v>43116</v>
      </c>
      <c r="B925" s="5">
        <v>43118</v>
      </c>
      <c r="C925" t="s">
        <v>10</v>
      </c>
      <c r="D925" s="5">
        <v>43207</v>
      </c>
      <c r="E925" s="3">
        <v>15225000</v>
      </c>
      <c r="F925" s="3">
        <v>5000000</v>
      </c>
      <c r="G925" s="8">
        <v>4.0163999999999998E-2</v>
      </c>
      <c r="H925" s="8">
        <v>4.0599999999999997E-2</v>
      </c>
      <c r="I925" s="8">
        <v>2.7509589041095892E-3</v>
      </c>
      <c r="J925" t="str">
        <f t="shared" si="86"/>
        <v>SUN</v>
      </c>
      <c r="K925" t="str">
        <f t="shared" si="87"/>
        <v>SPN</v>
      </c>
      <c r="L925" s="3">
        <f t="shared" si="88"/>
        <v>0.25277777777777777</v>
      </c>
      <c r="M925" t="s">
        <v>313</v>
      </c>
      <c r="N925">
        <f t="shared" si="90"/>
        <v>2018</v>
      </c>
      <c r="O925">
        <f t="shared" si="91"/>
        <v>1</v>
      </c>
      <c r="P925">
        <f t="shared" si="89"/>
        <v>1</v>
      </c>
    </row>
    <row r="926" spans="1:16" x14ac:dyDescent="0.2">
      <c r="A926" s="5">
        <v>43130</v>
      </c>
      <c r="B926" s="5">
        <v>43132</v>
      </c>
      <c r="C926" t="s">
        <v>11</v>
      </c>
      <c r="D926" s="5">
        <v>43220</v>
      </c>
      <c r="E926" s="3">
        <v>10501000</v>
      </c>
      <c r="F926" s="3">
        <v>5000000</v>
      </c>
      <c r="G926" s="8">
        <v>3.9528000000000001E-2</v>
      </c>
      <c r="H926" s="8">
        <v>4.0500000000000001E-2</v>
      </c>
      <c r="I926" s="8">
        <v>2.7073972602739728E-3</v>
      </c>
      <c r="J926" t="str">
        <f t="shared" si="86"/>
        <v>SUN</v>
      </c>
      <c r="K926" t="str">
        <f t="shared" si="87"/>
        <v>SPN</v>
      </c>
      <c r="L926" s="3">
        <f t="shared" si="88"/>
        <v>0.25</v>
      </c>
      <c r="M926" t="s">
        <v>313</v>
      </c>
      <c r="N926">
        <f t="shared" si="90"/>
        <v>2018</v>
      </c>
      <c r="O926">
        <f t="shared" si="91"/>
        <v>1</v>
      </c>
      <c r="P926">
        <f t="shared" si="89"/>
        <v>1</v>
      </c>
    </row>
    <row r="927" spans="1:16" x14ac:dyDescent="0.2">
      <c r="A927" s="5">
        <v>43144</v>
      </c>
      <c r="B927" s="5">
        <v>43146</v>
      </c>
      <c r="C927" t="s">
        <v>12</v>
      </c>
      <c r="D927" s="5">
        <v>43234</v>
      </c>
      <c r="E927" s="3">
        <v>10045000</v>
      </c>
      <c r="F927" s="3">
        <v>5000000</v>
      </c>
      <c r="G927" s="8">
        <v>4.0834000000000002E-2</v>
      </c>
      <c r="H927" s="8">
        <v>4.1500000000000002E-2</v>
      </c>
      <c r="I927" s="8">
        <v>2.7968493150684931E-3</v>
      </c>
      <c r="J927" t="str">
        <f t="shared" si="86"/>
        <v>SUN</v>
      </c>
      <c r="K927" t="str">
        <f t="shared" si="87"/>
        <v>SPN</v>
      </c>
      <c r="L927" s="3">
        <f t="shared" si="88"/>
        <v>0.25277777777777777</v>
      </c>
      <c r="M927" t="s">
        <v>313</v>
      </c>
      <c r="N927">
        <f t="shared" si="90"/>
        <v>2018</v>
      </c>
      <c r="O927">
        <f t="shared" si="91"/>
        <v>2</v>
      </c>
      <c r="P927">
        <f t="shared" si="89"/>
        <v>1</v>
      </c>
    </row>
    <row r="928" spans="1:16" x14ac:dyDescent="0.2">
      <c r="A928" s="5">
        <v>43158</v>
      </c>
      <c r="B928" s="5">
        <v>43160</v>
      </c>
      <c r="C928" t="s">
        <v>13</v>
      </c>
      <c r="D928" s="5">
        <v>43248</v>
      </c>
      <c r="E928" s="3">
        <v>9140000</v>
      </c>
      <c r="F928" s="3">
        <v>5000000</v>
      </c>
      <c r="G928" s="8">
        <v>4.0770399999999998E-2</v>
      </c>
      <c r="H928" s="8">
        <v>4.1000000000000002E-2</v>
      </c>
      <c r="I928" s="8">
        <v>2.7924931506849316E-3</v>
      </c>
      <c r="J928" t="str">
        <f t="shared" si="86"/>
        <v>SUN</v>
      </c>
      <c r="K928" t="str">
        <f t="shared" si="87"/>
        <v>SPN</v>
      </c>
      <c r="L928" s="3">
        <f t="shared" si="88"/>
        <v>0.25277777777777777</v>
      </c>
      <c r="M928" t="s">
        <v>313</v>
      </c>
      <c r="N928">
        <f t="shared" si="90"/>
        <v>2018</v>
      </c>
      <c r="O928">
        <f t="shared" si="91"/>
        <v>2</v>
      </c>
      <c r="P928">
        <f t="shared" si="89"/>
        <v>1</v>
      </c>
    </row>
    <row r="929" spans="1:16" x14ac:dyDescent="0.2">
      <c r="A929" s="5">
        <v>43174</v>
      </c>
      <c r="B929" s="5">
        <v>43174</v>
      </c>
      <c r="C929" t="s">
        <v>14</v>
      </c>
      <c r="D929" s="5">
        <v>43265</v>
      </c>
      <c r="E929" s="3">
        <v>6575000</v>
      </c>
      <c r="F929" s="3">
        <v>5000000</v>
      </c>
      <c r="G929" s="8">
        <v>4.2035200000000002E-2</v>
      </c>
      <c r="H929" s="8">
        <v>4.2700000000000002E-2</v>
      </c>
      <c r="I929" s="8">
        <v>2.8791232876712327E-3</v>
      </c>
      <c r="J929" t="str">
        <f t="shared" si="86"/>
        <v>SUN</v>
      </c>
      <c r="K929" t="str">
        <f t="shared" si="87"/>
        <v>SPN</v>
      </c>
      <c r="L929" s="3">
        <f t="shared" si="88"/>
        <v>0.24722222222222223</v>
      </c>
      <c r="M929" t="s">
        <v>313</v>
      </c>
      <c r="N929">
        <f t="shared" si="90"/>
        <v>2018</v>
      </c>
      <c r="O929">
        <f t="shared" si="91"/>
        <v>3</v>
      </c>
      <c r="P929">
        <f t="shared" si="89"/>
        <v>1</v>
      </c>
    </row>
    <row r="930" spans="1:16" x14ac:dyDescent="0.2">
      <c r="A930" s="5">
        <v>43186</v>
      </c>
      <c r="B930" s="5">
        <v>43188</v>
      </c>
      <c r="C930" t="s">
        <v>15</v>
      </c>
      <c r="D930" s="5">
        <v>43279</v>
      </c>
      <c r="E930" s="3">
        <v>7445000</v>
      </c>
      <c r="F930" s="3">
        <v>5000000</v>
      </c>
      <c r="G930" s="8">
        <v>4.1463199999999999E-2</v>
      </c>
      <c r="H930" s="8">
        <v>4.2000000000000003E-2</v>
      </c>
      <c r="I930" s="8">
        <v>2.839945205479452E-3</v>
      </c>
      <c r="J930" t="str">
        <f t="shared" si="86"/>
        <v>SUN</v>
      </c>
      <c r="K930" t="str">
        <f t="shared" si="87"/>
        <v>SPN</v>
      </c>
      <c r="L930" s="3">
        <f t="shared" si="88"/>
        <v>0.25277777777777777</v>
      </c>
      <c r="M930" t="s">
        <v>313</v>
      </c>
      <c r="N930">
        <f t="shared" si="90"/>
        <v>2018</v>
      </c>
      <c r="O930">
        <f t="shared" si="91"/>
        <v>3</v>
      </c>
      <c r="P930">
        <f t="shared" si="89"/>
        <v>1</v>
      </c>
    </row>
    <row r="931" spans="1:16" x14ac:dyDescent="0.2">
      <c r="A931" s="5">
        <v>43214</v>
      </c>
      <c r="B931" s="5">
        <v>43216</v>
      </c>
      <c r="C931" t="s">
        <v>17</v>
      </c>
      <c r="D931" s="5">
        <v>43306</v>
      </c>
      <c r="E931" s="3">
        <v>2750000</v>
      </c>
      <c r="F931" s="3">
        <v>0</v>
      </c>
      <c r="I931" s="8">
        <v>0</v>
      </c>
      <c r="J931" t="str">
        <f t="shared" si="86"/>
        <v>SUN</v>
      </c>
      <c r="K931" t="str">
        <f t="shared" si="87"/>
        <v>SPN</v>
      </c>
      <c r="L931" s="3">
        <f t="shared" si="88"/>
        <v>0.25277777777777777</v>
      </c>
      <c r="M931" t="s">
        <v>313</v>
      </c>
      <c r="N931">
        <f t="shared" si="90"/>
        <v>2018</v>
      </c>
      <c r="O931">
        <f t="shared" si="91"/>
        <v>4</v>
      </c>
      <c r="P931">
        <f t="shared" si="89"/>
        <v>2</v>
      </c>
    </row>
    <row r="932" spans="1:16" x14ac:dyDescent="0.2">
      <c r="A932" s="5">
        <v>43242</v>
      </c>
      <c r="B932" s="5">
        <v>43244</v>
      </c>
      <c r="C932" t="s">
        <v>19</v>
      </c>
      <c r="D932" s="5">
        <v>43335</v>
      </c>
      <c r="E932" s="3">
        <v>3320000</v>
      </c>
      <c r="F932" s="3">
        <v>2200000</v>
      </c>
      <c r="G932" s="8">
        <v>5.1954500000000001E-2</v>
      </c>
      <c r="H932" s="8">
        <v>5.3499999999999999E-2</v>
      </c>
      <c r="I932" s="8">
        <v>1.5657520547945206E-3</v>
      </c>
      <c r="J932" t="str">
        <f t="shared" si="86"/>
        <v>SUN</v>
      </c>
      <c r="K932" t="str">
        <f t="shared" si="87"/>
        <v>SPN</v>
      </c>
      <c r="L932" s="3">
        <f t="shared" si="88"/>
        <v>0.25277777777777777</v>
      </c>
      <c r="M932" t="s">
        <v>313</v>
      </c>
      <c r="N932">
        <f t="shared" si="90"/>
        <v>2018</v>
      </c>
      <c r="O932">
        <f t="shared" si="91"/>
        <v>5</v>
      </c>
      <c r="P932">
        <f t="shared" si="89"/>
        <v>2</v>
      </c>
    </row>
    <row r="933" spans="1:16" x14ac:dyDescent="0.2">
      <c r="A933" s="5">
        <v>43298</v>
      </c>
      <c r="B933" s="5">
        <v>43300</v>
      </c>
      <c r="C933" t="s">
        <v>22</v>
      </c>
      <c r="D933" s="5">
        <v>43391</v>
      </c>
      <c r="E933" s="3">
        <v>9070000</v>
      </c>
      <c r="F933" s="3">
        <v>3000000</v>
      </c>
      <c r="G933" s="8">
        <v>5.2183300000000002E-2</v>
      </c>
      <c r="H933" s="8">
        <v>5.2999999999999999E-2</v>
      </c>
      <c r="I933" s="8">
        <v>2.1445191780821919E-3</v>
      </c>
      <c r="J933" t="str">
        <f t="shared" si="86"/>
        <v>SUN</v>
      </c>
      <c r="K933" t="str">
        <f t="shared" si="87"/>
        <v>SPN</v>
      </c>
      <c r="L933" s="3">
        <f t="shared" si="88"/>
        <v>0.25277777777777777</v>
      </c>
      <c r="M933" t="s">
        <v>313</v>
      </c>
      <c r="N933">
        <f t="shared" si="90"/>
        <v>2018</v>
      </c>
      <c r="O933">
        <f t="shared" si="91"/>
        <v>7</v>
      </c>
      <c r="P933">
        <f t="shared" si="89"/>
        <v>3</v>
      </c>
    </row>
    <row r="934" spans="1:16" x14ac:dyDescent="0.2">
      <c r="A934" s="5">
        <v>43312</v>
      </c>
      <c r="B934" s="5">
        <v>43314</v>
      </c>
      <c r="C934" t="s">
        <v>23</v>
      </c>
      <c r="D934" s="5">
        <v>43405</v>
      </c>
      <c r="E934" s="3">
        <v>7220000</v>
      </c>
      <c r="F934" s="3">
        <v>3000000</v>
      </c>
      <c r="G934" s="8">
        <v>5.2040000000000003E-2</v>
      </c>
      <c r="H934" s="8">
        <v>5.2499999999999998E-2</v>
      </c>
      <c r="I934" s="8">
        <v>2.1386301369863015E-3</v>
      </c>
      <c r="J934" t="str">
        <f t="shared" si="86"/>
        <v>SUN</v>
      </c>
      <c r="K934" t="str">
        <f t="shared" si="87"/>
        <v>SPN</v>
      </c>
      <c r="L934" s="3">
        <f t="shared" si="88"/>
        <v>0.25277777777777777</v>
      </c>
      <c r="M934" t="s">
        <v>313</v>
      </c>
      <c r="N934">
        <f t="shared" si="90"/>
        <v>2018</v>
      </c>
      <c r="O934">
        <f t="shared" si="91"/>
        <v>7</v>
      </c>
      <c r="P934">
        <f t="shared" si="89"/>
        <v>3</v>
      </c>
    </row>
    <row r="935" spans="1:16" x14ac:dyDescent="0.2">
      <c r="A935" s="5">
        <v>43340</v>
      </c>
      <c r="B935" s="5">
        <v>43342</v>
      </c>
      <c r="C935" t="s">
        <v>25</v>
      </c>
      <c r="D935" s="5">
        <v>43433</v>
      </c>
      <c r="E935" s="3">
        <v>10880000</v>
      </c>
      <c r="F935" s="3">
        <v>3000000</v>
      </c>
      <c r="G935" s="8">
        <v>5.32983E-2</v>
      </c>
      <c r="H935" s="8">
        <v>5.3999999999999999E-2</v>
      </c>
      <c r="I935" s="8">
        <v>2.1903410958904108E-3</v>
      </c>
      <c r="J935" t="str">
        <f t="shared" si="86"/>
        <v>SUN</v>
      </c>
      <c r="K935" t="str">
        <f t="shared" si="87"/>
        <v>SPN</v>
      </c>
      <c r="L935" s="3">
        <f t="shared" si="88"/>
        <v>0.25277777777777777</v>
      </c>
      <c r="M935" t="s">
        <v>313</v>
      </c>
      <c r="N935">
        <f t="shared" si="90"/>
        <v>2018</v>
      </c>
      <c r="O935">
        <f t="shared" si="91"/>
        <v>8</v>
      </c>
      <c r="P935">
        <f t="shared" si="89"/>
        <v>3</v>
      </c>
    </row>
    <row r="936" spans="1:16" x14ac:dyDescent="0.2">
      <c r="A936" s="5">
        <v>43355</v>
      </c>
      <c r="B936" s="5">
        <v>43357</v>
      </c>
      <c r="C936" t="s">
        <v>26</v>
      </c>
      <c r="D936" s="5">
        <v>43447</v>
      </c>
      <c r="E936" s="3">
        <v>12200000</v>
      </c>
      <c r="F936" s="3">
        <v>3000000</v>
      </c>
      <c r="G936" s="8">
        <v>5.5753299999999999E-2</v>
      </c>
      <c r="H936" s="8">
        <v>5.7000000000000002E-2</v>
      </c>
      <c r="I936" s="8">
        <v>2.291231506849315E-3</v>
      </c>
      <c r="J936" t="str">
        <f t="shared" si="86"/>
        <v>SUN</v>
      </c>
      <c r="K936" t="str">
        <f t="shared" si="87"/>
        <v>SPN</v>
      </c>
      <c r="L936" s="3">
        <f t="shared" si="88"/>
        <v>0.25277777777777777</v>
      </c>
      <c r="M936" t="s">
        <v>313</v>
      </c>
      <c r="N936">
        <f t="shared" si="90"/>
        <v>2018</v>
      </c>
      <c r="O936">
        <f t="shared" si="91"/>
        <v>9</v>
      </c>
      <c r="P936">
        <f t="shared" si="89"/>
        <v>3</v>
      </c>
    </row>
    <row r="937" spans="1:16" x14ac:dyDescent="0.2">
      <c r="A937" s="5">
        <v>43368</v>
      </c>
      <c r="B937" s="5">
        <v>43370</v>
      </c>
      <c r="C937" t="s">
        <v>27</v>
      </c>
      <c r="D937" s="5">
        <v>43460</v>
      </c>
      <c r="E937" s="3">
        <v>15000000</v>
      </c>
      <c r="F937" s="3">
        <v>3000000</v>
      </c>
      <c r="G937" s="8">
        <v>5.5759999999999997E-2</v>
      </c>
      <c r="H937" s="8">
        <v>5.5899999999999998E-2</v>
      </c>
      <c r="I937" s="8">
        <v>2.2915068493150684E-3</v>
      </c>
      <c r="J937" t="str">
        <f t="shared" si="86"/>
        <v>SUN</v>
      </c>
      <c r="K937" t="str">
        <f t="shared" si="87"/>
        <v>SPN</v>
      </c>
      <c r="L937" s="3">
        <f t="shared" si="88"/>
        <v>0.25277777777777777</v>
      </c>
      <c r="M937" t="s">
        <v>313</v>
      </c>
      <c r="N937">
        <f t="shared" si="90"/>
        <v>2018</v>
      </c>
      <c r="O937">
        <f t="shared" si="91"/>
        <v>9</v>
      </c>
      <c r="P937">
        <f t="shared" si="89"/>
        <v>3</v>
      </c>
    </row>
    <row r="938" spans="1:16" x14ac:dyDescent="0.2">
      <c r="A938" s="5">
        <v>43382</v>
      </c>
      <c r="B938" s="5">
        <v>43384</v>
      </c>
      <c r="C938" t="s">
        <v>28</v>
      </c>
      <c r="D938" s="5">
        <v>43475</v>
      </c>
      <c r="E938" s="3">
        <v>7450000</v>
      </c>
      <c r="F938" s="3">
        <v>3000000</v>
      </c>
      <c r="G938" s="8">
        <v>5.7916700000000002E-2</v>
      </c>
      <c r="H938" s="8">
        <v>5.8200000000000002E-2</v>
      </c>
      <c r="I938" s="8">
        <v>2.3801383561643835E-3</v>
      </c>
      <c r="J938" t="str">
        <f t="shared" si="86"/>
        <v>SUN</v>
      </c>
      <c r="K938" t="str">
        <f t="shared" si="87"/>
        <v>SPN</v>
      </c>
      <c r="L938" s="3">
        <f t="shared" si="88"/>
        <v>0.25277777777777777</v>
      </c>
      <c r="M938" t="s">
        <v>313</v>
      </c>
      <c r="N938">
        <f t="shared" si="90"/>
        <v>2018</v>
      </c>
      <c r="O938">
        <f t="shared" si="91"/>
        <v>10</v>
      </c>
      <c r="P938">
        <f t="shared" si="89"/>
        <v>4</v>
      </c>
    </row>
    <row r="939" spans="1:16" x14ac:dyDescent="0.2">
      <c r="A939" s="5">
        <v>43396</v>
      </c>
      <c r="B939" s="5">
        <v>43396</v>
      </c>
      <c r="C939" t="s">
        <v>29</v>
      </c>
      <c r="D939" s="5">
        <v>43489</v>
      </c>
      <c r="E939" s="3">
        <v>3600000</v>
      </c>
      <c r="F939" s="3">
        <v>2600000</v>
      </c>
      <c r="G939" s="8">
        <v>5.8123099999999997E-2</v>
      </c>
      <c r="H939" s="8">
        <v>5.8599999999999999E-2</v>
      </c>
      <c r="I939" s="8">
        <v>2.0701378082191779E-3</v>
      </c>
      <c r="J939" t="str">
        <f t="shared" si="86"/>
        <v>SUN</v>
      </c>
      <c r="K939" t="str">
        <f t="shared" si="87"/>
        <v>SPN</v>
      </c>
      <c r="L939" s="3">
        <f t="shared" si="88"/>
        <v>0.25277777777777777</v>
      </c>
      <c r="M939" t="s">
        <v>313</v>
      </c>
      <c r="N939">
        <f t="shared" si="90"/>
        <v>2018</v>
      </c>
      <c r="O939">
        <f t="shared" si="91"/>
        <v>10</v>
      </c>
      <c r="P939">
        <f t="shared" si="89"/>
        <v>4</v>
      </c>
    </row>
    <row r="940" spans="1:16" x14ac:dyDescent="0.2">
      <c r="A940" s="5">
        <v>43410</v>
      </c>
      <c r="B940" s="5">
        <v>43412</v>
      </c>
      <c r="C940" t="s">
        <v>30</v>
      </c>
      <c r="D940" s="5">
        <v>43503</v>
      </c>
      <c r="E940" s="3">
        <v>3800000</v>
      </c>
      <c r="F940" s="3">
        <v>1000000</v>
      </c>
      <c r="G940" s="8">
        <v>5.7599999999999998E-2</v>
      </c>
      <c r="H940" s="8">
        <v>5.7599999999999998E-2</v>
      </c>
      <c r="I940" s="8">
        <v>7.8904109589041094E-4</v>
      </c>
      <c r="J940" t="str">
        <f t="shared" si="86"/>
        <v>SUN</v>
      </c>
      <c r="K940" t="str">
        <f t="shared" si="87"/>
        <v>SPN</v>
      </c>
      <c r="L940" s="3">
        <f t="shared" si="88"/>
        <v>0.25277777777777777</v>
      </c>
      <c r="M940" t="s">
        <v>313</v>
      </c>
      <c r="N940">
        <f t="shared" si="90"/>
        <v>2018</v>
      </c>
      <c r="O940">
        <f t="shared" si="91"/>
        <v>11</v>
      </c>
      <c r="P940">
        <f t="shared" si="89"/>
        <v>4</v>
      </c>
    </row>
    <row r="941" spans="1:16" x14ac:dyDescent="0.2">
      <c r="A941" s="5">
        <v>43425</v>
      </c>
      <c r="B941" s="5">
        <v>43427</v>
      </c>
      <c r="C941" t="s">
        <v>31</v>
      </c>
      <c r="D941" s="5">
        <v>43518</v>
      </c>
      <c r="E941" s="3">
        <v>3900000</v>
      </c>
      <c r="F941" s="3">
        <v>1000000</v>
      </c>
      <c r="G941" s="8">
        <v>5.7959999999999998E-2</v>
      </c>
      <c r="H941" s="8">
        <v>5.8000000000000003E-2</v>
      </c>
      <c r="I941" s="8">
        <v>7.9397260273972607E-4</v>
      </c>
      <c r="J941" t="str">
        <f t="shared" si="86"/>
        <v>SUN</v>
      </c>
      <c r="K941" t="str">
        <f t="shared" si="87"/>
        <v>SPN</v>
      </c>
      <c r="L941" s="3">
        <f t="shared" si="88"/>
        <v>0.25277777777777777</v>
      </c>
      <c r="M941" t="s">
        <v>313</v>
      </c>
      <c r="N941">
        <f t="shared" si="90"/>
        <v>2018</v>
      </c>
      <c r="O941">
        <f t="shared" si="91"/>
        <v>11</v>
      </c>
      <c r="P941">
        <f t="shared" si="89"/>
        <v>4</v>
      </c>
    </row>
    <row r="942" spans="1:16" x14ac:dyDescent="0.2">
      <c r="A942" s="5">
        <v>43468</v>
      </c>
      <c r="B942" s="5">
        <v>43472</v>
      </c>
      <c r="C942" t="s">
        <v>70</v>
      </c>
      <c r="D942" s="5">
        <v>43561</v>
      </c>
      <c r="E942" s="3">
        <v>7075000</v>
      </c>
      <c r="F942" s="3">
        <v>2000000</v>
      </c>
      <c r="G942" s="8">
        <v>5.8069999999999997E-2</v>
      </c>
      <c r="H942" s="8">
        <v>5.8400000000000001E-2</v>
      </c>
      <c r="I942" s="8">
        <v>2.9298688193743695E-3</v>
      </c>
      <c r="J942" t="str">
        <f t="shared" si="86"/>
        <v>SUN</v>
      </c>
      <c r="K942" t="str">
        <f t="shared" si="87"/>
        <v>SPN</v>
      </c>
      <c r="L942" s="3">
        <f t="shared" si="88"/>
        <v>0.25833333333333336</v>
      </c>
      <c r="M942" t="s">
        <v>313</v>
      </c>
      <c r="N942">
        <f t="shared" si="90"/>
        <v>2019</v>
      </c>
      <c r="O942">
        <f t="shared" si="91"/>
        <v>1</v>
      </c>
      <c r="P942">
        <f t="shared" si="89"/>
        <v>1</v>
      </c>
    </row>
    <row r="943" spans="1:16" x14ac:dyDescent="0.2">
      <c r="A943" s="5">
        <v>43480</v>
      </c>
      <c r="B943" s="5">
        <v>43482</v>
      </c>
      <c r="C943" t="s">
        <v>71</v>
      </c>
      <c r="D943" s="5">
        <v>43571</v>
      </c>
      <c r="E943" s="3">
        <v>6235000</v>
      </c>
      <c r="F943" s="3">
        <v>2000000</v>
      </c>
      <c r="G943" s="8">
        <v>5.8000000000000003E-2</v>
      </c>
      <c r="H943" s="8">
        <v>5.8000000000000003E-2</v>
      </c>
      <c r="I943" s="8">
        <v>2.9263370332996974E-3</v>
      </c>
      <c r="J943" t="str">
        <f t="shared" si="86"/>
        <v>SUN</v>
      </c>
      <c r="K943" t="str">
        <f t="shared" si="87"/>
        <v>SPN</v>
      </c>
      <c r="L943" s="3">
        <f t="shared" si="88"/>
        <v>0.25277777777777777</v>
      </c>
      <c r="M943" t="s">
        <v>313</v>
      </c>
      <c r="N943">
        <f t="shared" si="90"/>
        <v>2019</v>
      </c>
      <c r="O943">
        <f t="shared" si="91"/>
        <v>1</v>
      </c>
      <c r="P943">
        <f t="shared" si="89"/>
        <v>1</v>
      </c>
    </row>
    <row r="944" spans="1:16" x14ac:dyDescent="0.2">
      <c r="A944" s="5">
        <v>43494</v>
      </c>
      <c r="B944" s="5">
        <v>43496</v>
      </c>
      <c r="C944" t="s">
        <v>72</v>
      </c>
      <c r="D944" s="5">
        <v>43585</v>
      </c>
      <c r="E944" s="3">
        <v>7700000</v>
      </c>
      <c r="F944" s="3">
        <v>2000000</v>
      </c>
      <c r="G944" s="8">
        <v>5.8000000000000003E-2</v>
      </c>
      <c r="H944" s="8">
        <v>5.8000000000000003E-2</v>
      </c>
      <c r="I944" s="8">
        <v>2.9263370332996974E-3</v>
      </c>
      <c r="J944" t="str">
        <f t="shared" si="86"/>
        <v>SUN</v>
      </c>
      <c r="K944" t="str">
        <f t="shared" si="87"/>
        <v>SPN</v>
      </c>
      <c r="L944" s="3">
        <f t="shared" si="88"/>
        <v>0.25277777777777777</v>
      </c>
      <c r="M944" t="s">
        <v>313</v>
      </c>
      <c r="N944">
        <f t="shared" si="90"/>
        <v>2019</v>
      </c>
      <c r="O944">
        <f t="shared" si="91"/>
        <v>1</v>
      </c>
      <c r="P944">
        <f t="shared" si="89"/>
        <v>1</v>
      </c>
    </row>
    <row r="945" spans="1:16" x14ac:dyDescent="0.2">
      <c r="A945" s="5">
        <v>43508</v>
      </c>
      <c r="B945" s="5">
        <v>43510</v>
      </c>
      <c r="C945" t="s">
        <v>73</v>
      </c>
      <c r="D945" s="5">
        <v>43598</v>
      </c>
      <c r="E945" s="3">
        <v>5350000</v>
      </c>
      <c r="F945" s="3">
        <v>2000000</v>
      </c>
      <c r="G945" s="8">
        <v>5.8075000000000002E-2</v>
      </c>
      <c r="H945" s="8">
        <v>5.8299999999999998E-2</v>
      </c>
      <c r="I945" s="8">
        <v>2.9301210898082745E-3</v>
      </c>
      <c r="J945" t="str">
        <f t="shared" si="86"/>
        <v>SUN</v>
      </c>
      <c r="K945" t="str">
        <f t="shared" si="87"/>
        <v>SPN</v>
      </c>
      <c r="L945" s="3">
        <f t="shared" si="88"/>
        <v>0.25277777777777777</v>
      </c>
      <c r="M945" t="s">
        <v>313</v>
      </c>
      <c r="N945">
        <f t="shared" si="90"/>
        <v>2019</v>
      </c>
      <c r="O945">
        <f t="shared" si="91"/>
        <v>2</v>
      </c>
      <c r="P945">
        <f t="shared" si="89"/>
        <v>1</v>
      </c>
    </row>
    <row r="946" spans="1:16" x14ac:dyDescent="0.2">
      <c r="A946" s="5">
        <v>43522</v>
      </c>
      <c r="B946" s="5">
        <v>43524</v>
      </c>
      <c r="C946" t="s">
        <v>74</v>
      </c>
      <c r="D946" s="5">
        <v>43612</v>
      </c>
      <c r="E946" s="3">
        <v>6110000</v>
      </c>
      <c r="F946" s="3">
        <v>2000000</v>
      </c>
      <c r="G946" s="8">
        <v>5.79E-2</v>
      </c>
      <c r="H946" s="8">
        <v>5.79E-2</v>
      </c>
      <c r="I946" s="8">
        <v>2.9212916246215944E-3</v>
      </c>
      <c r="J946" t="str">
        <f t="shared" si="86"/>
        <v>SUN</v>
      </c>
      <c r="K946" t="str">
        <f t="shared" si="87"/>
        <v>SPN</v>
      </c>
      <c r="L946" s="3">
        <f t="shared" si="88"/>
        <v>0.25277777777777777</v>
      </c>
      <c r="M946" t="s">
        <v>313</v>
      </c>
      <c r="N946">
        <f t="shared" si="90"/>
        <v>2019</v>
      </c>
      <c r="O946">
        <f t="shared" si="91"/>
        <v>2</v>
      </c>
      <c r="P946">
        <f t="shared" si="89"/>
        <v>1</v>
      </c>
    </row>
    <row r="947" spans="1:16" x14ac:dyDescent="0.2">
      <c r="A947" s="5">
        <v>43536</v>
      </c>
      <c r="B947" s="5">
        <v>43538</v>
      </c>
      <c r="C947" t="s">
        <v>75</v>
      </c>
      <c r="D947" s="5">
        <v>43629</v>
      </c>
      <c r="E947" s="3">
        <v>3900000</v>
      </c>
      <c r="F947" s="3">
        <v>2000000</v>
      </c>
      <c r="G947" s="8">
        <v>5.7884999999999999E-2</v>
      </c>
      <c r="H947" s="8">
        <v>5.8000000000000003E-2</v>
      </c>
      <c r="I947" s="8">
        <v>2.9205348133198787E-3</v>
      </c>
      <c r="J947" t="str">
        <f t="shared" si="86"/>
        <v>SUN</v>
      </c>
      <c r="K947" t="str">
        <f t="shared" si="87"/>
        <v>SPN</v>
      </c>
      <c r="L947" s="3">
        <f t="shared" si="88"/>
        <v>0.25277777777777777</v>
      </c>
      <c r="M947" t="s">
        <v>313</v>
      </c>
      <c r="N947">
        <f t="shared" si="90"/>
        <v>2019</v>
      </c>
      <c r="O947">
        <f t="shared" si="91"/>
        <v>3</v>
      </c>
      <c r="P947">
        <f t="shared" si="89"/>
        <v>1</v>
      </c>
    </row>
    <row r="948" spans="1:16" x14ac:dyDescent="0.2">
      <c r="A948" s="5">
        <v>43550</v>
      </c>
      <c r="B948" s="5">
        <v>43552</v>
      </c>
      <c r="C948" t="s">
        <v>76</v>
      </c>
      <c r="D948" s="5">
        <v>43643</v>
      </c>
      <c r="E948" s="3">
        <v>4350000</v>
      </c>
      <c r="F948" s="3">
        <v>2000000</v>
      </c>
      <c r="G948" s="8">
        <v>5.7950000000000002E-2</v>
      </c>
      <c r="H948" s="8">
        <v>5.8000000000000003E-2</v>
      </c>
      <c r="I948" s="8">
        <v>2.9238143289606459E-3</v>
      </c>
      <c r="J948" t="str">
        <f t="shared" si="86"/>
        <v>SUN</v>
      </c>
      <c r="K948" t="str">
        <f t="shared" si="87"/>
        <v>SPN</v>
      </c>
      <c r="L948" s="3">
        <f t="shared" si="88"/>
        <v>0.25277777777777777</v>
      </c>
      <c r="M948" t="s">
        <v>313</v>
      </c>
      <c r="N948">
        <f t="shared" si="90"/>
        <v>2019</v>
      </c>
      <c r="O948">
        <f t="shared" si="91"/>
        <v>3</v>
      </c>
      <c r="P948">
        <f t="shared" si="89"/>
        <v>1</v>
      </c>
    </row>
    <row r="949" spans="1:16" x14ac:dyDescent="0.2">
      <c r="A949" s="5">
        <v>43564</v>
      </c>
      <c r="B949" s="5">
        <v>43566</v>
      </c>
      <c r="C949" t="s">
        <v>77</v>
      </c>
      <c r="D949" s="5">
        <v>43656</v>
      </c>
      <c r="E949" s="3">
        <v>3010000</v>
      </c>
      <c r="F949" s="3">
        <v>1420000</v>
      </c>
      <c r="G949" s="8">
        <v>5.7977500000000001E-2</v>
      </c>
      <c r="H949" s="8">
        <v>5.8500000000000003E-2</v>
      </c>
      <c r="I949" s="8">
        <v>2.0768932896064584E-3</v>
      </c>
      <c r="J949" t="str">
        <f t="shared" si="86"/>
        <v>SUN</v>
      </c>
      <c r="K949" t="str">
        <f t="shared" si="87"/>
        <v>SPN</v>
      </c>
      <c r="L949" s="3">
        <f t="shared" si="88"/>
        <v>0.25277777777777777</v>
      </c>
      <c r="M949" t="s">
        <v>313</v>
      </c>
      <c r="N949">
        <f t="shared" si="90"/>
        <v>2019</v>
      </c>
      <c r="O949">
        <f t="shared" si="91"/>
        <v>4</v>
      </c>
      <c r="P949">
        <f t="shared" si="89"/>
        <v>2</v>
      </c>
    </row>
    <row r="950" spans="1:16" x14ac:dyDescent="0.2">
      <c r="A950" s="5">
        <v>43578</v>
      </c>
      <c r="B950" s="5">
        <v>43580</v>
      </c>
      <c r="C950" t="s">
        <v>78</v>
      </c>
      <c r="D950" s="5">
        <v>43670</v>
      </c>
      <c r="E950" s="3">
        <v>2481000</v>
      </c>
      <c r="F950" s="3">
        <v>950000</v>
      </c>
      <c r="G950" s="8">
        <v>5.8184199999999998E-2</v>
      </c>
      <c r="H950" s="8">
        <v>5.8500000000000003E-2</v>
      </c>
      <c r="I950" s="8">
        <v>1.3944245711402623E-3</v>
      </c>
      <c r="J950" t="str">
        <f t="shared" si="86"/>
        <v>SUN</v>
      </c>
      <c r="K950" t="str">
        <f t="shared" si="87"/>
        <v>SPN</v>
      </c>
      <c r="L950" s="3">
        <f t="shared" si="88"/>
        <v>0.25277777777777777</v>
      </c>
      <c r="M950" t="s">
        <v>313</v>
      </c>
      <c r="N950">
        <f t="shared" si="90"/>
        <v>2019</v>
      </c>
      <c r="O950">
        <f t="shared" si="91"/>
        <v>4</v>
      </c>
      <c r="P950">
        <f t="shared" si="89"/>
        <v>2</v>
      </c>
    </row>
    <row r="951" spans="1:16" x14ac:dyDescent="0.2">
      <c r="A951" s="5">
        <v>43592</v>
      </c>
      <c r="B951" s="5">
        <v>43594</v>
      </c>
      <c r="C951" t="s">
        <v>79</v>
      </c>
      <c r="D951" s="5">
        <v>43685</v>
      </c>
      <c r="E951" s="3">
        <v>2685000</v>
      </c>
      <c r="F951" s="3">
        <v>1370000</v>
      </c>
      <c r="G951" s="8">
        <v>5.8442300000000003E-2</v>
      </c>
      <c r="H951" s="8">
        <v>5.8900000000000001E-2</v>
      </c>
      <c r="I951" s="8">
        <v>2.0198272199798183E-3</v>
      </c>
      <c r="J951" t="str">
        <f t="shared" si="86"/>
        <v>SUN</v>
      </c>
      <c r="K951" t="str">
        <f t="shared" si="87"/>
        <v>SPN</v>
      </c>
      <c r="L951" s="3">
        <f t="shared" si="88"/>
        <v>0.25277777777777777</v>
      </c>
      <c r="M951" t="s">
        <v>313</v>
      </c>
      <c r="N951">
        <f t="shared" si="90"/>
        <v>2019</v>
      </c>
      <c r="O951">
        <f t="shared" si="91"/>
        <v>5</v>
      </c>
      <c r="P951">
        <f t="shared" si="89"/>
        <v>2</v>
      </c>
    </row>
    <row r="952" spans="1:16" x14ac:dyDescent="0.2">
      <c r="A952" s="5">
        <v>43606</v>
      </c>
      <c r="B952" s="5">
        <v>43608</v>
      </c>
      <c r="C952" t="s">
        <v>80</v>
      </c>
      <c r="D952" s="5">
        <v>43699</v>
      </c>
      <c r="E952" s="3">
        <v>2400000</v>
      </c>
      <c r="F952" s="3">
        <v>0</v>
      </c>
      <c r="I952" s="8">
        <v>0</v>
      </c>
      <c r="J952" t="str">
        <f t="shared" si="86"/>
        <v>SUN</v>
      </c>
      <c r="K952" t="str">
        <f t="shared" si="87"/>
        <v>SPN</v>
      </c>
      <c r="L952" s="3">
        <f t="shared" si="88"/>
        <v>0.25277777777777777</v>
      </c>
      <c r="M952" t="s">
        <v>313</v>
      </c>
      <c r="N952">
        <f t="shared" si="90"/>
        <v>2019</v>
      </c>
      <c r="O952">
        <f t="shared" si="91"/>
        <v>5</v>
      </c>
      <c r="P952">
        <f t="shared" si="89"/>
        <v>2</v>
      </c>
    </row>
    <row r="953" spans="1:16" x14ac:dyDescent="0.2">
      <c r="A953" s="5">
        <v>43634</v>
      </c>
      <c r="B953" s="5">
        <v>43636</v>
      </c>
      <c r="C953" t="s">
        <v>81</v>
      </c>
      <c r="D953" s="5">
        <v>43727</v>
      </c>
      <c r="E953" s="3">
        <v>2950000</v>
      </c>
      <c r="F953" s="3">
        <v>1500000</v>
      </c>
      <c r="G953" s="8">
        <v>5.8380000000000001E-2</v>
      </c>
      <c r="H953" s="8">
        <v>5.8700000000000002E-2</v>
      </c>
      <c r="I953" s="8">
        <v>2.2091321897073665E-3</v>
      </c>
      <c r="J953" t="str">
        <f t="shared" si="86"/>
        <v>SUN</v>
      </c>
      <c r="K953" t="str">
        <f t="shared" si="87"/>
        <v>SPN</v>
      </c>
      <c r="L953" s="3">
        <f t="shared" si="88"/>
        <v>0.25277777777777777</v>
      </c>
      <c r="M953" t="s">
        <v>313</v>
      </c>
      <c r="N953">
        <f t="shared" si="90"/>
        <v>2019</v>
      </c>
      <c r="O953">
        <f t="shared" si="91"/>
        <v>6</v>
      </c>
      <c r="P953">
        <f t="shared" si="89"/>
        <v>2</v>
      </c>
    </row>
    <row r="954" spans="1:16" x14ac:dyDescent="0.2">
      <c r="A954" s="5">
        <v>43648</v>
      </c>
      <c r="B954" s="5">
        <v>43650</v>
      </c>
      <c r="C954" t="s">
        <v>82</v>
      </c>
      <c r="D954" s="5">
        <v>43741</v>
      </c>
      <c r="E954" s="3">
        <v>4870000</v>
      </c>
      <c r="F954" s="3">
        <v>2000000</v>
      </c>
      <c r="G954" s="8">
        <v>5.74355E-2</v>
      </c>
      <c r="H954" s="8">
        <v>5.7599999999999998E-2</v>
      </c>
      <c r="I954" s="8">
        <v>2.8978557013118063E-3</v>
      </c>
      <c r="J954" t="str">
        <f t="shared" si="86"/>
        <v>SUN</v>
      </c>
      <c r="K954" t="str">
        <f t="shared" si="87"/>
        <v>SPN</v>
      </c>
      <c r="L954" s="3">
        <f t="shared" si="88"/>
        <v>0.25277777777777777</v>
      </c>
      <c r="M954" t="s">
        <v>313</v>
      </c>
      <c r="N954">
        <f t="shared" si="90"/>
        <v>2019</v>
      </c>
      <c r="O954">
        <f t="shared" si="91"/>
        <v>7</v>
      </c>
      <c r="P954">
        <f t="shared" si="89"/>
        <v>3</v>
      </c>
    </row>
    <row r="955" spans="1:16" x14ac:dyDescent="0.2">
      <c r="A955" s="5">
        <v>43662</v>
      </c>
      <c r="B955" s="5">
        <v>43664</v>
      </c>
      <c r="C955" t="s">
        <v>83</v>
      </c>
      <c r="D955" s="5">
        <v>43755</v>
      </c>
      <c r="E955" s="3">
        <v>4485000</v>
      </c>
      <c r="F955" s="3">
        <v>1450000</v>
      </c>
      <c r="G955" s="8">
        <v>5.6998600000000003E-2</v>
      </c>
      <c r="H955" s="8">
        <v>5.7200000000000001E-2</v>
      </c>
      <c r="I955" s="8">
        <v>2.0849639253279514E-3</v>
      </c>
      <c r="J955" t="str">
        <f t="shared" si="86"/>
        <v>SUN</v>
      </c>
      <c r="K955" t="str">
        <f t="shared" si="87"/>
        <v>SPN</v>
      </c>
      <c r="L955" s="3">
        <f t="shared" si="88"/>
        <v>0.25277777777777777</v>
      </c>
      <c r="M955" t="s">
        <v>313</v>
      </c>
      <c r="N955">
        <f t="shared" si="90"/>
        <v>2019</v>
      </c>
      <c r="O955">
        <f t="shared" si="91"/>
        <v>7</v>
      </c>
      <c r="P955">
        <f t="shared" si="89"/>
        <v>3</v>
      </c>
    </row>
    <row r="956" spans="1:16" x14ac:dyDescent="0.2">
      <c r="A956" s="5">
        <v>43676</v>
      </c>
      <c r="B956" s="5">
        <v>43678</v>
      </c>
      <c r="C956" t="s">
        <v>84</v>
      </c>
      <c r="D956" s="5">
        <v>43769</v>
      </c>
      <c r="E956" s="3">
        <v>5455000</v>
      </c>
      <c r="F956" s="3">
        <v>2000000</v>
      </c>
      <c r="G956" s="8">
        <v>5.6541500000000001E-2</v>
      </c>
      <c r="H956" s="8">
        <v>5.7000000000000002E-2</v>
      </c>
      <c r="I956" s="8">
        <v>2.8527497477295661E-3</v>
      </c>
      <c r="J956" t="str">
        <f t="shared" si="86"/>
        <v>SUN</v>
      </c>
      <c r="K956" t="str">
        <f t="shared" si="87"/>
        <v>SPN</v>
      </c>
      <c r="L956" s="3">
        <f t="shared" si="88"/>
        <v>0.25</v>
      </c>
      <c r="M956" t="s">
        <v>313</v>
      </c>
      <c r="N956">
        <f t="shared" si="90"/>
        <v>2019</v>
      </c>
      <c r="O956">
        <f t="shared" si="91"/>
        <v>7</v>
      </c>
      <c r="P956">
        <f t="shared" si="89"/>
        <v>3</v>
      </c>
    </row>
    <row r="957" spans="1:16" x14ac:dyDescent="0.2">
      <c r="A957" s="5">
        <v>43690</v>
      </c>
      <c r="B957" s="5">
        <v>43692</v>
      </c>
      <c r="C957" t="s">
        <v>85</v>
      </c>
      <c r="D957" s="5">
        <v>43783</v>
      </c>
      <c r="E957" s="3">
        <v>2680000</v>
      </c>
      <c r="F957" s="3">
        <v>1100000</v>
      </c>
      <c r="G957" s="8">
        <v>5.70909E-2</v>
      </c>
      <c r="H957" s="8">
        <v>5.7200000000000001E-2</v>
      </c>
      <c r="I957" s="8">
        <v>1.5842580726538849E-3</v>
      </c>
      <c r="J957" t="str">
        <f t="shared" si="86"/>
        <v>SUN</v>
      </c>
      <c r="K957" t="str">
        <f t="shared" si="87"/>
        <v>SPN</v>
      </c>
      <c r="L957" s="3">
        <f t="shared" si="88"/>
        <v>0.25277777777777777</v>
      </c>
      <c r="M957" t="s">
        <v>313</v>
      </c>
      <c r="N957">
        <f t="shared" si="90"/>
        <v>2019</v>
      </c>
      <c r="O957">
        <f t="shared" si="91"/>
        <v>8</v>
      </c>
      <c r="P957">
        <f t="shared" si="89"/>
        <v>3</v>
      </c>
    </row>
    <row r="958" spans="1:16" x14ac:dyDescent="0.2">
      <c r="A958" s="5">
        <v>43704</v>
      </c>
      <c r="B958" s="5">
        <v>43706</v>
      </c>
      <c r="C958" t="s">
        <v>86</v>
      </c>
      <c r="D958" s="5">
        <v>43797</v>
      </c>
      <c r="E958" s="3">
        <v>4200000</v>
      </c>
      <c r="F958" s="3">
        <v>2000000</v>
      </c>
      <c r="G958" s="8">
        <v>5.7024999999999999E-2</v>
      </c>
      <c r="H958" s="8">
        <v>5.7099999999999998E-2</v>
      </c>
      <c r="I958" s="8">
        <v>2.8771442986881939E-3</v>
      </c>
      <c r="J958" t="str">
        <f t="shared" si="86"/>
        <v>SUN</v>
      </c>
      <c r="K958" t="str">
        <f t="shared" si="87"/>
        <v>SPN</v>
      </c>
      <c r="L958" s="3">
        <f t="shared" si="88"/>
        <v>0.25277777777777777</v>
      </c>
      <c r="M958" t="s">
        <v>313</v>
      </c>
      <c r="N958">
        <f t="shared" si="90"/>
        <v>2019</v>
      </c>
      <c r="O958">
        <f t="shared" si="91"/>
        <v>8</v>
      </c>
      <c r="P958">
        <f t="shared" si="89"/>
        <v>3</v>
      </c>
    </row>
    <row r="959" spans="1:16" x14ac:dyDescent="0.2">
      <c r="A959" s="5">
        <v>43718</v>
      </c>
      <c r="B959" s="5">
        <v>43720</v>
      </c>
      <c r="C959" t="s">
        <v>87</v>
      </c>
      <c r="D959" s="5">
        <v>43810</v>
      </c>
      <c r="E959" s="3">
        <v>3360000</v>
      </c>
      <c r="F959" s="3">
        <v>2000000</v>
      </c>
      <c r="G959" s="8">
        <v>5.7020000000000001E-2</v>
      </c>
      <c r="H959" s="8">
        <v>5.7099999999999998E-2</v>
      </c>
      <c r="I959" s="8">
        <v>2.8768920282542885E-3</v>
      </c>
      <c r="J959" t="str">
        <f t="shared" si="86"/>
        <v>SUN</v>
      </c>
      <c r="K959" t="str">
        <f t="shared" si="87"/>
        <v>SPN</v>
      </c>
      <c r="L959" s="3">
        <f t="shared" si="88"/>
        <v>0.25277777777777777</v>
      </c>
      <c r="M959" t="s">
        <v>313</v>
      </c>
      <c r="N959">
        <f t="shared" si="90"/>
        <v>2019</v>
      </c>
      <c r="O959">
        <f t="shared" si="91"/>
        <v>9</v>
      </c>
      <c r="P959">
        <f t="shared" si="89"/>
        <v>3</v>
      </c>
    </row>
    <row r="960" spans="1:16" x14ac:dyDescent="0.2">
      <c r="A960" s="5">
        <v>43732</v>
      </c>
      <c r="B960" s="5">
        <v>43734</v>
      </c>
      <c r="C960" t="s">
        <v>88</v>
      </c>
      <c r="D960" s="5">
        <v>43825</v>
      </c>
      <c r="E960" s="3">
        <v>6722000</v>
      </c>
      <c r="F960" s="3">
        <v>2000000</v>
      </c>
      <c r="G960" s="8">
        <v>5.5869000000000002E-2</v>
      </c>
      <c r="H960" s="8">
        <v>5.6500000000000002E-2</v>
      </c>
      <c r="I960" s="8">
        <v>2.8188193743693239E-3</v>
      </c>
      <c r="J960" t="str">
        <f t="shared" si="86"/>
        <v>SUN</v>
      </c>
      <c r="K960" t="str">
        <f t="shared" si="87"/>
        <v>SPN</v>
      </c>
      <c r="L960" s="3">
        <f t="shared" si="88"/>
        <v>0.25555555555555554</v>
      </c>
      <c r="M960" t="s">
        <v>313</v>
      </c>
      <c r="N960">
        <f t="shared" si="90"/>
        <v>2019</v>
      </c>
      <c r="O960">
        <f t="shared" si="91"/>
        <v>9</v>
      </c>
      <c r="P960">
        <f t="shared" si="89"/>
        <v>3</v>
      </c>
    </row>
    <row r="961" spans="1:16" x14ac:dyDescent="0.2">
      <c r="A961" s="5">
        <v>43760</v>
      </c>
      <c r="B961" s="5">
        <v>43762</v>
      </c>
      <c r="C961" t="s">
        <v>90</v>
      </c>
      <c r="D961" s="5">
        <v>43853</v>
      </c>
      <c r="E961" s="3">
        <v>11910000</v>
      </c>
      <c r="F961" s="3">
        <v>2000000</v>
      </c>
      <c r="G961" s="8">
        <v>5.1819999999999998E-2</v>
      </c>
      <c r="H961" s="8">
        <v>5.1999999999999998E-2</v>
      </c>
      <c r="I961" s="8">
        <v>2.6145307769929365E-3</v>
      </c>
      <c r="J961" t="str">
        <f t="shared" si="86"/>
        <v>SUN</v>
      </c>
      <c r="K961" t="str">
        <f t="shared" si="87"/>
        <v>SPN</v>
      </c>
      <c r="L961" s="3">
        <f t="shared" si="88"/>
        <v>0.25277777777777777</v>
      </c>
      <c r="M961" t="s">
        <v>313</v>
      </c>
      <c r="N961">
        <f t="shared" si="90"/>
        <v>2019</v>
      </c>
      <c r="O961">
        <f t="shared" si="91"/>
        <v>10</v>
      </c>
      <c r="P961">
        <f t="shared" si="89"/>
        <v>4</v>
      </c>
    </row>
    <row r="962" spans="1:16" x14ac:dyDescent="0.2">
      <c r="A962" s="5">
        <v>43774</v>
      </c>
      <c r="B962" s="5">
        <v>43776</v>
      </c>
      <c r="C962" t="s">
        <v>91</v>
      </c>
      <c r="D962" s="5">
        <v>43867</v>
      </c>
      <c r="E962" s="3">
        <v>12060000</v>
      </c>
      <c r="F962" s="3">
        <v>2000000</v>
      </c>
      <c r="G962" s="8">
        <v>4.5920000000000002E-2</v>
      </c>
      <c r="H962" s="8">
        <v>4.7E-2</v>
      </c>
      <c r="I962" s="8">
        <v>2.3168516649848636E-3</v>
      </c>
      <c r="J962" t="str">
        <f t="shared" ref="J962:J1025" si="92">INDEX(sbn,MATCH(C962,seri,0))</f>
        <v>SUN</v>
      </c>
      <c r="K962" t="str">
        <f t="shared" ref="K962:K1025" si="93">INDEX(tipe,MATCH(C962,seri,0))</f>
        <v>SPN</v>
      </c>
      <c r="L962" s="3">
        <f t="shared" ref="L962:L1025" si="94">YEARFRAC(A962,D962)</f>
        <v>0.25277777777777777</v>
      </c>
      <c r="M962" t="s">
        <v>313</v>
      </c>
      <c r="N962">
        <f t="shared" si="90"/>
        <v>2019</v>
      </c>
      <c r="O962">
        <f t="shared" si="91"/>
        <v>11</v>
      </c>
      <c r="P962">
        <f t="shared" si="89"/>
        <v>4</v>
      </c>
    </row>
    <row r="963" spans="1:16" x14ac:dyDescent="0.2">
      <c r="A963" s="5">
        <v>43788</v>
      </c>
      <c r="B963" s="5">
        <v>43790</v>
      </c>
      <c r="C963" t="s">
        <v>92</v>
      </c>
      <c r="D963" s="5">
        <v>43881</v>
      </c>
      <c r="E963" s="3">
        <v>4130000</v>
      </c>
      <c r="F963" s="3">
        <v>1850000</v>
      </c>
      <c r="G963" s="8">
        <v>4.6199999999999998E-2</v>
      </c>
      <c r="H963" s="8">
        <v>4.7E-2</v>
      </c>
      <c r="I963" s="8">
        <v>2.1561553985872855E-3</v>
      </c>
      <c r="J963" t="str">
        <f t="shared" si="92"/>
        <v>SUN</v>
      </c>
      <c r="K963" t="str">
        <f t="shared" si="93"/>
        <v>SPN</v>
      </c>
      <c r="L963" s="3">
        <f t="shared" si="94"/>
        <v>0.25277777777777777</v>
      </c>
      <c r="M963" t="s">
        <v>313</v>
      </c>
      <c r="N963">
        <f t="shared" si="90"/>
        <v>2019</v>
      </c>
      <c r="O963">
        <f t="shared" si="91"/>
        <v>11</v>
      </c>
      <c r="P963">
        <f t="shared" ref="P963:P1026" si="95">ROUNDUP(MONTH(A963)/3,0)</f>
        <v>4</v>
      </c>
    </row>
    <row r="964" spans="1:16" x14ac:dyDescent="0.2">
      <c r="A964" s="5">
        <v>43851</v>
      </c>
      <c r="B964" s="5">
        <v>43853</v>
      </c>
      <c r="C964" t="s">
        <v>130</v>
      </c>
      <c r="D964" s="5">
        <v>43943</v>
      </c>
      <c r="E964" s="3">
        <v>21990000</v>
      </c>
      <c r="F964" s="3">
        <v>1500000</v>
      </c>
      <c r="G964" s="8">
        <v>3.9399999999999998E-2</v>
      </c>
      <c r="H964" s="8">
        <v>3.95E-2</v>
      </c>
      <c r="I964" s="8">
        <v>2.5886990801576868E-3</v>
      </c>
      <c r="J964" t="str">
        <f t="shared" si="92"/>
        <v>SUN</v>
      </c>
      <c r="K964" t="str">
        <f t="shared" si="93"/>
        <v>SPN</v>
      </c>
      <c r="L964" s="3">
        <f t="shared" si="94"/>
        <v>0.25277777777777777</v>
      </c>
      <c r="M964" t="s">
        <v>313</v>
      </c>
      <c r="N964">
        <f t="shared" ref="N964:N1027" si="96">YEAR(A964)</f>
        <v>2020</v>
      </c>
      <c r="O964">
        <f t="shared" ref="O964:O1027" si="97">MONTH(A964)</f>
        <v>1</v>
      </c>
      <c r="P964">
        <f t="shared" si="95"/>
        <v>1</v>
      </c>
    </row>
    <row r="965" spans="1:16" x14ac:dyDescent="0.2">
      <c r="A965" s="5">
        <v>43879</v>
      </c>
      <c r="B965" s="5">
        <v>43881</v>
      </c>
      <c r="C965" t="s">
        <v>131</v>
      </c>
      <c r="D965" s="5">
        <v>43970</v>
      </c>
      <c r="E965" s="3">
        <v>15740000</v>
      </c>
      <c r="F965" s="3">
        <v>1500000</v>
      </c>
      <c r="G965" s="8">
        <v>2.8931999999999999E-2</v>
      </c>
      <c r="H965" s="8">
        <v>3.2899999999999999E-2</v>
      </c>
      <c r="I965" s="8">
        <v>1.9009198423127463E-3</v>
      </c>
      <c r="J965" t="str">
        <f t="shared" si="92"/>
        <v>SUN</v>
      </c>
      <c r="K965" t="str">
        <f t="shared" si="93"/>
        <v>SPN</v>
      </c>
      <c r="L965" s="3">
        <f t="shared" si="94"/>
        <v>0.25277777777777777</v>
      </c>
      <c r="M965" t="s">
        <v>313</v>
      </c>
      <c r="N965">
        <f t="shared" si="96"/>
        <v>2020</v>
      </c>
      <c r="O965">
        <f t="shared" si="97"/>
        <v>2</v>
      </c>
      <c r="P965">
        <f t="shared" si="95"/>
        <v>1</v>
      </c>
    </row>
    <row r="966" spans="1:16" x14ac:dyDescent="0.2">
      <c r="A966" s="5">
        <v>43893</v>
      </c>
      <c r="B966" s="5">
        <v>43895</v>
      </c>
      <c r="C966" t="s">
        <v>132</v>
      </c>
      <c r="D966" s="5">
        <v>43986</v>
      </c>
      <c r="E966" s="3">
        <v>10815000</v>
      </c>
      <c r="F966" s="3">
        <v>1500000</v>
      </c>
      <c r="G966" s="8">
        <v>2.9010000000000001E-2</v>
      </c>
      <c r="H966" s="8">
        <v>2.9499999999999998E-2</v>
      </c>
      <c r="I966" s="8">
        <v>1.9060446780551905E-3</v>
      </c>
      <c r="J966" t="str">
        <f t="shared" si="92"/>
        <v>SUN</v>
      </c>
      <c r="K966" t="str">
        <f t="shared" si="93"/>
        <v>SPN</v>
      </c>
      <c r="L966" s="3">
        <f t="shared" si="94"/>
        <v>0.25277777777777777</v>
      </c>
      <c r="M966" t="s">
        <v>313</v>
      </c>
      <c r="N966">
        <f t="shared" si="96"/>
        <v>2020</v>
      </c>
      <c r="O966">
        <f t="shared" si="97"/>
        <v>3</v>
      </c>
      <c r="P966">
        <f t="shared" si="95"/>
        <v>1</v>
      </c>
    </row>
    <row r="967" spans="1:16" x14ac:dyDescent="0.2">
      <c r="A967" s="5">
        <v>43935</v>
      </c>
      <c r="B967" s="5">
        <v>43937</v>
      </c>
      <c r="C967" t="s">
        <v>133</v>
      </c>
      <c r="D967" s="5">
        <v>44027</v>
      </c>
      <c r="E967" s="3">
        <v>2190000</v>
      </c>
      <c r="F967" s="3">
        <v>380000</v>
      </c>
      <c r="G967" s="8">
        <v>2.5605300000000001E-2</v>
      </c>
      <c r="H967" s="8">
        <v>2.5999999999999999E-2</v>
      </c>
      <c r="I967" s="8">
        <v>4.2619421813403418E-4</v>
      </c>
      <c r="J967" t="str">
        <f t="shared" si="92"/>
        <v>SUN</v>
      </c>
      <c r="K967" t="str">
        <f t="shared" si="93"/>
        <v>SPN</v>
      </c>
      <c r="L967" s="3">
        <f t="shared" si="94"/>
        <v>0.25277777777777777</v>
      </c>
      <c r="M967" t="s">
        <v>313</v>
      </c>
      <c r="N967">
        <f t="shared" si="96"/>
        <v>2020</v>
      </c>
      <c r="O967">
        <f t="shared" si="97"/>
        <v>4</v>
      </c>
      <c r="P967">
        <f t="shared" si="95"/>
        <v>2</v>
      </c>
    </row>
    <row r="968" spans="1:16" x14ac:dyDescent="0.2">
      <c r="A968" s="5">
        <v>43949</v>
      </c>
      <c r="B968" s="5">
        <v>43951</v>
      </c>
      <c r="C968" t="s">
        <v>134</v>
      </c>
      <c r="D968" s="5">
        <v>44041</v>
      </c>
      <c r="E968" s="3">
        <v>250000</v>
      </c>
      <c r="F968" s="3">
        <v>200000</v>
      </c>
      <c r="G968" s="8">
        <v>3.5000000000000003E-2</v>
      </c>
      <c r="H968" s="8">
        <v>3.5000000000000003E-2</v>
      </c>
      <c r="I968" s="8">
        <v>3.066141042487955E-4</v>
      </c>
      <c r="J968" t="str">
        <f t="shared" si="92"/>
        <v>SUN</v>
      </c>
      <c r="K968" t="str">
        <f t="shared" si="93"/>
        <v>SPN</v>
      </c>
      <c r="L968" s="3">
        <f t="shared" si="94"/>
        <v>0.25277777777777777</v>
      </c>
      <c r="M968" t="s">
        <v>313</v>
      </c>
      <c r="N968">
        <f t="shared" si="96"/>
        <v>2020</v>
      </c>
      <c r="O968">
        <f t="shared" si="97"/>
        <v>4</v>
      </c>
      <c r="P968">
        <f t="shared" si="95"/>
        <v>2</v>
      </c>
    </row>
    <row r="969" spans="1:16" x14ac:dyDescent="0.2">
      <c r="A969" s="5">
        <v>43984</v>
      </c>
      <c r="B969" s="5">
        <v>43986</v>
      </c>
      <c r="C969" t="s">
        <v>135</v>
      </c>
      <c r="D969" s="5">
        <v>44077</v>
      </c>
      <c r="E969" s="3">
        <v>150000</v>
      </c>
      <c r="F969" s="3">
        <v>150000</v>
      </c>
      <c r="G969" s="8">
        <v>3.2500000000000001E-2</v>
      </c>
      <c r="H969" s="8">
        <v>3.2500000000000001E-2</v>
      </c>
      <c r="I969" s="8">
        <v>2.1353482260183968E-4</v>
      </c>
      <c r="J969" t="str">
        <f t="shared" si="92"/>
        <v>SUN</v>
      </c>
      <c r="K969" t="str">
        <f t="shared" si="93"/>
        <v>SPN</v>
      </c>
      <c r="L969" s="3">
        <f t="shared" si="94"/>
        <v>0.25277777777777777</v>
      </c>
      <c r="M969" t="s">
        <v>313</v>
      </c>
      <c r="N969">
        <f t="shared" si="96"/>
        <v>2020</v>
      </c>
      <c r="O969">
        <f t="shared" si="97"/>
        <v>6</v>
      </c>
      <c r="P969">
        <f t="shared" si="95"/>
        <v>2</v>
      </c>
    </row>
    <row r="970" spans="1:16" x14ac:dyDescent="0.2">
      <c r="A970" s="5">
        <v>43998</v>
      </c>
      <c r="B970" s="5">
        <v>44000</v>
      </c>
      <c r="C970" t="s">
        <v>136</v>
      </c>
      <c r="D970" s="5">
        <v>44091</v>
      </c>
      <c r="I970" s="8">
        <v>0</v>
      </c>
      <c r="J970" t="str">
        <f t="shared" si="92"/>
        <v>SUN</v>
      </c>
      <c r="K970" t="str">
        <f t="shared" si="93"/>
        <v>SPN</v>
      </c>
      <c r="L970" s="3">
        <f t="shared" si="94"/>
        <v>0.25277777777777777</v>
      </c>
      <c r="M970" t="s">
        <v>313</v>
      </c>
      <c r="N970">
        <f t="shared" si="96"/>
        <v>2020</v>
      </c>
      <c r="O970">
        <f t="shared" si="97"/>
        <v>6</v>
      </c>
      <c r="P970">
        <f t="shared" si="95"/>
        <v>2</v>
      </c>
    </row>
    <row r="971" spans="1:16" x14ac:dyDescent="0.2">
      <c r="A971" s="5">
        <v>44012</v>
      </c>
      <c r="B971" s="5">
        <v>44014</v>
      </c>
      <c r="C971" t="s">
        <v>137</v>
      </c>
      <c r="D971" s="5">
        <v>44105</v>
      </c>
      <c r="I971" s="8">
        <v>0</v>
      </c>
      <c r="J971" t="str">
        <f t="shared" si="92"/>
        <v>SUN</v>
      </c>
      <c r="K971" t="str">
        <f t="shared" si="93"/>
        <v>SPN</v>
      </c>
      <c r="L971" s="3">
        <f t="shared" si="94"/>
        <v>0.25277777777777777</v>
      </c>
      <c r="M971" t="s">
        <v>313</v>
      </c>
      <c r="N971">
        <f t="shared" si="96"/>
        <v>2020</v>
      </c>
      <c r="O971">
        <f t="shared" si="97"/>
        <v>6</v>
      </c>
      <c r="P971">
        <f t="shared" si="95"/>
        <v>2</v>
      </c>
    </row>
    <row r="972" spans="1:16" x14ac:dyDescent="0.2">
      <c r="A972" s="5">
        <v>44026</v>
      </c>
      <c r="B972" s="5">
        <v>44028</v>
      </c>
      <c r="C972" t="s">
        <v>138</v>
      </c>
      <c r="D972" s="5">
        <v>44119</v>
      </c>
      <c r="I972" s="8">
        <v>0</v>
      </c>
      <c r="J972" t="str">
        <f t="shared" si="92"/>
        <v>SUN</v>
      </c>
      <c r="K972" t="str">
        <f t="shared" si="93"/>
        <v>SPN</v>
      </c>
      <c r="L972" s="3">
        <f t="shared" si="94"/>
        <v>0.25277777777777777</v>
      </c>
      <c r="M972" t="s">
        <v>313</v>
      </c>
      <c r="N972">
        <f t="shared" si="96"/>
        <v>2020</v>
      </c>
      <c r="O972">
        <f t="shared" si="97"/>
        <v>7</v>
      </c>
      <c r="P972">
        <f t="shared" si="95"/>
        <v>3</v>
      </c>
    </row>
    <row r="973" spans="1:16" x14ac:dyDescent="0.2">
      <c r="A973" s="5">
        <v>44040</v>
      </c>
      <c r="B973" s="5">
        <v>44042</v>
      </c>
      <c r="C973" t="s">
        <v>139</v>
      </c>
      <c r="D973" s="5">
        <v>44133</v>
      </c>
      <c r="E973" s="3">
        <v>800000</v>
      </c>
      <c r="F973" s="3">
        <v>280000</v>
      </c>
      <c r="G973" s="8">
        <v>3.4828600000000001E-2</v>
      </c>
      <c r="H973" s="8">
        <v>3.5000000000000003E-2</v>
      </c>
      <c r="I973" s="8">
        <v>4.271575996495839E-4</v>
      </c>
      <c r="J973" t="str">
        <f t="shared" si="92"/>
        <v>SUN</v>
      </c>
      <c r="K973" t="str">
        <f t="shared" si="93"/>
        <v>SPN</v>
      </c>
      <c r="L973" s="3">
        <f t="shared" si="94"/>
        <v>0.25277777777777777</v>
      </c>
      <c r="M973" t="s">
        <v>313</v>
      </c>
      <c r="N973">
        <f t="shared" si="96"/>
        <v>2020</v>
      </c>
      <c r="O973">
        <f t="shared" si="97"/>
        <v>7</v>
      </c>
      <c r="P973">
        <f t="shared" si="95"/>
        <v>3</v>
      </c>
    </row>
    <row r="974" spans="1:16" x14ac:dyDescent="0.2">
      <c r="A974" s="5">
        <v>44054</v>
      </c>
      <c r="B974" s="5">
        <v>44056</v>
      </c>
      <c r="C974" t="s">
        <v>140</v>
      </c>
      <c r="D974" s="5">
        <v>44147</v>
      </c>
      <c r="E974" s="3">
        <v>3260000</v>
      </c>
      <c r="F974" s="3">
        <v>300000</v>
      </c>
      <c r="G974" s="8">
        <v>3.2500000000000001E-2</v>
      </c>
      <c r="H974" s="8">
        <v>3.2500000000000001E-2</v>
      </c>
      <c r="I974" s="8">
        <v>4.2706964520367936E-4</v>
      </c>
      <c r="J974" t="str">
        <f t="shared" si="92"/>
        <v>SUN</v>
      </c>
      <c r="K974" t="str">
        <f t="shared" si="93"/>
        <v>SPN</v>
      </c>
      <c r="L974" s="3">
        <f t="shared" si="94"/>
        <v>0.25277777777777777</v>
      </c>
      <c r="M974" t="s">
        <v>313</v>
      </c>
      <c r="N974">
        <f t="shared" si="96"/>
        <v>2020</v>
      </c>
      <c r="O974">
        <f t="shared" si="97"/>
        <v>8</v>
      </c>
      <c r="P974">
        <f t="shared" si="95"/>
        <v>3</v>
      </c>
    </row>
    <row r="975" spans="1:16" x14ac:dyDescent="0.2">
      <c r="A975" s="5">
        <v>44068</v>
      </c>
      <c r="B975" s="5">
        <v>44070</v>
      </c>
      <c r="C975" t="s">
        <v>141</v>
      </c>
      <c r="D975" s="5">
        <v>44161</v>
      </c>
      <c r="E975" s="3">
        <v>4105000</v>
      </c>
      <c r="F975" s="3">
        <v>1000000</v>
      </c>
      <c r="G975" s="8">
        <v>3.2112000000000002E-2</v>
      </c>
      <c r="H975" s="8">
        <v>3.2500000000000001E-2</v>
      </c>
      <c r="I975" s="8">
        <v>1.4065703022339028E-3</v>
      </c>
      <c r="J975" t="str">
        <f t="shared" si="92"/>
        <v>SUN</v>
      </c>
      <c r="K975" t="str">
        <f t="shared" si="93"/>
        <v>SPN</v>
      </c>
      <c r="L975" s="3">
        <f t="shared" si="94"/>
        <v>0.25277777777777777</v>
      </c>
      <c r="M975" t="s">
        <v>313</v>
      </c>
      <c r="N975">
        <f t="shared" si="96"/>
        <v>2020</v>
      </c>
      <c r="O975">
        <f t="shared" si="97"/>
        <v>8</v>
      </c>
      <c r="P975">
        <f t="shared" si="95"/>
        <v>3</v>
      </c>
    </row>
    <row r="976" spans="1:16" x14ac:dyDescent="0.2">
      <c r="A976" s="5">
        <v>44082</v>
      </c>
      <c r="B976" s="5">
        <v>44084</v>
      </c>
      <c r="C976" t="s">
        <v>142</v>
      </c>
      <c r="D976" s="5">
        <v>44174</v>
      </c>
      <c r="E976" s="3">
        <v>2600000</v>
      </c>
      <c r="F976" s="3">
        <v>1000000</v>
      </c>
      <c r="G976" s="8">
        <v>3.1562E-2</v>
      </c>
      <c r="H976" s="8">
        <v>3.2000000000000001E-2</v>
      </c>
      <c r="I976" s="8">
        <v>1.3824791940429259E-3</v>
      </c>
      <c r="J976" t="str">
        <f t="shared" si="92"/>
        <v>SUN</v>
      </c>
      <c r="K976" t="str">
        <f t="shared" si="93"/>
        <v>SPN</v>
      </c>
      <c r="L976" s="3">
        <f t="shared" si="94"/>
        <v>0.25277777777777777</v>
      </c>
      <c r="M976" t="s">
        <v>313</v>
      </c>
      <c r="N976">
        <f t="shared" si="96"/>
        <v>2020</v>
      </c>
      <c r="O976">
        <f t="shared" si="97"/>
        <v>9</v>
      </c>
      <c r="P976">
        <f t="shared" si="95"/>
        <v>3</v>
      </c>
    </row>
    <row r="977" spans="1:16" x14ac:dyDescent="0.2">
      <c r="A977" s="5">
        <v>44096</v>
      </c>
      <c r="B977" s="5">
        <v>44098</v>
      </c>
      <c r="C977" t="s">
        <v>143</v>
      </c>
      <c r="D977" s="5">
        <v>44188</v>
      </c>
      <c r="E977" s="3">
        <v>2270000</v>
      </c>
      <c r="F977" s="3">
        <v>1000000</v>
      </c>
      <c r="G977" s="8">
        <v>3.03691E-2</v>
      </c>
      <c r="H977" s="8">
        <v>3.0599999999999999E-2</v>
      </c>
      <c r="I977" s="8">
        <v>1.3302277704774418E-3</v>
      </c>
      <c r="J977" t="str">
        <f t="shared" si="92"/>
        <v>SUN</v>
      </c>
      <c r="K977" t="str">
        <f t="shared" si="93"/>
        <v>SPN</v>
      </c>
      <c r="L977" s="3">
        <f t="shared" si="94"/>
        <v>0.25277777777777777</v>
      </c>
      <c r="M977" t="s">
        <v>313</v>
      </c>
      <c r="N977">
        <f t="shared" si="96"/>
        <v>2020</v>
      </c>
      <c r="O977">
        <f t="shared" si="97"/>
        <v>9</v>
      </c>
      <c r="P977">
        <f t="shared" si="95"/>
        <v>3</v>
      </c>
    </row>
    <row r="978" spans="1:16" x14ac:dyDescent="0.2">
      <c r="A978" s="5">
        <v>44124</v>
      </c>
      <c r="B978" s="5">
        <v>44126</v>
      </c>
      <c r="C978" t="s">
        <v>145</v>
      </c>
      <c r="D978" s="5">
        <v>44217</v>
      </c>
      <c r="E978" s="3">
        <v>2740000</v>
      </c>
      <c r="F978" s="3">
        <v>2250000</v>
      </c>
      <c r="G978" s="8">
        <v>2.98E-2</v>
      </c>
      <c r="H978" s="8">
        <v>0.03</v>
      </c>
      <c r="I978" s="8">
        <v>2.9369250985545334E-3</v>
      </c>
      <c r="J978" t="str">
        <f t="shared" si="92"/>
        <v>SUN</v>
      </c>
      <c r="K978" t="str">
        <f t="shared" si="93"/>
        <v>SPN</v>
      </c>
      <c r="L978" s="3">
        <f t="shared" si="94"/>
        <v>0.25277777777777777</v>
      </c>
      <c r="M978" t="s">
        <v>313</v>
      </c>
      <c r="N978">
        <f t="shared" si="96"/>
        <v>2020</v>
      </c>
      <c r="O978">
        <f t="shared" si="97"/>
        <v>10</v>
      </c>
      <c r="P978">
        <f t="shared" si="95"/>
        <v>4</v>
      </c>
    </row>
    <row r="979" spans="1:16" x14ac:dyDescent="0.2">
      <c r="A979" s="5">
        <v>44152</v>
      </c>
      <c r="B979" s="5">
        <v>44154</v>
      </c>
      <c r="C979" t="s">
        <v>147</v>
      </c>
      <c r="D979" s="5">
        <v>44245</v>
      </c>
      <c r="E979" s="3">
        <v>1460000</v>
      </c>
      <c r="F979" s="3">
        <v>1000000</v>
      </c>
      <c r="G979" s="8">
        <v>2.99923E-2</v>
      </c>
      <c r="H979" s="8">
        <v>0.03</v>
      </c>
      <c r="I979" s="8">
        <v>1.3137231712658781E-3</v>
      </c>
      <c r="J979" t="str">
        <f t="shared" si="92"/>
        <v>SUN</v>
      </c>
      <c r="K979" t="str">
        <f t="shared" si="93"/>
        <v>SPN</v>
      </c>
      <c r="L979" s="3">
        <f t="shared" si="94"/>
        <v>0.25277777777777777</v>
      </c>
      <c r="M979" t="s">
        <v>313</v>
      </c>
      <c r="N979">
        <f t="shared" si="96"/>
        <v>2020</v>
      </c>
      <c r="O979">
        <f t="shared" si="97"/>
        <v>11</v>
      </c>
      <c r="P979">
        <f t="shared" si="95"/>
        <v>4</v>
      </c>
    </row>
    <row r="980" spans="1:16" x14ac:dyDescent="0.2">
      <c r="A980" s="5">
        <v>44201</v>
      </c>
      <c r="B980" s="5">
        <v>44203</v>
      </c>
      <c r="C980" t="s">
        <v>232</v>
      </c>
      <c r="D980" s="5">
        <v>44292</v>
      </c>
      <c r="E980" s="3">
        <v>1250000</v>
      </c>
      <c r="F980" s="3">
        <v>1000000</v>
      </c>
      <c r="G980" s="8">
        <v>2.9831300000000002E-2</v>
      </c>
      <c r="H980" s="8">
        <v>3.0200000000000001E-2</v>
      </c>
      <c r="I980" s="8">
        <v>1.4885878243512975E-3</v>
      </c>
      <c r="J980" t="str">
        <f t="shared" si="92"/>
        <v>SUN</v>
      </c>
      <c r="K980" t="str">
        <f t="shared" si="93"/>
        <v>SPN</v>
      </c>
      <c r="L980" s="3">
        <f t="shared" si="94"/>
        <v>0.25277777777777777</v>
      </c>
      <c r="M980" t="s">
        <v>313</v>
      </c>
      <c r="N980">
        <f t="shared" si="96"/>
        <v>2021</v>
      </c>
      <c r="O980">
        <f t="shared" si="97"/>
        <v>1</v>
      </c>
      <c r="P980">
        <f t="shared" si="95"/>
        <v>1</v>
      </c>
    </row>
    <row r="981" spans="1:16" x14ac:dyDescent="0.2">
      <c r="A981" s="5">
        <v>44215</v>
      </c>
      <c r="B981" s="5">
        <v>44217</v>
      </c>
      <c r="C981" t="s">
        <v>233</v>
      </c>
      <c r="D981" s="5">
        <v>44306</v>
      </c>
      <c r="E981" s="3">
        <v>1020000</v>
      </c>
      <c r="F981" s="3">
        <v>750000</v>
      </c>
      <c r="G981" s="8">
        <v>2.96867E-2</v>
      </c>
      <c r="H981" s="8">
        <v>0.03</v>
      </c>
      <c r="I981" s="8">
        <v>1.1110291916167666E-3</v>
      </c>
      <c r="J981" t="str">
        <f t="shared" si="92"/>
        <v>SUN</v>
      </c>
      <c r="K981" t="str">
        <f t="shared" si="93"/>
        <v>SPN</v>
      </c>
      <c r="L981" s="3">
        <f t="shared" si="94"/>
        <v>0.25277777777777777</v>
      </c>
      <c r="M981" t="s">
        <v>313</v>
      </c>
      <c r="N981">
        <f t="shared" si="96"/>
        <v>2021</v>
      </c>
      <c r="O981">
        <f t="shared" si="97"/>
        <v>1</v>
      </c>
      <c r="P981">
        <f t="shared" si="95"/>
        <v>1</v>
      </c>
    </row>
    <row r="982" spans="1:16" x14ac:dyDescent="0.2">
      <c r="A982" s="5">
        <v>44229</v>
      </c>
      <c r="B982" s="5">
        <v>44231</v>
      </c>
      <c r="C982" t="s">
        <v>234</v>
      </c>
      <c r="D982" s="5">
        <v>44321</v>
      </c>
      <c r="E982" s="3">
        <v>1550000</v>
      </c>
      <c r="F982" s="3">
        <v>1000000</v>
      </c>
      <c r="G982" s="8">
        <v>2.9711100000000001E-2</v>
      </c>
      <c r="H982" s="8">
        <v>0.03</v>
      </c>
      <c r="I982" s="8">
        <v>1.4825898203592815E-3</v>
      </c>
      <c r="J982" t="str">
        <f t="shared" si="92"/>
        <v>SUN</v>
      </c>
      <c r="K982" t="str">
        <f t="shared" si="93"/>
        <v>SPN</v>
      </c>
      <c r="L982" s="3">
        <f t="shared" si="94"/>
        <v>0.25833333333333336</v>
      </c>
      <c r="M982" t="s">
        <v>313</v>
      </c>
      <c r="N982">
        <f t="shared" si="96"/>
        <v>2021</v>
      </c>
      <c r="O982">
        <f t="shared" si="97"/>
        <v>2</v>
      </c>
      <c r="P982">
        <f t="shared" si="95"/>
        <v>1</v>
      </c>
    </row>
    <row r="983" spans="1:16" x14ac:dyDescent="0.2">
      <c r="A983" s="5">
        <v>44243</v>
      </c>
      <c r="B983" s="5">
        <v>44245</v>
      </c>
      <c r="C983" t="s">
        <v>235</v>
      </c>
      <c r="D983" s="5">
        <v>44335</v>
      </c>
      <c r="E983" s="3">
        <v>1286000</v>
      </c>
      <c r="F983" s="3">
        <v>1000000</v>
      </c>
      <c r="G983" s="8">
        <v>2.9702800000000001E-2</v>
      </c>
      <c r="H983" s="8">
        <v>0.03</v>
      </c>
      <c r="I983" s="8">
        <v>1.482175648702595E-3</v>
      </c>
      <c r="J983" t="str">
        <f t="shared" si="92"/>
        <v>SUN</v>
      </c>
      <c r="K983" t="str">
        <f t="shared" si="93"/>
        <v>SPN</v>
      </c>
      <c r="L983" s="3">
        <f t="shared" si="94"/>
        <v>0.25833333333333336</v>
      </c>
      <c r="M983" t="s">
        <v>313</v>
      </c>
      <c r="N983">
        <f t="shared" si="96"/>
        <v>2021</v>
      </c>
      <c r="O983">
        <f t="shared" si="97"/>
        <v>2</v>
      </c>
      <c r="P983">
        <f t="shared" si="95"/>
        <v>1</v>
      </c>
    </row>
    <row r="984" spans="1:16" x14ac:dyDescent="0.2">
      <c r="A984" s="5">
        <v>44341</v>
      </c>
      <c r="B984" s="5">
        <v>44344</v>
      </c>
      <c r="C984" t="s">
        <v>239</v>
      </c>
      <c r="D984" s="5">
        <v>44434</v>
      </c>
      <c r="E984" s="3">
        <v>1950000</v>
      </c>
      <c r="F984" s="3">
        <v>1000000</v>
      </c>
      <c r="G984" s="8">
        <v>3.1151999999999999E-2</v>
      </c>
      <c r="H984" s="8">
        <v>3.15E-2</v>
      </c>
      <c r="I984" s="8">
        <v>1.5544910179640719E-3</v>
      </c>
      <c r="J984" t="str">
        <f t="shared" si="92"/>
        <v>SUN</v>
      </c>
      <c r="K984" t="str">
        <f t="shared" si="93"/>
        <v>SPN</v>
      </c>
      <c r="L984" s="3">
        <f t="shared" si="94"/>
        <v>0.25277777777777777</v>
      </c>
      <c r="M984" t="s">
        <v>313</v>
      </c>
      <c r="N984">
        <f t="shared" si="96"/>
        <v>2021</v>
      </c>
      <c r="O984">
        <f t="shared" si="97"/>
        <v>5</v>
      </c>
      <c r="P984">
        <f t="shared" si="95"/>
        <v>2</v>
      </c>
    </row>
    <row r="985" spans="1:16" x14ac:dyDescent="0.2">
      <c r="A985" s="5">
        <v>44369</v>
      </c>
      <c r="B985" s="5">
        <v>44371</v>
      </c>
      <c r="C985" t="s">
        <v>240</v>
      </c>
      <c r="D985" s="5">
        <v>44461</v>
      </c>
      <c r="E985" s="3">
        <v>2105000</v>
      </c>
      <c r="F985" s="3">
        <v>1000000</v>
      </c>
      <c r="G985" s="8">
        <v>3.1359999999999999E-2</v>
      </c>
      <c r="H985" s="8">
        <v>3.15E-2</v>
      </c>
      <c r="I985" s="8">
        <v>1.5648702594810379E-3</v>
      </c>
      <c r="J985" t="str">
        <f t="shared" si="92"/>
        <v>SUN</v>
      </c>
      <c r="K985" t="str">
        <f t="shared" si="93"/>
        <v>SPN</v>
      </c>
      <c r="L985" s="3">
        <f t="shared" si="94"/>
        <v>0.25</v>
      </c>
      <c r="M985" t="s">
        <v>313</v>
      </c>
      <c r="N985">
        <f t="shared" si="96"/>
        <v>2021</v>
      </c>
      <c r="O985">
        <f t="shared" si="97"/>
        <v>6</v>
      </c>
      <c r="P985">
        <f t="shared" si="95"/>
        <v>2</v>
      </c>
    </row>
    <row r="986" spans="1:16" x14ac:dyDescent="0.2">
      <c r="A986" s="5">
        <v>44398</v>
      </c>
      <c r="B986" s="5">
        <v>44400</v>
      </c>
      <c r="C986" t="s">
        <v>241</v>
      </c>
      <c r="D986" s="5">
        <v>44490</v>
      </c>
      <c r="E986" s="3">
        <v>7660000</v>
      </c>
      <c r="F986" s="3">
        <v>1000000</v>
      </c>
      <c r="G986" s="8">
        <v>0.03</v>
      </c>
      <c r="H986" s="8">
        <v>0.03</v>
      </c>
      <c r="I986" s="8">
        <v>1.4970059880239522E-3</v>
      </c>
      <c r="J986" t="str">
        <f t="shared" si="92"/>
        <v>SUN</v>
      </c>
      <c r="K986" t="str">
        <f t="shared" si="93"/>
        <v>SPN</v>
      </c>
      <c r="L986" s="3">
        <f t="shared" si="94"/>
        <v>0.25</v>
      </c>
      <c r="M986" t="s">
        <v>313</v>
      </c>
      <c r="N986">
        <f t="shared" si="96"/>
        <v>2021</v>
      </c>
      <c r="O986">
        <f t="shared" si="97"/>
        <v>7</v>
      </c>
      <c r="P986">
        <f t="shared" si="95"/>
        <v>3</v>
      </c>
    </row>
    <row r="987" spans="1:16" x14ac:dyDescent="0.2">
      <c r="A987" s="5">
        <v>44426</v>
      </c>
      <c r="B987" s="5">
        <v>44428</v>
      </c>
      <c r="C987" t="s">
        <v>242</v>
      </c>
      <c r="D987" s="5">
        <v>44518</v>
      </c>
      <c r="E987" s="3">
        <v>5115000</v>
      </c>
      <c r="F987" s="3">
        <v>1000000</v>
      </c>
      <c r="G987" s="8">
        <v>2.8176E-2</v>
      </c>
      <c r="H987" s="8">
        <v>2.8299999999999999E-2</v>
      </c>
      <c r="I987" s="8">
        <v>1.4059880239520959E-3</v>
      </c>
      <c r="J987" t="str">
        <f t="shared" si="92"/>
        <v>SUN</v>
      </c>
      <c r="K987" t="str">
        <f t="shared" si="93"/>
        <v>SPN</v>
      </c>
      <c r="L987" s="3">
        <f t="shared" si="94"/>
        <v>0.25</v>
      </c>
      <c r="M987" t="s">
        <v>313</v>
      </c>
      <c r="N987">
        <f t="shared" si="96"/>
        <v>2021</v>
      </c>
      <c r="O987">
        <f t="shared" si="97"/>
        <v>8</v>
      </c>
      <c r="P987">
        <f t="shared" si="95"/>
        <v>3</v>
      </c>
    </row>
    <row r="988" spans="1:16" x14ac:dyDescent="0.2">
      <c r="A988" s="5">
        <v>44453</v>
      </c>
      <c r="B988" s="5">
        <v>44455</v>
      </c>
      <c r="C988" t="s">
        <v>243</v>
      </c>
      <c r="D988" s="5">
        <v>44545</v>
      </c>
      <c r="E988" s="3">
        <v>7050000</v>
      </c>
      <c r="F988" s="3">
        <v>1000000</v>
      </c>
      <c r="G988" s="8">
        <v>2.7706000000000001E-2</v>
      </c>
      <c r="H988" s="8">
        <v>2.7799999999999998E-2</v>
      </c>
      <c r="I988" s="8">
        <v>1.3825349301397206E-3</v>
      </c>
      <c r="J988" t="str">
        <f t="shared" si="92"/>
        <v>SUN</v>
      </c>
      <c r="K988" t="str">
        <f t="shared" si="93"/>
        <v>SPN</v>
      </c>
      <c r="L988" s="3">
        <f t="shared" si="94"/>
        <v>0.25277777777777777</v>
      </c>
      <c r="M988" t="s">
        <v>313</v>
      </c>
      <c r="N988">
        <f t="shared" si="96"/>
        <v>2021</v>
      </c>
      <c r="O988">
        <f t="shared" si="97"/>
        <v>9</v>
      </c>
      <c r="P988">
        <f t="shared" si="95"/>
        <v>3</v>
      </c>
    </row>
    <row r="989" spans="1:16" x14ac:dyDescent="0.2">
      <c r="A989" s="5">
        <v>44467</v>
      </c>
      <c r="B989" s="5">
        <v>44469</v>
      </c>
      <c r="C989" t="s">
        <v>244</v>
      </c>
      <c r="D989" s="5">
        <v>44559</v>
      </c>
      <c r="E989" s="3">
        <v>4230000</v>
      </c>
      <c r="F989" s="3">
        <v>1000000</v>
      </c>
      <c r="G989" s="8">
        <v>2.7591999999999998E-2</v>
      </c>
      <c r="H989" s="8">
        <v>2.7699999999999999E-2</v>
      </c>
      <c r="I989" s="8">
        <v>1.3768463073852296E-3</v>
      </c>
      <c r="J989" t="str">
        <f t="shared" si="92"/>
        <v>SUN</v>
      </c>
      <c r="K989" t="str">
        <f t="shared" si="93"/>
        <v>SPN</v>
      </c>
      <c r="L989" s="3">
        <f t="shared" si="94"/>
        <v>0.25277777777777777</v>
      </c>
      <c r="M989" t="s">
        <v>313</v>
      </c>
      <c r="N989">
        <f t="shared" si="96"/>
        <v>2021</v>
      </c>
      <c r="O989">
        <f t="shared" si="97"/>
        <v>9</v>
      </c>
      <c r="P989">
        <f t="shared" si="95"/>
        <v>3</v>
      </c>
    </row>
    <row r="990" spans="1:16" x14ac:dyDescent="0.2">
      <c r="A990" s="5">
        <v>44481</v>
      </c>
      <c r="B990" s="5">
        <v>44483</v>
      </c>
      <c r="C990" t="s">
        <v>245</v>
      </c>
      <c r="D990" s="5">
        <v>44573</v>
      </c>
      <c r="E990" s="3">
        <v>6240000</v>
      </c>
      <c r="F990" s="3">
        <v>1000000</v>
      </c>
      <c r="G990" s="8">
        <v>2.743E-2</v>
      </c>
      <c r="H990" s="8">
        <v>2.75E-2</v>
      </c>
      <c r="I990" s="8">
        <v>1.3687624750499002E-3</v>
      </c>
      <c r="J990" t="str">
        <f t="shared" si="92"/>
        <v>SUN</v>
      </c>
      <c r="K990" t="str">
        <f t="shared" si="93"/>
        <v>SPN</v>
      </c>
      <c r="L990" s="3">
        <f t="shared" si="94"/>
        <v>0.25</v>
      </c>
      <c r="M990" t="s">
        <v>313</v>
      </c>
      <c r="N990">
        <f t="shared" si="96"/>
        <v>2021</v>
      </c>
      <c r="O990">
        <f t="shared" si="97"/>
        <v>10</v>
      </c>
      <c r="P990">
        <f t="shared" si="95"/>
        <v>4</v>
      </c>
    </row>
    <row r="991" spans="1:16" x14ac:dyDescent="0.2">
      <c r="A991" s="5">
        <v>44495</v>
      </c>
      <c r="B991" s="5">
        <v>44497</v>
      </c>
      <c r="C991" t="s">
        <v>246</v>
      </c>
      <c r="D991" s="5">
        <v>44222</v>
      </c>
      <c r="E991" s="3">
        <v>4270000</v>
      </c>
      <c r="F991" s="3">
        <v>1000000</v>
      </c>
      <c r="G991" s="8">
        <v>2.743E-2</v>
      </c>
      <c r="H991" s="8">
        <v>2.75E-2</v>
      </c>
      <c r="I991" s="8">
        <v>1.3687624750499002E-3</v>
      </c>
      <c r="J991" t="str">
        <f t="shared" si="92"/>
        <v>SUN</v>
      </c>
      <c r="K991" t="str">
        <f t="shared" si="93"/>
        <v>SPN</v>
      </c>
      <c r="L991" s="3">
        <f t="shared" si="94"/>
        <v>0.75</v>
      </c>
      <c r="M991" t="s">
        <v>313</v>
      </c>
      <c r="N991">
        <f t="shared" si="96"/>
        <v>2021</v>
      </c>
      <c r="O991">
        <f t="shared" si="97"/>
        <v>10</v>
      </c>
      <c r="P991">
        <f t="shared" si="95"/>
        <v>4</v>
      </c>
    </row>
    <row r="992" spans="1:16" x14ac:dyDescent="0.2">
      <c r="A992" s="5">
        <v>44565</v>
      </c>
      <c r="B992" s="5">
        <v>44567</v>
      </c>
      <c r="C992" t="s">
        <v>261</v>
      </c>
      <c r="D992" s="5">
        <v>44657</v>
      </c>
      <c r="E992" s="3">
        <v>12680000</v>
      </c>
      <c r="F992" s="3">
        <v>1000000</v>
      </c>
      <c r="G992" s="8">
        <v>2.7064000000000001E-2</v>
      </c>
      <c r="H992" s="8">
        <v>2.7099999999999999E-2</v>
      </c>
      <c r="I992" s="8">
        <v>1.2329840546697038E-3</v>
      </c>
      <c r="J992" t="str">
        <f t="shared" si="92"/>
        <v>SUN</v>
      </c>
      <c r="K992" t="str">
        <f t="shared" si="93"/>
        <v>SPN</v>
      </c>
      <c r="L992" s="3">
        <f t="shared" si="94"/>
        <v>0.25555555555555554</v>
      </c>
      <c r="M992" t="s">
        <v>313</v>
      </c>
      <c r="N992">
        <f t="shared" si="96"/>
        <v>2022</v>
      </c>
      <c r="O992">
        <f t="shared" si="97"/>
        <v>1</v>
      </c>
      <c r="P992">
        <f t="shared" si="95"/>
        <v>1</v>
      </c>
    </row>
    <row r="993" spans="1:16" x14ac:dyDescent="0.2">
      <c r="A993" s="5">
        <v>44579</v>
      </c>
      <c r="B993" s="5">
        <v>44581</v>
      </c>
      <c r="C993" t="s">
        <v>262</v>
      </c>
      <c r="D993" s="5">
        <v>44671</v>
      </c>
      <c r="E993" s="3">
        <v>16455000</v>
      </c>
      <c r="F993" s="3">
        <v>1000000</v>
      </c>
      <c r="G993" s="8">
        <v>2.6171E-2</v>
      </c>
      <c r="H993" s="8">
        <v>2.63E-2</v>
      </c>
      <c r="I993" s="8">
        <v>1.1923006833712984E-3</v>
      </c>
      <c r="J993" t="str">
        <f t="shared" si="92"/>
        <v>SUN</v>
      </c>
      <c r="K993" t="str">
        <f t="shared" si="93"/>
        <v>SPN</v>
      </c>
      <c r="L993" s="3">
        <f t="shared" si="94"/>
        <v>0.25555555555555554</v>
      </c>
      <c r="M993" t="s">
        <v>313</v>
      </c>
      <c r="N993">
        <f t="shared" si="96"/>
        <v>2022</v>
      </c>
      <c r="O993">
        <f t="shared" si="97"/>
        <v>1</v>
      </c>
      <c r="P993">
        <f t="shared" si="95"/>
        <v>1</v>
      </c>
    </row>
    <row r="994" spans="1:16" x14ac:dyDescent="0.2">
      <c r="A994" s="5">
        <v>44594</v>
      </c>
      <c r="B994" s="5">
        <v>44596</v>
      </c>
      <c r="C994" t="s">
        <v>263</v>
      </c>
      <c r="D994" s="5">
        <v>44686</v>
      </c>
      <c r="E994" s="3">
        <v>13340000</v>
      </c>
      <c r="F994" s="3">
        <v>1000000</v>
      </c>
      <c r="G994" s="8">
        <v>2.384E-2</v>
      </c>
      <c r="H994" s="8">
        <v>2.3900000000000001E-2</v>
      </c>
      <c r="I994" s="8">
        <v>1.0861047835990889E-3</v>
      </c>
      <c r="J994" t="str">
        <f t="shared" si="92"/>
        <v>SUN</v>
      </c>
      <c r="K994" t="str">
        <f t="shared" si="93"/>
        <v>SPN</v>
      </c>
      <c r="L994" s="3">
        <f t="shared" si="94"/>
        <v>0.25833333333333336</v>
      </c>
      <c r="M994" t="s">
        <v>313</v>
      </c>
      <c r="N994">
        <f t="shared" si="96"/>
        <v>2022</v>
      </c>
      <c r="O994">
        <f t="shared" si="97"/>
        <v>2</v>
      </c>
      <c r="P994">
        <f t="shared" si="95"/>
        <v>1</v>
      </c>
    </row>
    <row r="995" spans="1:16" x14ac:dyDescent="0.2">
      <c r="A995" s="5">
        <v>44607</v>
      </c>
      <c r="B995" s="5">
        <v>44609</v>
      </c>
      <c r="C995" t="s">
        <v>264</v>
      </c>
      <c r="D995" s="5">
        <v>44699</v>
      </c>
      <c r="E995" s="3">
        <v>15965000</v>
      </c>
      <c r="F995" s="3">
        <v>1000000</v>
      </c>
      <c r="G995" s="8">
        <v>2.18E-2</v>
      </c>
      <c r="H995" s="8">
        <v>2.18E-2</v>
      </c>
      <c r="I995" s="8">
        <v>9.9316628701594527E-4</v>
      </c>
      <c r="J995" t="str">
        <f t="shared" si="92"/>
        <v>SUN</v>
      </c>
      <c r="K995" t="str">
        <f t="shared" si="93"/>
        <v>SPN</v>
      </c>
      <c r="L995" s="3">
        <f t="shared" si="94"/>
        <v>0.25833333333333336</v>
      </c>
      <c r="M995" t="s">
        <v>313</v>
      </c>
      <c r="N995">
        <f t="shared" si="96"/>
        <v>2022</v>
      </c>
      <c r="O995">
        <f t="shared" si="97"/>
        <v>2</v>
      </c>
      <c r="P995">
        <f t="shared" si="95"/>
        <v>1</v>
      </c>
    </row>
    <row r="996" spans="1:16" x14ac:dyDescent="0.2">
      <c r="A996" s="5">
        <v>44621</v>
      </c>
      <c r="B996" s="5">
        <v>44624</v>
      </c>
      <c r="C996" t="s">
        <v>265</v>
      </c>
      <c r="D996" s="5">
        <v>44714</v>
      </c>
      <c r="E996" s="3">
        <v>8180000</v>
      </c>
      <c r="F996" s="3">
        <v>1000000</v>
      </c>
      <c r="G996" s="8">
        <v>2.1739999999999999E-2</v>
      </c>
      <c r="H996" s="8">
        <v>2.1999999999999999E-2</v>
      </c>
      <c r="I996" s="8">
        <v>9.9043280182232346E-4</v>
      </c>
      <c r="J996" t="str">
        <f t="shared" si="92"/>
        <v>SUN</v>
      </c>
      <c r="K996" t="str">
        <f t="shared" si="93"/>
        <v>SPN</v>
      </c>
      <c r="L996" s="3">
        <f t="shared" si="94"/>
        <v>0.25277777777777777</v>
      </c>
      <c r="M996" t="s">
        <v>313</v>
      </c>
      <c r="N996">
        <f t="shared" si="96"/>
        <v>2022</v>
      </c>
      <c r="O996">
        <f t="shared" si="97"/>
        <v>3</v>
      </c>
      <c r="P996">
        <f t="shared" si="95"/>
        <v>1</v>
      </c>
    </row>
    <row r="997" spans="1:16" x14ac:dyDescent="0.2">
      <c r="A997" s="5">
        <v>44635</v>
      </c>
      <c r="B997" s="5">
        <v>44637</v>
      </c>
      <c r="C997" t="s">
        <v>266</v>
      </c>
      <c r="D997" s="5">
        <v>44727</v>
      </c>
      <c r="E997" s="3">
        <v>8200000</v>
      </c>
      <c r="F997" s="3">
        <v>1000000</v>
      </c>
      <c r="G997" s="8">
        <v>2.1000000000000001E-2</v>
      </c>
      <c r="H997" s="8">
        <v>2.1000000000000001E-2</v>
      </c>
      <c r="I997" s="8">
        <v>9.567198177676538E-4</v>
      </c>
      <c r="J997" t="str">
        <f t="shared" si="92"/>
        <v>SUN</v>
      </c>
      <c r="K997" t="str">
        <f t="shared" si="93"/>
        <v>SPN</v>
      </c>
      <c r="L997" s="3">
        <f t="shared" si="94"/>
        <v>0.25</v>
      </c>
      <c r="M997" t="s">
        <v>313</v>
      </c>
      <c r="N997">
        <f t="shared" si="96"/>
        <v>2022</v>
      </c>
      <c r="O997">
        <f t="shared" si="97"/>
        <v>3</v>
      </c>
      <c r="P997">
        <f t="shared" si="95"/>
        <v>1</v>
      </c>
    </row>
    <row r="998" spans="1:16" x14ac:dyDescent="0.2">
      <c r="A998" s="5">
        <v>44649</v>
      </c>
      <c r="B998" s="5">
        <v>44651</v>
      </c>
      <c r="C998" t="s">
        <v>267</v>
      </c>
      <c r="D998" s="5">
        <v>44741</v>
      </c>
      <c r="E998" s="3">
        <v>2980000</v>
      </c>
      <c r="F998" s="3">
        <v>1000000</v>
      </c>
      <c r="G998" s="8">
        <v>2.2460000000000001E-2</v>
      </c>
      <c r="H998" s="8">
        <v>2.3E-2</v>
      </c>
      <c r="I998" s="8">
        <v>1.0232346241457859E-3</v>
      </c>
      <c r="J998" t="str">
        <f t="shared" si="92"/>
        <v>SUN</v>
      </c>
      <c r="K998" t="str">
        <f t="shared" si="93"/>
        <v>SPN</v>
      </c>
      <c r="L998" s="3">
        <f t="shared" si="94"/>
        <v>0.25</v>
      </c>
      <c r="M998" t="s">
        <v>313</v>
      </c>
      <c r="N998">
        <f t="shared" si="96"/>
        <v>2022</v>
      </c>
      <c r="O998">
        <f t="shared" si="97"/>
        <v>3</v>
      </c>
      <c r="P998">
        <f t="shared" si="95"/>
        <v>1</v>
      </c>
    </row>
    <row r="999" spans="1:16" x14ac:dyDescent="0.2">
      <c r="A999" s="5">
        <v>44663</v>
      </c>
      <c r="B999" s="5">
        <v>44665</v>
      </c>
      <c r="C999" t="s">
        <v>268</v>
      </c>
      <c r="D999" s="5">
        <v>44755</v>
      </c>
      <c r="E999" s="3">
        <v>3605000</v>
      </c>
      <c r="F999" s="3">
        <v>1000000</v>
      </c>
      <c r="G999" s="8">
        <v>2.3043999999999999E-2</v>
      </c>
      <c r="H999" s="8">
        <v>2.35E-2</v>
      </c>
      <c r="I999" s="8">
        <v>1.0498405466970388E-3</v>
      </c>
      <c r="J999" t="str">
        <f t="shared" si="92"/>
        <v>SUN</v>
      </c>
      <c r="K999" t="str">
        <f t="shared" si="93"/>
        <v>SPN</v>
      </c>
      <c r="L999" s="3">
        <f t="shared" si="94"/>
        <v>0.25277777777777777</v>
      </c>
      <c r="M999" t="s">
        <v>313</v>
      </c>
      <c r="N999">
        <f t="shared" si="96"/>
        <v>2022</v>
      </c>
      <c r="O999">
        <f t="shared" si="97"/>
        <v>4</v>
      </c>
      <c r="P999">
        <f t="shared" si="95"/>
        <v>2</v>
      </c>
    </row>
    <row r="1000" spans="1:16" x14ac:dyDescent="0.2">
      <c r="A1000" s="5">
        <v>44691</v>
      </c>
      <c r="B1000" s="5">
        <v>44693</v>
      </c>
      <c r="C1000" t="s">
        <v>269</v>
      </c>
      <c r="D1000" s="5">
        <v>44783</v>
      </c>
      <c r="E1000" s="3">
        <v>3560000</v>
      </c>
      <c r="F1000" s="3">
        <v>1900000</v>
      </c>
      <c r="G1000" s="8">
        <v>2.4457699999999999E-2</v>
      </c>
      <c r="H1000" s="8">
        <v>2.4500000000000001E-2</v>
      </c>
      <c r="I1000" s="8">
        <v>2.1170674259681091E-3</v>
      </c>
      <c r="J1000" t="str">
        <f t="shared" si="92"/>
        <v>SUN</v>
      </c>
      <c r="K1000" t="str">
        <f t="shared" si="93"/>
        <v>SPN</v>
      </c>
      <c r="L1000" s="3">
        <f t="shared" si="94"/>
        <v>0.25</v>
      </c>
      <c r="M1000" t="s">
        <v>313</v>
      </c>
      <c r="N1000">
        <f t="shared" si="96"/>
        <v>2022</v>
      </c>
      <c r="O1000">
        <f t="shared" si="97"/>
        <v>5</v>
      </c>
      <c r="P1000">
        <f t="shared" si="95"/>
        <v>2</v>
      </c>
    </row>
    <row r="1001" spans="1:16" x14ac:dyDescent="0.2">
      <c r="A1001" s="5">
        <v>44705</v>
      </c>
      <c r="B1001" s="5">
        <v>44708</v>
      </c>
      <c r="C1001" t="s">
        <v>270</v>
      </c>
      <c r="D1001" s="5">
        <v>44798</v>
      </c>
      <c r="E1001" s="3">
        <v>10635000</v>
      </c>
      <c r="F1001" s="3">
        <v>2000000</v>
      </c>
      <c r="G1001" s="8">
        <v>2.10406E-2</v>
      </c>
      <c r="H1001" s="8">
        <v>2.1399999999999999E-2</v>
      </c>
      <c r="I1001" s="8">
        <v>1.917138952164009E-3</v>
      </c>
      <c r="J1001" t="str">
        <f t="shared" si="92"/>
        <v>SUN</v>
      </c>
      <c r="K1001" t="str">
        <f t="shared" si="93"/>
        <v>SPN</v>
      </c>
      <c r="L1001" s="3">
        <f t="shared" si="94"/>
        <v>0.25277777777777777</v>
      </c>
      <c r="M1001" t="s">
        <v>313</v>
      </c>
      <c r="N1001">
        <f t="shared" si="96"/>
        <v>2022</v>
      </c>
      <c r="O1001">
        <f t="shared" si="97"/>
        <v>5</v>
      </c>
      <c r="P1001">
        <f t="shared" si="95"/>
        <v>2</v>
      </c>
    </row>
    <row r="1002" spans="1:16" x14ac:dyDescent="0.2">
      <c r="A1002" s="5">
        <v>44719</v>
      </c>
      <c r="B1002" s="5">
        <v>44721</v>
      </c>
      <c r="C1002" t="s">
        <v>271</v>
      </c>
      <c r="D1002" s="5">
        <v>44811</v>
      </c>
      <c r="E1002" s="3">
        <v>9590000</v>
      </c>
      <c r="F1002" s="3">
        <v>2000000</v>
      </c>
      <c r="G1002" s="8">
        <v>1.9906500000000001E-2</v>
      </c>
      <c r="H1002" s="8">
        <v>2.0299999999999999E-2</v>
      </c>
      <c r="I1002" s="8">
        <v>1.8138041002277905E-3</v>
      </c>
      <c r="J1002" t="str">
        <f t="shared" si="92"/>
        <v>SUN</v>
      </c>
      <c r="K1002" t="str">
        <f t="shared" si="93"/>
        <v>SPN</v>
      </c>
      <c r="L1002" s="3">
        <f t="shared" si="94"/>
        <v>0.25</v>
      </c>
      <c r="M1002" t="s">
        <v>313</v>
      </c>
      <c r="N1002">
        <f t="shared" si="96"/>
        <v>2022</v>
      </c>
      <c r="O1002">
        <f t="shared" si="97"/>
        <v>6</v>
      </c>
      <c r="P1002">
        <f t="shared" si="95"/>
        <v>2</v>
      </c>
    </row>
    <row r="1003" spans="1:16" x14ac:dyDescent="0.2">
      <c r="A1003" s="5">
        <v>44733</v>
      </c>
      <c r="B1003" s="5">
        <v>44735</v>
      </c>
      <c r="C1003" t="s">
        <v>272</v>
      </c>
      <c r="D1003" s="5">
        <v>44825</v>
      </c>
      <c r="E1003" s="3">
        <v>2615000</v>
      </c>
      <c r="F1003" s="3">
        <v>2000000</v>
      </c>
      <c r="G1003" s="8">
        <v>2.05615E-2</v>
      </c>
      <c r="H1003" s="8">
        <v>2.1000000000000001E-2</v>
      </c>
      <c r="I1003" s="8">
        <v>1.8734851936218679E-3</v>
      </c>
      <c r="J1003" t="str">
        <f t="shared" si="92"/>
        <v>SUN</v>
      </c>
      <c r="K1003" t="str">
        <f t="shared" si="93"/>
        <v>SPN</v>
      </c>
      <c r="L1003" s="3">
        <f t="shared" si="94"/>
        <v>0.25</v>
      </c>
      <c r="M1003" t="s">
        <v>313</v>
      </c>
      <c r="N1003">
        <f t="shared" si="96"/>
        <v>2022</v>
      </c>
      <c r="O1003">
        <f t="shared" si="97"/>
        <v>6</v>
      </c>
      <c r="P1003">
        <f t="shared" si="95"/>
        <v>2</v>
      </c>
    </row>
    <row r="1004" spans="1:16" x14ac:dyDescent="0.2">
      <c r="A1004" s="5">
        <v>44747</v>
      </c>
      <c r="B1004" s="5">
        <v>44749</v>
      </c>
      <c r="C1004" t="s">
        <v>273</v>
      </c>
      <c r="D1004" s="5">
        <v>44839</v>
      </c>
      <c r="E1004" s="3">
        <v>1025000</v>
      </c>
      <c r="F1004" s="3">
        <v>1000000</v>
      </c>
      <c r="G1004" s="8">
        <v>2.1132999999999999E-2</v>
      </c>
      <c r="H1004" s="8">
        <v>2.1999999999999999E-2</v>
      </c>
      <c r="I1004" s="8">
        <v>9.6277904328018226E-4</v>
      </c>
      <c r="J1004" t="str">
        <f t="shared" si="92"/>
        <v>SUN</v>
      </c>
      <c r="K1004" t="str">
        <f t="shared" si="93"/>
        <v>SPN</v>
      </c>
      <c r="L1004" s="3">
        <f t="shared" si="94"/>
        <v>0.25</v>
      </c>
      <c r="M1004" t="s">
        <v>313</v>
      </c>
      <c r="N1004">
        <f t="shared" si="96"/>
        <v>2022</v>
      </c>
      <c r="O1004">
        <f t="shared" si="97"/>
        <v>7</v>
      </c>
      <c r="P1004">
        <f t="shared" si="95"/>
        <v>3</v>
      </c>
    </row>
    <row r="1005" spans="1:16" x14ac:dyDescent="0.2">
      <c r="A1005" s="5">
        <v>44761</v>
      </c>
      <c r="B1005" s="5">
        <v>44763</v>
      </c>
      <c r="C1005" t="s">
        <v>274</v>
      </c>
      <c r="D1005" s="5">
        <v>44853</v>
      </c>
      <c r="E1005" s="3">
        <v>500000</v>
      </c>
      <c r="F1005" s="3">
        <v>450000</v>
      </c>
      <c r="G1005" s="8">
        <v>2.2499999999999999E-2</v>
      </c>
      <c r="H1005" s="8">
        <v>2.3E-2</v>
      </c>
      <c r="I1005" s="8">
        <v>4.6127562642369019E-4</v>
      </c>
      <c r="J1005" t="str">
        <f t="shared" si="92"/>
        <v>SUN</v>
      </c>
      <c r="K1005" t="str">
        <f t="shared" si="93"/>
        <v>SPN</v>
      </c>
      <c r="L1005" s="3">
        <f t="shared" si="94"/>
        <v>0.25</v>
      </c>
      <c r="M1005" t="s">
        <v>313</v>
      </c>
      <c r="N1005">
        <f t="shared" si="96"/>
        <v>2022</v>
      </c>
      <c r="O1005">
        <f t="shared" si="97"/>
        <v>7</v>
      </c>
      <c r="P1005">
        <f t="shared" si="95"/>
        <v>3</v>
      </c>
    </row>
    <row r="1006" spans="1:16" x14ac:dyDescent="0.2">
      <c r="A1006" s="5">
        <v>44775</v>
      </c>
      <c r="B1006" s="5">
        <v>44777</v>
      </c>
      <c r="C1006" t="s">
        <v>275</v>
      </c>
      <c r="D1006" s="5">
        <v>44867</v>
      </c>
      <c r="E1006" s="3">
        <v>340000</v>
      </c>
      <c r="F1006" s="3">
        <v>300000</v>
      </c>
      <c r="G1006" s="8">
        <v>2.3E-2</v>
      </c>
      <c r="H1006" s="8">
        <v>2.3E-2</v>
      </c>
      <c r="I1006" s="8">
        <v>3.1435079726651482E-4</v>
      </c>
      <c r="J1006" t="str">
        <f t="shared" si="92"/>
        <v>SUN</v>
      </c>
      <c r="K1006" t="str">
        <f t="shared" si="93"/>
        <v>SPN</v>
      </c>
      <c r="L1006" s="3">
        <f t="shared" si="94"/>
        <v>0.25</v>
      </c>
      <c r="M1006" t="s">
        <v>313</v>
      </c>
      <c r="N1006">
        <f t="shared" si="96"/>
        <v>2022</v>
      </c>
      <c r="O1006">
        <f t="shared" si="97"/>
        <v>8</v>
      </c>
      <c r="P1006">
        <f t="shared" si="95"/>
        <v>3</v>
      </c>
    </row>
    <row r="1007" spans="1:16" x14ac:dyDescent="0.2">
      <c r="A1007" s="5">
        <v>44789</v>
      </c>
      <c r="B1007" s="5">
        <v>44792</v>
      </c>
      <c r="C1007" t="s">
        <v>276</v>
      </c>
      <c r="D1007" s="5">
        <v>44882</v>
      </c>
      <c r="E1007" s="3">
        <v>2770000</v>
      </c>
      <c r="F1007" s="3">
        <v>1000000</v>
      </c>
      <c r="G1007" s="8">
        <v>2.3174E-2</v>
      </c>
      <c r="H1007" s="8">
        <v>2.35E-2</v>
      </c>
      <c r="I1007" s="8">
        <v>1.0557630979498862E-3</v>
      </c>
      <c r="J1007" t="str">
        <f t="shared" si="92"/>
        <v>SUN</v>
      </c>
      <c r="K1007" t="str">
        <f t="shared" si="93"/>
        <v>SPN</v>
      </c>
      <c r="L1007" s="3">
        <f t="shared" si="94"/>
        <v>0.25277777777777777</v>
      </c>
      <c r="M1007" t="s">
        <v>313</v>
      </c>
      <c r="N1007">
        <f t="shared" si="96"/>
        <v>2022</v>
      </c>
      <c r="O1007">
        <f t="shared" si="97"/>
        <v>8</v>
      </c>
      <c r="P1007">
        <f t="shared" si="95"/>
        <v>3</v>
      </c>
    </row>
    <row r="1008" spans="1:16" x14ac:dyDescent="0.2">
      <c r="A1008" s="5">
        <v>44803</v>
      </c>
      <c r="B1008" s="5">
        <v>44805</v>
      </c>
      <c r="C1008" t="s">
        <v>277</v>
      </c>
      <c r="D1008" s="5">
        <v>44895</v>
      </c>
      <c r="E1008" s="3">
        <v>4950000</v>
      </c>
      <c r="F1008" s="3">
        <v>1000000</v>
      </c>
      <c r="G1008" s="8">
        <v>2.4188999999999999E-2</v>
      </c>
      <c r="H1008" s="8">
        <v>2.4500000000000001E-2</v>
      </c>
      <c r="I1008" s="8">
        <v>1.102004555808656E-3</v>
      </c>
      <c r="J1008" t="str">
        <f t="shared" si="92"/>
        <v>SUN</v>
      </c>
      <c r="K1008" t="str">
        <f t="shared" si="93"/>
        <v>SPN</v>
      </c>
      <c r="L1008" s="3">
        <f t="shared" si="94"/>
        <v>0.25</v>
      </c>
      <c r="M1008" t="s">
        <v>313</v>
      </c>
      <c r="N1008">
        <f t="shared" si="96"/>
        <v>2022</v>
      </c>
      <c r="O1008">
        <f t="shared" si="97"/>
        <v>8</v>
      </c>
      <c r="P1008">
        <f t="shared" si="95"/>
        <v>3</v>
      </c>
    </row>
    <row r="1009" spans="1:16" x14ac:dyDescent="0.2">
      <c r="A1009" s="5">
        <v>44817</v>
      </c>
      <c r="B1009" s="5">
        <v>44819</v>
      </c>
      <c r="C1009" t="s">
        <v>278</v>
      </c>
      <c r="D1009" s="5">
        <v>44909</v>
      </c>
      <c r="E1009" s="3">
        <v>6935000</v>
      </c>
      <c r="F1009" s="3">
        <v>1000000</v>
      </c>
      <c r="G1009" s="8">
        <v>2.4E-2</v>
      </c>
      <c r="H1009" s="8">
        <v>2.4E-2</v>
      </c>
      <c r="I1009" s="8">
        <v>1.0933940774487472E-3</v>
      </c>
      <c r="J1009" t="str">
        <f t="shared" si="92"/>
        <v>SUN</v>
      </c>
      <c r="K1009" t="str">
        <f t="shared" si="93"/>
        <v>SPN</v>
      </c>
      <c r="L1009" s="3">
        <f t="shared" si="94"/>
        <v>0.25277777777777777</v>
      </c>
      <c r="M1009" t="s">
        <v>313</v>
      </c>
      <c r="N1009">
        <f t="shared" si="96"/>
        <v>2022</v>
      </c>
      <c r="O1009">
        <f t="shared" si="97"/>
        <v>9</v>
      </c>
      <c r="P1009">
        <f t="shared" si="95"/>
        <v>3</v>
      </c>
    </row>
    <row r="1010" spans="1:16" x14ac:dyDescent="0.2">
      <c r="A1010" s="5">
        <v>44831</v>
      </c>
      <c r="B1010" s="5">
        <v>44833</v>
      </c>
      <c r="C1010" t="s">
        <v>279</v>
      </c>
      <c r="D1010" s="5">
        <v>44923</v>
      </c>
      <c r="E1010" s="3">
        <v>775000</v>
      </c>
      <c r="F1010" s="3">
        <v>700000</v>
      </c>
      <c r="G1010" s="8">
        <v>2.7934799999999999E-2</v>
      </c>
      <c r="H1010" s="8">
        <v>2.9499999999999998E-2</v>
      </c>
      <c r="I1010" s="8">
        <v>8.9085922551252849E-4</v>
      </c>
      <c r="J1010" t="str">
        <f t="shared" si="92"/>
        <v>SUN</v>
      </c>
      <c r="K1010" t="str">
        <f t="shared" si="93"/>
        <v>SPN</v>
      </c>
      <c r="L1010" s="3">
        <f t="shared" si="94"/>
        <v>0.25277777777777777</v>
      </c>
      <c r="M1010" t="s">
        <v>313</v>
      </c>
      <c r="N1010">
        <f t="shared" si="96"/>
        <v>2022</v>
      </c>
      <c r="O1010">
        <f t="shared" si="97"/>
        <v>9</v>
      </c>
      <c r="P1010">
        <f t="shared" si="95"/>
        <v>3</v>
      </c>
    </row>
    <row r="1011" spans="1:16" x14ac:dyDescent="0.2">
      <c r="A1011" s="5">
        <v>44845</v>
      </c>
      <c r="B1011" s="5">
        <v>44847</v>
      </c>
      <c r="C1011" t="s">
        <v>280</v>
      </c>
      <c r="D1011" s="5">
        <v>44937</v>
      </c>
      <c r="E1011" s="3">
        <v>625000</v>
      </c>
      <c r="F1011" s="3">
        <v>450000</v>
      </c>
      <c r="G1011" s="8">
        <v>3.0985700000000001E-2</v>
      </c>
      <c r="H1011" s="8">
        <v>3.15E-2</v>
      </c>
      <c r="I1011" s="8">
        <v>6.3524214123006839E-4</v>
      </c>
      <c r="J1011" t="str">
        <f t="shared" si="92"/>
        <v>SUN</v>
      </c>
      <c r="K1011" t="str">
        <f t="shared" si="93"/>
        <v>SPN</v>
      </c>
      <c r="L1011" s="3">
        <f t="shared" si="94"/>
        <v>0.25</v>
      </c>
      <c r="M1011" t="s">
        <v>313</v>
      </c>
      <c r="N1011">
        <f t="shared" si="96"/>
        <v>2022</v>
      </c>
      <c r="O1011">
        <f t="shared" si="97"/>
        <v>10</v>
      </c>
      <c r="P1011">
        <f t="shared" si="95"/>
        <v>4</v>
      </c>
    </row>
    <row r="1012" spans="1:16" x14ac:dyDescent="0.2">
      <c r="A1012" s="5">
        <v>44859</v>
      </c>
      <c r="B1012" s="5">
        <v>44861</v>
      </c>
      <c r="C1012" t="s">
        <v>281</v>
      </c>
      <c r="D1012" s="5">
        <v>44951</v>
      </c>
      <c r="E1012" s="3">
        <v>185000</v>
      </c>
      <c r="F1012" s="3">
        <v>150000</v>
      </c>
      <c r="G1012" s="8">
        <v>4.2000000000000003E-2</v>
      </c>
      <c r="H1012" s="8">
        <v>4.2500000000000003E-2</v>
      </c>
      <c r="I1012" s="8">
        <v>2.8701594533029614E-4</v>
      </c>
      <c r="J1012" t="str">
        <f t="shared" si="92"/>
        <v>SUN</v>
      </c>
      <c r="K1012" t="str">
        <f t="shared" si="93"/>
        <v>SPN</v>
      </c>
      <c r="L1012" s="3">
        <f t="shared" si="94"/>
        <v>0.25</v>
      </c>
      <c r="M1012" t="s">
        <v>313</v>
      </c>
      <c r="N1012">
        <f t="shared" si="96"/>
        <v>2022</v>
      </c>
      <c r="O1012">
        <f t="shared" si="97"/>
        <v>10</v>
      </c>
      <c r="P1012">
        <f t="shared" si="95"/>
        <v>4</v>
      </c>
    </row>
    <row r="1013" spans="1:16" x14ac:dyDescent="0.2">
      <c r="A1013" s="5">
        <v>42374</v>
      </c>
      <c r="B1013" s="5">
        <v>42376</v>
      </c>
      <c r="C1013" t="s">
        <v>175</v>
      </c>
      <c r="D1013" s="5">
        <v>42461</v>
      </c>
      <c r="E1013" s="3">
        <v>1951000</v>
      </c>
      <c r="F1013" s="3">
        <v>1000000</v>
      </c>
      <c r="G1013" s="8">
        <v>6.5629999999999994E-2</v>
      </c>
      <c r="H1013" s="8">
        <v>6.7500000000000004E-2</v>
      </c>
      <c r="I1013" s="8">
        <v>3.2815000000000001E-3</v>
      </c>
      <c r="J1013" t="str">
        <f t="shared" si="92"/>
        <v>SUN</v>
      </c>
      <c r="K1013" t="str">
        <f t="shared" si="93"/>
        <v>SPN</v>
      </c>
      <c r="L1013" s="3">
        <f t="shared" si="94"/>
        <v>0.2388888888888889</v>
      </c>
      <c r="M1013" t="s">
        <v>314</v>
      </c>
      <c r="N1013">
        <f t="shared" si="96"/>
        <v>2016</v>
      </c>
      <c r="O1013">
        <f t="shared" si="97"/>
        <v>1</v>
      </c>
      <c r="P1013">
        <f t="shared" si="95"/>
        <v>1</v>
      </c>
    </row>
    <row r="1014" spans="1:16" x14ac:dyDescent="0.2">
      <c r="A1014" s="5">
        <v>42612</v>
      </c>
      <c r="B1014" s="5">
        <v>42614</v>
      </c>
      <c r="C1014" t="s">
        <v>183</v>
      </c>
      <c r="D1014" s="5">
        <v>42706</v>
      </c>
      <c r="E1014" s="3">
        <v>2374400</v>
      </c>
      <c r="F1014" s="3">
        <v>2000000</v>
      </c>
      <c r="G1014" s="8">
        <v>5.60306E-2</v>
      </c>
      <c r="H1014" s="8">
        <v>5.79E-2</v>
      </c>
      <c r="I1014" s="8">
        <v>5.60306E-3</v>
      </c>
      <c r="J1014" t="str">
        <f t="shared" si="92"/>
        <v>SUN</v>
      </c>
      <c r="K1014" t="str">
        <f t="shared" si="93"/>
        <v>SPN</v>
      </c>
      <c r="L1014" s="3">
        <f t="shared" si="94"/>
        <v>0.25555555555555554</v>
      </c>
      <c r="M1014" t="s">
        <v>314</v>
      </c>
      <c r="N1014">
        <f t="shared" si="96"/>
        <v>2016</v>
      </c>
      <c r="O1014">
        <f t="shared" si="97"/>
        <v>8</v>
      </c>
      <c r="P1014">
        <f t="shared" si="95"/>
        <v>3</v>
      </c>
    </row>
    <row r="1015" spans="1:16" x14ac:dyDescent="0.2">
      <c r="A1015" s="5">
        <v>42486</v>
      </c>
      <c r="B1015" s="5">
        <v>42488</v>
      </c>
      <c r="C1015" t="s">
        <v>187</v>
      </c>
      <c r="D1015" s="5">
        <v>42741</v>
      </c>
      <c r="E1015" s="3">
        <v>4746000</v>
      </c>
      <c r="F1015" s="3">
        <v>3000000</v>
      </c>
      <c r="G1015" s="8">
        <v>5.8999999999999997E-2</v>
      </c>
      <c r="H1015" s="8">
        <v>0.06</v>
      </c>
      <c r="I1015" s="8">
        <v>1.7542120911793857E-2</v>
      </c>
      <c r="J1015" t="str">
        <f t="shared" si="92"/>
        <v>SUN</v>
      </c>
      <c r="K1015" t="str">
        <f t="shared" si="93"/>
        <v>SPN</v>
      </c>
      <c r="L1015" s="3">
        <f t="shared" si="94"/>
        <v>0.69444444444444442</v>
      </c>
      <c r="M1015" t="s">
        <v>314</v>
      </c>
      <c r="N1015">
        <f t="shared" si="96"/>
        <v>2016</v>
      </c>
      <c r="O1015">
        <f t="shared" si="97"/>
        <v>4</v>
      </c>
      <c r="P1015">
        <f t="shared" si="95"/>
        <v>2</v>
      </c>
    </row>
    <row r="1016" spans="1:16" x14ac:dyDescent="0.2">
      <c r="A1016" s="5">
        <v>42388</v>
      </c>
      <c r="B1016" s="5">
        <v>42390</v>
      </c>
      <c r="C1016" t="s">
        <v>187</v>
      </c>
      <c r="D1016" s="5">
        <v>42741</v>
      </c>
      <c r="E1016" s="3">
        <v>6685000</v>
      </c>
      <c r="F1016" s="3">
        <v>2250000</v>
      </c>
      <c r="G1016" s="8">
        <v>7.2311100000000003E-2</v>
      </c>
      <c r="H1016" s="8">
        <v>7.2999999999999995E-2</v>
      </c>
      <c r="I1016" s="8">
        <v>6.2697485549132953E-3</v>
      </c>
      <c r="J1016" t="str">
        <f t="shared" si="92"/>
        <v>SUN</v>
      </c>
      <c r="K1016" t="str">
        <f t="shared" si="93"/>
        <v>SPN</v>
      </c>
      <c r="L1016" s="3">
        <f t="shared" si="94"/>
        <v>0.96388888888888891</v>
      </c>
      <c r="M1016" t="s">
        <v>314</v>
      </c>
      <c r="N1016">
        <f t="shared" si="96"/>
        <v>2016</v>
      </c>
      <c r="O1016">
        <f t="shared" si="97"/>
        <v>1</v>
      </c>
      <c r="P1016">
        <f t="shared" si="95"/>
        <v>1</v>
      </c>
    </row>
    <row r="1017" spans="1:16" x14ac:dyDescent="0.2">
      <c r="A1017" s="5">
        <v>42374</v>
      </c>
      <c r="B1017" s="5">
        <v>42376</v>
      </c>
      <c r="C1017" t="s">
        <v>187</v>
      </c>
      <c r="D1017" s="5">
        <v>42741</v>
      </c>
      <c r="E1017" s="3">
        <v>2825000</v>
      </c>
      <c r="F1017" s="3">
        <v>1750000</v>
      </c>
      <c r="G1017" s="8">
        <v>7.5166300000000005E-2</v>
      </c>
      <c r="H1017" s="8">
        <v>7.6999999999999999E-2</v>
      </c>
      <c r="I1017" s="8">
        <v>5.0690183044316004E-3</v>
      </c>
      <c r="J1017" t="str">
        <f t="shared" si="92"/>
        <v>SUN</v>
      </c>
      <c r="K1017" t="str">
        <f t="shared" si="93"/>
        <v>SPN</v>
      </c>
      <c r="L1017" s="3">
        <f t="shared" si="94"/>
        <v>1.0027777777777778</v>
      </c>
      <c r="M1017" t="s">
        <v>314</v>
      </c>
      <c r="N1017">
        <f t="shared" si="96"/>
        <v>2016</v>
      </c>
      <c r="O1017">
        <f t="shared" si="97"/>
        <v>1</v>
      </c>
      <c r="P1017">
        <f t="shared" si="95"/>
        <v>1</v>
      </c>
    </row>
    <row r="1018" spans="1:16" x14ac:dyDescent="0.2">
      <c r="A1018" s="5">
        <v>42514</v>
      </c>
      <c r="B1018" s="5">
        <v>42516</v>
      </c>
      <c r="C1018" t="s">
        <v>188</v>
      </c>
      <c r="D1018" s="5">
        <v>42769</v>
      </c>
      <c r="E1018" s="3">
        <v>890000</v>
      </c>
      <c r="F1018" s="3">
        <v>890000</v>
      </c>
      <c r="G1018" s="8">
        <v>6.4377500000000004E-2</v>
      </c>
      <c r="H1018" s="8">
        <v>6.7000000000000004E-2</v>
      </c>
      <c r="I1018" s="8">
        <v>5.6784910802775033E-3</v>
      </c>
      <c r="J1018" t="str">
        <f t="shared" si="92"/>
        <v>SUN</v>
      </c>
      <c r="K1018" t="str">
        <f t="shared" si="93"/>
        <v>SPN</v>
      </c>
      <c r="L1018" s="3">
        <f t="shared" si="94"/>
        <v>0.69166666666666665</v>
      </c>
      <c r="M1018" t="s">
        <v>314</v>
      </c>
      <c r="N1018">
        <f t="shared" si="96"/>
        <v>2016</v>
      </c>
      <c r="O1018">
        <f t="shared" si="97"/>
        <v>5</v>
      </c>
      <c r="P1018">
        <f t="shared" si="95"/>
        <v>2</v>
      </c>
    </row>
    <row r="1019" spans="1:16" x14ac:dyDescent="0.2">
      <c r="A1019" s="5">
        <v>42416</v>
      </c>
      <c r="B1019" s="5">
        <v>42418</v>
      </c>
      <c r="C1019" t="s">
        <v>188</v>
      </c>
      <c r="D1019" s="5">
        <v>42769</v>
      </c>
      <c r="E1019" s="3">
        <v>5905000</v>
      </c>
      <c r="F1019" s="3">
        <v>2000000</v>
      </c>
      <c r="G1019" s="8">
        <v>6.3789999999999999E-2</v>
      </c>
      <c r="H1019" s="8">
        <v>6.4399999999999999E-2</v>
      </c>
      <c r="I1019" s="8">
        <v>4.9163776493256258E-3</v>
      </c>
      <c r="J1019" t="str">
        <f t="shared" si="92"/>
        <v>SUN</v>
      </c>
      <c r="K1019" t="str">
        <f t="shared" si="93"/>
        <v>SPN</v>
      </c>
      <c r="L1019" s="3">
        <f t="shared" si="94"/>
        <v>0.96388888888888891</v>
      </c>
      <c r="M1019" t="s">
        <v>314</v>
      </c>
      <c r="N1019">
        <f t="shared" si="96"/>
        <v>2016</v>
      </c>
      <c r="O1019">
        <f t="shared" si="97"/>
        <v>2</v>
      </c>
      <c r="P1019">
        <f t="shared" si="95"/>
        <v>1</v>
      </c>
    </row>
    <row r="1020" spans="1:16" x14ac:dyDescent="0.2">
      <c r="A1020" s="5">
        <v>42402</v>
      </c>
      <c r="B1020" s="5">
        <v>42404</v>
      </c>
      <c r="C1020" t="s">
        <v>188</v>
      </c>
      <c r="D1020" s="5">
        <v>42769</v>
      </c>
      <c r="E1020" s="3">
        <v>5176500</v>
      </c>
      <c r="F1020" s="3">
        <v>2000000</v>
      </c>
      <c r="G1020" s="8">
        <v>6.8159999999999998E-2</v>
      </c>
      <c r="H1020" s="8">
        <v>6.9000000000000006E-2</v>
      </c>
      <c r="I1020" s="8">
        <v>5.2531791907514452E-3</v>
      </c>
      <c r="J1020" t="str">
        <f t="shared" si="92"/>
        <v>SUN</v>
      </c>
      <c r="K1020" t="str">
        <f t="shared" si="93"/>
        <v>SPN</v>
      </c>
      <c r="L1020" s="3">
        <f t="shared" si="94"/>
        <v>1.0027777777777778</v>
      </c>
      <c r="M1020" t="s">
        <v>314</v>
      </c>
      <c r="N1020">
        <f t="shared" si="96"/>
        <v>2016</v>
      </c>
      <c r="O1020">
        <f t="shared" si="97"/>
        <v>2</v>
      </c>
      <c r="P1020">
        <f t="shared" si="95"/>
        <v>1</v>
      </c>
    </row>
    <row r="1021" spans="1:16" x14ac:dyDescent="0.2">
      <c r="A1021" s="5">
        <v>42542</v>
      </c>
      <c r="B1021" s="5">
        <v>42544</v>
      </c>
      <c r="C1021" t="s">
        <v>189</v>
      </c>
      <c r="D1021" s="5">
        <v>42796</v>
      </c>
      <c r="E1021" s="3">
        <v>1400000</v>
      </c>
      <c r="F1021" s="3">
        <v>950000</v>
      </c>
      <c r="G1021" s="8">
        <v>6.0057899999999997E-2</v>
      </c>
      <c r="H1021" s="8">
        <v>6.0499999999999998E-2</v>
      </c>
      <c r="I1021" s="8">
        <v>5.6546090188305254E-3</v>
      </c>
      <c r="J1021" t="str">
        <f t="shared" si="92"/>
        <v>SUN</v>
      </c>
      <c r="K1021" t="str">
        <f t="shared" si="93"/>
        <v>SPN</v>
      </c>
      <c r="L1021" s="3">
        <f t="shared" si="94"/>
        <v>0.69722222222222219</v>
      </c>
      <c r="M1021" t="s">
        <v>314</v>
      </c>
      <c r="N1021">
        <f t="shared" si="96"/>
        <v>2016</v>
      </c>
      <c r="O1021">
        <f t="shared" si="97"/>
        <v>6</v>
      </c>
      <c r="P1021">
        <f t="shared" si="95"/>
        <v>2</v>
      </c>
    </row>
    <row r="1022" spans="1:16" x14ac:dyDescent="0.2">
      <c r="A1022" s="5">
        <v>42458</v>
      </c>
      <c r="B1022" s="5">
        <v>42460</v>
      </c>
      <c r="C1022" t="s">
        <v>189</v>
      </c>
      <c r="D1022" s="5">
        <v>42796</v>
      </c>
      <c r="E1022" s="3">
        <v>2030000</v>
      </c>
      <c r="F1022" s="3">
        <v>1900000</v>
      </c>
      <c r="G1022" s="8">
        <v>6.3921099999999995E-2</v>
      </c>
      <c r="H1022" s="8">
        <v>6.6699999999999995E-2</v>
      </c>
      <c r="I1022" s="8">
        <v>4.680157610789981E-3</v>
      </c>
      <c r="J1022" t="str">
        <f t="shared" si="92"/>
        <v>SUN</v>
      </c>
      <c r="K1022" t="str">
        <f t="shared" si="93"/>
        <v>SPN</v>
      </c>
      <c r="L1022" s="3">
        <f t="shared" si="94"/>
        <v>0.92500000000000004</v>
      </c>
      <c r="M1022" t="s">
        <v>314</v>
      </c>
      <c r="N1022">
        <f t="shared" si="96"/>
        <v>2016</v>
      </c>
      <c r="O1022">
        <f t="shared" si="97"/>
        <v>3</v>
      </c>
      <c r="P1022">
        <f t="shared" si="95"/>
        <v>1</v>
      </c>
    </row>
    <row r="1023" spans="1:16" x14ac:dyDescent="0.2">
      <c r="A1023" s="5">
        <v>42444</v>
      </c>
      <c r="B1023" s="5">
        <v>42446</v>
      </c>
      <c r="C1023" t="s">
        <v>189</v>
      </c>
      <c r="D1023" s="5">
        <v>42796</v>
      </c>
      <c r="E1023" s="3">
        <v>2140000</v>
      </c>
      <c r="F1023" s="3">
        <v>1500000</v>
      </c>
      <c r="G1023" s="8">
        <v>6.2623499999999999E-2</v>
      </c>
      <c r="H1023" s="8">
        <v>6.4000000000000001E-2</v>
      </c>
      <c r="I1023" s="8">
        <v>3.6198554913294797E-3</v>
      </c>
      <c r="J1023" t="str">
        <f t="shared" si="92"/>
        <v>SUN</v>
      </c>
      <c r="K1023" t="str">
        <f t="shared" si="93"/>
        <v>SPN</v>
      </c>
      <c r="L1023" s="3">
        <f t="shared" si="94"/>
        <v>0.96388888888888891</v>
      </c>
      <c r="M1023" t="s">
        <v>314</v>
      </c>
      <c r="N1023">
        <f t="shared" si="96"/>
        <v>2016</v>
      </c>
      <c r="O1023">
        <f t="shared" si="97"/>
        <v>3</v>
      </c>
      <c r="P1023">
        <f t="shared" si="95"/>
        <v>1</v>
      </c>
    </row>
    <row r="1024" spans="1:16" x14ac:dyDescent="0.2">
      <c r="A1024" s="5">
        <v>42430</v>
      </c>
      <c r="B1024" s="5">
        <v>42432</v>
      </c>
      <c r="C1024" t="s">
        <v>189</v>
      </c>
      <c r="D1024" s="5">
        <v>42796</v>
      </c>
      <c r="E1024" s="3">
        <v>2818000</v>
      </c>
      <c r="F1024" s="3">
        <v>2000000</v>
      </c>
      <c r="G1024" s="8">
        <v>6.3180399999999998E-2</v>
      </c>
      <c r="H1024" s="8">
        <v>6.4500000000000002E-2</v>
      </c>
      <c r="I1024" s="8">
        <v>4.8693949903660886E-3</v>
      </c>
      <c r="J1024" t="str">
        <f t="shared" si="92"/>
        <v>SUN</v>
      </c>
      <c r="K1024" t="str">
        <f t="shared" si="93"/>
        <v>SPN</v>
      </c>
      <c r="L1024" s="3">
        <f t="shared" si="94"/>
        <v>1.0027777777777778</v>
      </c>
      <c r="M1024" t="s">
        <v>314</v>
      </c>
      <c r="N1024">
        <f t="shared" si="96"/>
        <v>2016</v>
      </c>
      <c r="O1024">
        <f t="shared" si="97"/>
        <v>3</v>
      </c>
      <c r="P1024">
        <f t="shared" si="95"/>
        <v>1</v>
      </c>
    </row>
    <row r="1025" spans="1:16" x14ac:dyDescent="0.2">
      <c r="A1025" s="5">
        <v>42472</v>
      </c>
      <c r="B1025" s="5">
        <v>42474</v>
      </c>
      <c r="C1025" t="s">
        <v>193</v>
      </c>
      <c r="D1025" s="5">
        <v>42838</v>
      </c>
      <c r="E1025" s="3">
        <v>3040000</v>
      </c>
      <c r="F1025" s="3">
        <v>2000000</v>
      </c>
      <c r="G1025" s="8">
        <v>6.3549999999999995E-2</v>
      </c>
      <c r="H1025" s="8">
        <v>6.4500000000000002E-2</v>
      </c>
      <c r="I1025" s="8">
        <v>4.897880539499036E-3</v>
      </c>
      <c r="J1025" t="str">
        <f t="shared" si="92"/>
        <v>SUN</v>
      </c>
      <c r="K1025" t="str">
        <f t="shared" si="93"/>
        <v>SPN</v>
      </c>
      <c r="L1025" s="3">
        <f t="shared" si="94"/>
        <v>1.0027777777777778</v>
      </c>
      <c r="M1025" t="s">
        <v>314</v>
      </c>
      <c r="N1025">
        <f t="shared" si="96"/>
        <v>2016</v>
      </c>
      <c r="O1025">
        <f t="shared" si="97"/>
        <v>4</v>
      </c>
      <c r="P1025">
        <f t="shared" si="95"/>
        <v>2</v>
      </c>
    </row>
    <row r="1026" spans="1:16" x14ac:dyDescent="0.2">
      <c r="A1026" s="5">
        <v>42598</v>
      </c>
      <c r="B1026" s="5">
        <v>42601</v>
      </c>
      <c r="C1026" t="s">
        <v>190</v>
      </c>
      <c r="D1026" s="5">
        <v>42866</v>
      </c>
      <c r="E1026" s="3">
        <v>9482400</v>
      </c>
      <c r="F1026" s="3">
        <v>2000000</v>
      </c>
      <c r="G1026" s="8">
        <v>5.8143399999999998E-2</v>
      </c>
      <c r="H1026" s="8">
        <v>5.8500000000000003E-2</v>
      </c>
      <c r="I1026" s="8">
        <v>1.1524955401387513E-2</v>
      </c>
      <c r="J1026" t="str">
        <f t="shared" ref="J1026:J1089" si="98">INDEX(sbn,MATCH(C1026,seri,0))</f>
        <v>SUN</v>
      </c>
      <c r="K1026" t="str">
        <f t="shared" ref="K1026:K1089" si="99">INDEX(tipe,MATCH(C1026,seri,0))</f>
        <v>SPN</v>
      </c>
      <c r="L1026" s="3">
        <f t="shared" ref="L1026:L1089" si="100">YEARFRAC(A1026,D1026)</f>
        <v>0.73611111111111116</v>
      </c>
      <c r="M1026" t="s">
        <v>314</v>
      </c>
      <c r="N1026">
        <f t="shared" si="96"/>
        <v>2016</v>
      </c>
      <c r="O1026">
        <f t="shared" si="97"/>
        <v>8</v>
      </c>
      <c r="P1026">
        <f t="shared" si="95"/>
        <v>3</v>
      </c>
    </row>
    <row r="1027" spans="1:16" x14ac:dyDescent="0.2">
      <c r="A1027" s="5">
        <v>42500</v>
      </c>
      <c r="B1027" s="5">
        <v>42502</v>
      </c>
      <c r="C1027" t="s">
        <v>190</v>
      </c>
      <c r="D1027" s="5">
        <v>42866</v>
      </c>
      <c r="E1027" s="3">
        <v>2551000</v>
      </c>
      <c r="F1027" s="3">
        <v>1600000</v>
      </c>
      <c r="G1027" s="8">
        <v>6.2314300000000003E-2</v>
      </c>
      <c r="H1027" s="8">
        <v>6.6000000000000003E-2</v>
      </c>
      <c r="I1027" s="8">
        <v>3.8421148362235069E-3</v>
      </c>
      <c r="J1027" t="str">
        <f t="shared" si="98"/>
        <v>SUN</v>
      </c>
      <c r="K1027" t="str">
        <f t="shared" si="99"/>
        <v>SPN</v>
      </c>
      <c r="L1027" s="3">
        <f t="shared" si="100"/>
        <v>1.0027777777777778</v>
      </c>
      <c r="M1027" t="s">
        <v>314</v>
      </c>
      <c r="N1027">
        <f t="shared" si="96"/>
        <v>2016</v>
      </c>
      <c r="O1027">
        <f t="shared" si="97"/>
        <v>5</v>
      </c>
      <c r="P1027">
        <f t="shared" ref="P1027:P1090" si="101">ROUNDUP(MONTH(A1027)/3,0)</f>
        <v>2</v>
      </c>
    </row>
    <row r="1028" spans="1:16" x14ac:dyDescent="0.2">
      <c r="A1028" s="5">
        <v>42640</v>
      </c>
      <c r="B1028" s="5">
        <v>42642</v>
      </c>
      <c r="C1028" t="s">
        <v>191</v>
      </c>
      <c r="D1028" s="5">
        <v>42894</v>
      </c>
      <c r="E1028" s="3">
        <v>2225000</v>
      </c>
      <c r="F1028" s="3">
        <v>1350000</v>
      </c>
      <c r="G1028" s="8">
        <v>6.0092600000000003E-2</v>
      </c>
      <c r="H1028" s="8">
        <v>6.0999999999999999E-2</v>
      </c>
      <c r="I1028" s="8">
        <v>8.040139742319128E-3</v>
      </c>
      <c r="J1028" t="str">
        <f t="shared" si="98"/>
        <v>SUN</v>
      </c>
      <c r="K1028" t="str">
        <f t="shared" si="99"/>
        <v>SPN</v>
      </c>
      <c r="L1028" s="3">
        <f t="shared" si="100"/>
        <v>0.69722222222222219</v>
      </c>
      <c r="M1028" t="s">
        <v>314</v>
      </c>
      <c r="N1028">
        <f t="shared" ref="N1028:N1091" si="102">YEAR(A1028)</f>
        <v>2016</v>
      </c>
      <c r="O1028">
        <f t="shared" ref="O1028:O1091" si="103">MONTH(A1028)</f>
        <v>9</v>
      </c>
      <c r="P1028">
        <f t="shared" si="101"/>
        <v>3</v>
      </c>
    </row>
    <row r="1029" spans="1:16" x14ac:dyDescent="0.2">
      <c r="A1029" s="5">
        <v>42528</v>
      </c>
      <c r="B1029" s="5">
        <v>42530</v>
      </c>
      <c r="C1029" t="s">
        <v>191</v>
      </c>
      <c r="D1029" s="5">
        <v>42894</v>
      </c>
      <c r="E1029" s="3">
        <v>2291000</v>
      </c>
      <c r="F1029" s="3">
        <v>1250000</v>
      </c>
      <c r="G1029" s="8">
        <v>6.2846200000000005E-2</v>
      </c>
      <c r="H1029" s="8">
        <v>6.4000000000000001E-2</v>
      </c>
      <c r="I1029" s="8">
        <v>3.0272736030828515E-3</v>
      </c>
      <c r="J1029" t="str">
        <f t="shared" si="98"/>
        <v>SUN</v>
      </c>
      <c r="K1029" t="str">
        <f t="shared" si="99"/>
        <v>SPN</v>
      </c>
      <c r="L1029" s="3">
        <f t="shared" si="100"/>
        <v>1.0027777777777778</v>
      </c>
      <c r="M1029" t="s">
        <v>314</v>
      </c>
      <c r="N1029">
        <f t="shared" si="102"/>
        <v>2016</v>
      </c>
      <c r="O1029">
        <f t="shared" si="103"/>
        <v>6</v>
      </c>
      <c r="P1029">
        <f t="shared" si="101"/>
        <v>2</v>
      </c>
    </row>
    <row r="1030" spans="1:16" x14ac:dyDescent="0.2">
      <c r="A1030" s="5">
        <v>42570</v>
      </c>
      <c r="B1030" s="5">
        <v>42572</v>
      </c>
      <c r="C1030" t="s">
        <v>194</v>
      </c>
      <c r="D1030" s="5">
        <v>42936</v>
      </c>
      <c r="E1030" s="3">
        <v>3385000</v>
      </c>
      <c r="F1030" s="3">
        <v>2000000</v>
      </c>
      <c r="G1030" s="8">
        <v>6.1461500000000002E-2</v>
      </c>
      <c r="H1030" s="8">
        <v>6.2E-2</v>
      </c>
      <c r="I1030" s="8">
        <v>4.736917148362235E-3</v>
      </c>
      <c r="J1030" t="str">
        <f t="shared" si="98"/>
        <v>SUN</v>
      </c>
      <c r="K1030" t="str">
        <f t="shared" si="99"/>
        <v>SPN</v>
      </c>
      <c r="L1030" s="3">
        <f t="shared" si="100"/>
        <v>1.0027777777777778</v>
      </c>
      <c r="M1030" t="s">
        <v>314</v>
      </c>
      <c r="N1030">
        <f t="shared" si="102"/>
        <v>2016</v>
      </c>
      <c r="O1030">
        <f t="shared" si="103"/>
        <v>7</v>
      </c>
      <c r="P1030">
        <f t="shared" si="101"/>
        <v>3</v>
      </c>
    </row>
    <row r="1031" spans="1:16" x14ac:dyDescent="0.2">
      <c r="A1031" s="5">
        <v>42668</v>
      </c>
      <c r="B1031" s="5">
        <v>42670</v>
      </c>
      <c r="C1031" t="s">
        <v>192</v>
      </c>
      <c r="D1031" s="5">
        <v>42951</v>
      </c>
      <c r="E1031" s="3">
        <v>2221000</v>
      </c>
      <c r="F1031" s="3">
        <v>1900000</v>
      </c>
      <c r="G1031" s="8">
        <v>5.9942099999999998E-2</v>
      </c>
      <c r="H1031" s="8">
        <v>6.0999999999999999E-2</v>
      </c>
      <c r="I1031" s="8">
        <v>1.128741228939544E-2</v>
      </c>
      <c r="J1031" t="str">
        <f t="shared" si="98"/>
        <v>SUN</v>
      </c>
      <c r="K1031" t="str">
        <f t="shared" si="99"/>
        <v>SPN</v>
      </c>
      <c r="L1031" s="3">
        <f t="shared" si="100"/>
        <v>0.77500000000000002</v>
      </c>
      <c r="M1031" t="s">
        <v>314</v>
      </c>
      <c r="N1031">
        <f t="shared" si="102"/>
        <v>2016</v>
      </c>
      <c r="O1031">
        <f t="shared" si="103"/>
        <v>10</v>
      </c>
      <c r="P1031">
        <f t="shared" si="101"/>
        <v>4</v>
      </c>
    </row>
    <row r="1032" spans="1:16" x14ac:dyDescent="0.2">
      <c r="A1032" s="5">
        <v>42612</v>
      </c>
      <c r="B1032" s="5">
        <v>42614</v>
      </c>
      <c r="C1032" t="s">
        <v>192</v>
      </c>
      <c r="D1032" s="5">
        <v>42951</v>
      </c>
      <c r="E1032" s="3">
        <v>993100</v>
      </c>
      <c r="F1032" s="3">
        <v>0</v>
      </c>
      <c r="I1032" s="8">
        <v>0</v>
      </c>
      <c r="J1032" t="str">
        <f t="shared" si="98"/>
        <v>SUN</v>
      </c>
      <c r="K1032" t="str">
        <f t="shared" si="99"/>
        <v>SPN</v>
      </c>
      <c r="L1032" s="3">
        <f t="shared" si="100"/>
        <v>0.92777777777777781</v>
      </c>
      <c r="M1032" t="s">
        <v>314</v>
      </c>
      <c r="N1032">
        <f t="shared" si="102"/>
        <v>2016</v>
      </c>
      <c r="O1032">
        <f t="shared" si="103"/>
        <v>8</v>
      </c>
      <c r="P1032">
        <f t="shared" si="101"/>
        <v>3</v>
      </c>
    </row>
    <row r="1033" spans="1:16" x14ac:dyDescent="0.2">
      <c r="A1033" s="5">
        <v>42584</v>
      </c>
      <c r="B1033" s="5">
        <v>42586</v>
      </c>
      <c r="C1033" t="s">
        <v>192</v>
      </c>
      <c r="D1033" s="5">
        <v>42951</v>
      </c>
      <c r="E1033" s="3">
        <v>2857000</v>
      </c>
      <c r="F1033" s="3">
        <v>1250000</v>
      </c>
      <c r="G1033" s="8">
        <v>6.0995199999999999E-2</v>
      </c>
      <c r="H1033" s="8">
        <v>6.1499999999999999E-2</v>
      </c>
      <c r="I1033" s="8">
        <v>2.938111753371869E-3</v>
      </c>
      <c r="J1033" t="str">
        <f t="shared" si="98"/>
        <v>SUN</v>
      </c>
      <c r="K1033" t="str">
        <f t="shared" si="99"/>
        <v>SPN</v>
      </c>
      <c r="L1033" s="3">
        <f t="shared" si="100"/>
        <v>1.0055555555555555</v>
      </c>
      <c r="M1033" t="s">
        <v>314</v>
      </c>
      <c r="N1033">
        <f t="shared" si="102"/>
        <v>2016</v>
      </c>
      <c r="O1033">
        <f t="shared" si="103"/>
        <v>8</v>
      </c>
      <c r="P1033">
        <f t="shared" si="101"/>
        <v>3</v>
      </c>
    </row>
    <row r="1034" spans="1:16" x14ac:dyDescent="0.2">
      <c r="A1034" s="5">
        <v>42626</v>
      </c>
      <c r="B1034" s="5">
        <v>42628</v>
      </c>
      <c r="C1034" t="s">
        <v>195</v>
      </c>
      <c r="D1034" s="5">
        <v>42992</v>
      </c>
      <c r="E1034" s="3">
        <v>2331000</v>
      </c>
      <c r="F1034" s="3">
        <v>1500000</v>
      </c>
      <c r="G1034" s="8">
        <v>6.1469999999999997E-2</v>
      </c>
      <c r="H1034" s="8">
        <v>6.1899999999999997E-2</v>
      </c>
      <c r="I1034" s="8">
        <v>3.5531791907514451E-3</v>
      </c>
      <c r="J1034" t="str">
        <f t="shared" si="98"/>
        <v>SUN</v>
      </c>
      <c r="K1034" t="str">
        <f t="shared" si="99"/>
        <v>SPN</v>
      </c>
      <c r="L1034" s="3">
        <f t="shared" si="100"/>
        <v>1.0027777777777778</v>
      </c>
      <c r="M1034" t="s">
        <v>314</v>
      </c>
      <c r="N1034">
        <f t="shared" si="102"/>
        <v>2016</v>
      </c>
      <c r="O1034">
        <f t="shared" si="103"/>
        <v>9</v>
      </c>
      <c r="P1034">
        <f t="shared" si="101"/>
        <v>3</v>
      </c>
    </row>
    <row r="1035" spans="1:16" x14ac:dyDescent="0.2">
      <c r="A1035" s="5">
        <v>42927</v>
      </c>
      <c r="B1035" s="5">
        <v>42929</v>
      </c>
      <c r="C1035" t="s">
        <v>196</v>
      </c>
      <c r="D1035" s="5">
        <v>43020</v>
      </c>
      <c r="E1035" s="3">
        <v>4370000</v>
      </c>
      <c r="F1035" s="3">
        <v>3150000</v>
      </c>
      <c r="G1035" s="8">
        <v>5.0846000000000002E-2</v>
      </c>
      <c r="H1035" s="8">
        <v>1.547486956521739E-3</v>
      </c>
      <c r="I1035" s="8">
        <v>5.1499999999999997E-2</v>
      </c>
      <c r="J1035" t="str">
        <f t="shared" si="98"/>
        <v>SUN</v>
      </c>
      <c r="K1035" t="str">
        <f t="shared" si="99"/>
        <v>SPN</v>
      </c>
      <c r="L1035" s="3">
        <f t="shared" si="100"/>
        <v>0.25277777777777777</v>
      </c>
      <c r="M1035" t="s">
        <v>314</v>
      </c>
      <c r="N1035">
        <f t="shared" si="102"/>
        <v>2017</v>
      </c>
      <c r="O1035">
        <f t="shared" si="103"/>
        <v>7</v>
      </c>
      <c r="P1035">
        <f t="shared" si="101"/>
        <v>3</v>
      </c>
    </row>
    <row r="1036" spans="1:16" x14ac:dyDescent="0.2">
      <c r="A1036" s="5">
        <v>42654</v>
      </c>
      <c r="B1036" s="5">
        <v>42656</v>
      </c>
      <c r="C1036" t="s">
        <v>196</v>
      </c>
      <c r="D1036" s="5">
        <v>43020</v>
      </c>
      <c r="E1036" s="3">
        <v>1685000</v>
      </c>
      <c r="F1036" s="3">
        <v>900000</v>
      </c>
      <c r="G1036" s="8">
        <v>6.13929E-2</v>
      </c>
      <c r="H1036" s="8">
        <v>6.1499999999999999E-2</v>
      </c>
      <c r="I1036" s="8">
        <v>2.1292335260115606E-3</v>
      </c>
      <c r="J1036" t="str">
        <f t="shared" si="98"/>
        <v>SUN</v>
      </c>
      <c r="K1036" t="str">
        <f t="shared" si="99"/>
        <v>SPN</v>
      </c>
      <c r="L1036" s="3">
        <f t="shared" si="100"/>
        <v>1.0027777777777778</v>
      </c>
      <c r="M1036" t="s">
        <v>314</v>
      </c>
      <c r="N1036">
        <f t="shared" si="102"/>
        <v>2016</v>
      </c>
      <c r="O1036">
        <f t="shared" si="103"/>
        <v>10</v>
      </c>
      <c r="P1036">
        <f t="shared" si="101"/>
        <v>4</v>
      </c>
    </row>
    <row r="1037" spans="1:16" x14ac:dyDescent="0.2">
      <c r="A1037" s="5">
        <v>42955</v>
      </c>
      <c r="B1037" s="5">
        <v>42957</v>
      </c>
      <c r="C1037" t="s">
        <v>197</v>
      </c>
      <c r="D1037" s="5">
        <v>43048</v>
      </c>
      <c r="E1037" s="3">
        <v>8142000</v>
      </c>
      <c r="F1037" s="3">
        <v>5000000</v>
      </c>
      <c r="G1037" s="8">
        <v>4.9882299999999997E-2</v>
      </c>
      <c r="H1037" s="8">
        <v>2.4097729468599035E-3</v>
      </c>
      <c r="I1037" s="8">
        <v>5.0599999999999999E-2</v>
      </c>
      <c r="J1037" t="str">
        <f t="shared" si="98"/>
        <v>SUN</v>
      </c>
      <c r="K1037" t="str">
        <f t="shared" si="99"/>
        <v>SPN</v>
      </c>
      <c r="L1037" s="3">
        <f t="shared" si="100"/>
        <v>0.25277777777777777</v>
      </c>
      <c r="M1037" t="s">
        <v>314</v>
      </c>
      <c r="N1037">
        <f t="shared" si="102"/>
        <v>2017</v>
      </c>
      <c r="O1037">
        <f t="shared" si="103"/>
        <v>8</v>
      </c>
      <c r="P1037">
        <f t="shared" si="101"/>
        <v>3</v>
      </c>
    </row>
    <row r="1038" spans="1:16" x14ac:dyDescent="0.2">
      <c r="A1038" s="5">
        <v>42682</v>
      </c>
      <c r="B1038" s="5">
        <v>42684</v>
      </c>
      <c r="C1038" t="s">
        <v>197</v>
      </c>
      <c r="D1038" s="5">
        <v>43048</v>
      </c>
      <c r="E1038" s="3">
        <v>1840000</v>
      </c>
      <c r="F1038" s="3">
        <v>1250000</v>
      </c>
      <c r="G1038" s="8">
        <v>6.1865299999999998E-2</v>
      </c>
      <c r="H1038" s="8">
        <v>6.2E-2</v>
      </c>
      <c r="I1038" s="8">
        <v>2.9800240847784199E-3</v>
      </c>
      <c r="J1038" t="str">
        <f t="shared" si="98"/>
        <v>SUN</v>
      </c>
      <c r="K1038" t="str">
        <f t="shared" si="99"/>
        <v>SPN</v>
      </c>
      <c r="L1038" s="3">
        <f t="shared" si="100"/>
        <v>1.0027777777777778</v>
      </c>
      <c r="M1038" t="s">
        <v>314</v>
      </c>
      <c r="N1038">
        <f t="shared" si="102"/>
        <v>2016</v>
      </c>
      <c r="O1038">
        <f t="shared" si="103"/>
        <v>11</v>
      </c>
      <c r="P1038">
        <f t="shared" si="101"/>
        <v>4</v>
      </c>
    </row>
    <row r="1039" spans="1:16" x14ac:dyDescent="0.2">
      <c r="A1039" s="5">
        <v>42983</v>
      </c>
      <c r="B1039" s="5">
        <v>42985</v>
      </c>
      <c r="C1039" t="s">
        <v>198</v>
      </c>
      <c r="D1039" s="5">
        <v>43062</v>
      </c>
      <c r="E1039" s="3">
        <v>8655000</v>
      </c>
      <c r="F1039" s="3">
        <v>5000000</v>
      </c>
      <c r="G1039" s="8">
        <v>4.9070000000000003E-2</v>
      </c>
      <c r="H1039" s="8">
        <v>2.3705314009661834E-3</v>
      </c>
      <c r="I1039" s="8">
        <v>4.9500000000000002E-2</v>
      </c>
      <c r="J1039" t="str">
        <f t="shared" si="98"/>
        <v>SUN</v>
      </c>
      <c r="K1039" t="str">
        <f t="shared" si="99"/>
        <v>SPN</v>
      </c>
      <c r="L1039" s="3">
        <f t="shared" si="100"/>
        <v>0.21666666666666667</v>
      </c>
      <c r="M1039" t="s">
        <v>314</v>
      </c>
      <c r="N1039">
        <f t="shared" si="102"/>
        <v>2017</v>
      </c>
      <c r="O1039">
        <f t="shared" si="103"/>
        <v>9</v>
      </c>
      <c r="P1039">
        <f t="shared" si="101"/>
        <v>3</v>
      </c>
    </row>
    <row r="1040" spans="1:16" x14ac:dyDescent="0.2">
      <c r="A1040" s="5">
        <v>42710</v>
      </c>
      <c r="B1040" s="5">
        <v>42712</v>
      </c>
      <c r="C1040" t="s">
        <v>198</v>
      </c>
      <c r="D1040" s="5">
        <v>43076</v>
      </c>
      <c r="E1040" s="3">
        <v>3861000</v>
      </c>
      <c r="F1040" s="3">
        <v>800000</v>
      </c>
      <c r="G1040" s="8">
        <v>6.6250000000000003E-2</v>
      </c>
      <c r="H1040" s="8">
        <v>6.7000000000000004E-2</v>
      </c>
      <c r="I1040" s="8">
        <v>2.042389210019268E-3</v>
      </c>
      <c r="J1040" t="str">
        <f t="shared" si="98"/>
        <v>SUN</v>
      </c>
      <c r="K1040" t="str">
        <f t="shared" si="99"/>
        <v>SPN</v>
      </c>
      <c r="L1040" s="3">
        <f t="shared" si="100"/>
        <v>1.0027777777777778</v>
      </c>
      <c r="M1040" t="s">
        <v>314</v>
      </c>
      <c r="N1040">
        <f t="shared" si="102"/>
        <v>2016</v>
      </c>
      <c r="O1040">
        <f t="shared" si="103"/>
        <v>12</v>
      </c>
      <c r="P1040">
        <f t="shared" si="101"/>
        <v>4</v>
      </c>
    </row>
    <row r="1041" spans="1:16" x14ac:dyDescent="0.2">
      <c r="A1041" s="5">
        <v>43011</v>
      </c>
      <c r="B1041" s="5">
        <v>43013</v>
      </c>
      <c r="C1041" t="s">
        <v>223</v>
      </c>
      <c r="D1041" s="5">
        <v>43104</v>
      </c>
      <c r="E1041" s="3">
        <v>6075000</v>
      </c>
      <c r="F1041" s="3">
        <v>5000000</v>
      </c>
      <c r="G1041" s="8">
        <v>4.68019E-2</v>
      </c>
      <c r="H1041" s="8">
        <v>2.2609613526570049E-3</v>
      </c>
      <c r="I1041" s="8">
        <v>4.7600000000000003E-2</v>
      </c>
      <c r="J1041" t="str">
        <f t="shared" si="98"/>
        <v>SUN</v>
      </c>
      <c r="K1041" t="str">
        <f t="shared" si="99"/>
        <v>SPN</v>
      </c>
      <c r="L1041" s="3">
        <f t="shared" si="100"/>
        <v>0.25277777777777777</v>
      </c>
      <c r="M1041" t="s">
        <v>314</v>
      </c>
      <c r="N1041">
        <f t="shared" si="102"/>
        <v>2017</v>
      </c>
      <c r="O1041">
        <f t="shared" si="103"/>
        <v>10</v>
      </c>
      <c r="P1041">
        <f t="shared" si="101"/>
        <v>4</v>
      </c>
    </row>
    <row r="1042" spans="1:16" x14ac:dyDescent="0.2">
      <c r="A1042" s="5">
        <v>42850</v>
      </c>
      <c r="B1042" s="5">
        <v>42852</v>
      </c>
      <c r="C1042" t="s">
        <v>223</v>
      </c>
      <c r="D1042" s="5">
        <v>43104</v>
      </c>
      <c r="E1042" s="3">
        <v>6505000</v>
      </c>
      <c r="F1042" s="3">
        <v>500000</v>
      </c>
      <c r="G1042" s="8">
        <v>5.6439999999999997E-2</v>
      </c>
      <c r="H1042" s="8">
        <v>5.7500000000000002E-2</v>
      </c>
      <c r="I1042" s="8">
        <v>1.8750830564784053E-3</v>
      </c>
      <c r="J1042" t="str">
        <f t="shared" si="98"/>
        <v>SUN</v>
      </c>
      <c r="K1042" t="str">
        <f t="shared" si="99"/>
        <v>SPN</v>
      </c>
      <c r="L1042" s="3">
        <f t="shared" si="100"/>
        <v>0.69166666666666665</v>
      </c>
      <c r="M1042" t="s">
        <v>314</v>
      </c>
      <c r="N1042">
        <f t="shared" si="102"/>
        <v>2017</v>
      </c>
      <c r="O1042">
        <f t="shared" si="103"/>
        <v>4</v>
      </c>
      <c r="P1042">
        <f t="shared" si="101"/>
        <v>2</v>
      </c>
    </row>
    <row r="1043" spans="1:16" x14ac:dyDescent="0.2">
      <c r="A1043" s="5">
        <v>42752</v>
      </c>
      <c r="B1043" s="5">
        <v>42754</v>
      </c>
      <c r="C1043" t="s">
        <v>223</v>
      </c>
      <c r="D1043" s="5">
        <v>43104</v>
      </c>
      <c r="E1043" s="3">
        <v>17205000</v>
      </c>
      <c r="F1043" s="3">
        <v>5000000</v>
      </c>
      <c r="G1043" s="8">
        <v>5.9902499999999997E-2</v>
      </c>
      <c r="H1043" s="8">
        <v>6.0999999999999999E-2</v>
      </c>
      <c r="I1043" s="8">
        <v>4.7130212431156573E-3</v>
      </c>
      <c r="J1043" t="str">
        <f t="shared" si="98"/>
        <v>SUN</v>
      </c>
      <c r="K1043" t="str">
        <f t="shared" si="99"/>
        <v>SPN</v>
      </c>
      <c r="L1043" s="3">
        <f t="shared" si="100"/>
        <v>0.96388888888888891</v>
      </c>
      <c r="M1043" t="s">
        <v>314</v>
      </c>
      <c r="N1043">
        <f t="shared" si="102"/>
        <v>2017</v>
      </c>
      <c r="O1043">
        <f t="shared" si="103"/>
        <v>1</v>
      </c>
      <c r="P1043">
        <f t="shared" si="101"/>
        <v>1</v>
      </c>
    </row>
    <row r="1044" spans="1:16" x14ac:dyDescent="0.2">
      <c r="A1044" s="5">
        <v>42738</v>
      </c>
      <c r="B1044" s="5">
        <v>42740</v>
      </c>
      <c r="C1044" t="s">
        <v>223</v>
      </c>
      <c r="D1044" s="5">
        <v>43104</v>
      </c>
      <c r="E1044" s="3">
        <v>7255000</v>
      </c>
      <c r="F1044" s="3">
        <v>5300000</v>
      </c>
      <c r="G1044" s="8">
        <v>6.7867399999999994E-2</v>
      </c>
      <c r="H1044" s="8">
        <v>6.8500000000000005E-2</v>
      </c>
      <c r="I1044" s="8">
        <v>5.6600664044059792E-3</v>
      </c>
      <c r="J1044" t="str">
        <f t="shared" si="98"/>
        <v>SUN</v>
      </c>
      <c r="K1044" t="str">
        <f t="shared" si="99"/>
        <v>SPN</v>
      </c>
      <c r="L1044" s="3">
        <f t="shared" si="100"/>
        <v>1.0027777777777778</v>
      </c>
      <c r="M1044" t="s">
        <v>314</v>
      </c>
      <c r="N1044">
        <f t="shared" si="102"/>
        <v>2017</v>
      </c>
      <c r="O1044">
        <f t="shared" si="103"/>
        <v>1</v>
      </c>
      <c r="P1044">
        <f t="shared" si="101"/>
        <v>1</v>
      </c>
    </row>
    <row r="1045" spans="1:16" x14ac:dyDescent="0.2">
      <c r="A1045" s="5">
        <v>43039</v>
      </c>
      <c r="B1045" s="5">
        <v>43041</v>
      </c>
      <c r="C1045" t="s">
        <v>225</v>
      </c>
      <c r="D1045" s="5">
        <v>43132</v>
      </c>
      <c r="E1045" s="3">
        <v>5150000</v>
      </c>
      <c r="F1045" s="3">
        <v>4900000</v>
      </c>
      <c r="G1045" s="8">
        <v>4.7995900000000001E-2</v>
      </c>
      <c r="H1045" s="8">
        <v>2.2722696618357489E-3</v>
      </c>
      <c r="I1045" s="8">
        <v>4.8500000000000001E-2</v>
      </c>
      <c r="J1045" t="str">
        <f t="shared" si="98"/>
        <v>SUN</v>
      </c>
      <c r="K1045" t="str">
        <f t="shared" si="99"/>
        <v>SPN</v>
      </c>
      <c r="L1045" s="3">
        <f t="shared" si="100"/>
        <v>0.25277777777777777</v>
      </c>
      <c r="M1045" t="s">
        <v>314</v>
      </c>
      <c r="N1045">
        <f t="shared" si="102"/>
        <v>2017</v>
      </c>
      <c r="O1045">
        <f t="shared" si="103"/>
        <v>10</v>
      </c>
      <c r="P1045">
        <f t="shared" si="101"/>
        <v>4</v>
      </c>
    </row>
    <row r="1046" spans="1:16" x14ac:dyDescent="0.2">
      <c r="A1046" s="5">
        <v>42780</v>
      </c>
      <c r="B1046" s="5">
        <v>42783</v>
      </c>
      <c r="C1046" t="s">
        <v>225</v>
      </c>
      <c r="D1046" s="5">
        <v>43132</v>
      </c>
      <c r="E1046" s="3">
        <v>8005000</v>
      </c>
      <c r="F1046" s="3">
        <v>5000000</v>
      </c>
      <c r="G1046" s="8">
        <v>5.9844799999999997E-2</v>
      </c>
      <c r="H1046" s="8">
        <v>6.0199999999999997E-2</v>
      </c>
      <c r="I1046" s="8">
        <v>4.7084815106215577E-3</v>
      </c>
      <c r="J1046" t="str">
        <f t="shared" si="98"/>
        <v>SUN</v>
      </c>
      <c r="K1046" t="str">
        <f t="shared" si="99"/>
        <v>SPN</v>
      </c>
      <c r="L1046" s="3">
        <f t="shared" si="100"/>
        <v>0.96388888888888891</v>
      </c>
      <c r="M1046" t="s">
        <v>314</v>
      </c>
      <c r="N1046">
        <f t="shared" si="102"/>
        <v>2017</v>
      </c>
      <c r="O1046">
        <f t="shared" si="103"/>
        <v>2</v>
      </c>
      <c r="P1046">
        <f t="shared" si="101"/>
        <v>1</v>
      </c>
    </row>
    <row r="1047" spans="1:16" x14ac:dyDescent="0.2">
      <c r="A1047" s="5">
        <v>42878</v>
      </c>
      <c r="B1047" s="5">
        <v>42881</v>
      </c>
      <c r="C1047" t="s">
        <v>225</v>
      </c>
      <c r="D1047" s="5">
        <v>43231</v>
      </c>
      <c r="E1047" s="3">
        <v>5450000</v>
      </c>
      <c r="F1047" s="3">
        <v>1600000</v>
      </c>
      <c r="G1047" s="8">
        <v>5.6090000000000001E-2</v>
      </c>
      <c r="H1047" s="8">
        <v>5.7000000000000002E-2</v>
      </c>
      <c r="I1047" s="8">
        <v>5.9630564784053158E-3</v>
      </c>
      <c r="J1047" t="str">
        <f t="shared" si="98"/>
        <v>SUN</v>
      </c>
      <c r="K1047" t="str">
        <f t="shared" si="99"/>
        <v>SPN</v>
      </c>
      <c r="L1047" s="3">
        <f t="shared" si="100"/>
        <v>0.96666666666666667</v>
      </c>
      <c r="M1047" t="s">
        <v>314</v>
      </c>
      <c r="N1047">
        <f t="shared" si="102"/>
        <v>2017</v>
      </c>
      <c r="O1047">
        <f t="shared" si="103"/>
        <v>5</v>
      </c>
      <c r="P1047">
        <f t="shared" si="101"/>
        <v>2</v>
      </c>
    </row>
    <row r="1048" spans="1:16" x14ac:dyDescent="0.2">
      <c r="A1048" s="5">
        <v>42766</v>
      </c>
      <c r="B1048" s="5">
        <v>42768</v>
      </c>
      <c r="C1048" t="s">
        <v>225</v>
      </c>
      <c r="D1048" s="5">
        <v>43132</v>
      </c>
      <c r="E1048" s="3">
        <v>15480000</v>
      </c>
      <c r="F1048" s="3">
        <v>9450000</v>
      </c>
      <c r="G1048" s="8">
        <v>5.9024300000000002E-2</v>
      </c>
      <c r="H1048" s="8">
        <v>0.06</v>
      </c>
      <c r="I1048" s="8">
        <v>8.7770202202989769E-3</v>
      </c>
      <c r="J1048" t="str">
        <f t="shared" si="98"/>
        <v>SUN</v>
      </c>
      <c r="K1048" t="str">
        <f t="shared" si="99"/>
        <v>SPN</v>
      </c>
      <c r="L1048" s="3">
        <f t="shared" si="100"/>
        <v>1.0027777777777778</v>
      </c>
      <c r="M1048" t="s">
        <v>314</v>
      </c>
      <c r="N1048">
        <f t="shared" si="102"/>
        <v>2017</v>
      </c>
      <c r="O1048">
        <f t="shared" si="103"/>
        <v>1</v>
      </c>
      <c r="P1048">
        <f t="shared" si="101"/>
        <v>1</v>
      </c>
    </row>
    <row r="1049" spans="1:16" x14ac:dyDescent="0.2">
      <c r="A1049" s="5">
        <v>42906</v>
      </c>
      <c r="B1049" s="5">
        <v>42908</v>
      </c>
      <c r="C1049" t="s">
        <v>227</v>
      </c>
      <c r="D1049" s="5">
        <v>43160</v>
      </c>
      <c r="E1049" s="3">
        <v>3180000</v>
      </c>
      <c r="F1049" s="3">
        <v>900000</v>
      </c>
      <c r="G1049" s="8">
        <v>5.5952200000000001E-2</v>
      </c>
      <c r="H1049" s="8">
        <v>5.6500000000000002E-2</v>
      </c>
      <c r="I1049" s="8">
        <v>3.3459787375415286E-3</v>
      </c>
      <c r="J1049" t="str">
        <f t="shared" si="98"/>
        <v>SUN</v>
      </c>
      <c r="K1049" t="str">
        <f t="shared" si="99"/>
        <v>SPN</v>
      </c>
      <c r="L1049" s="3">
        <f t="shared" si="100"/>
        <v>0.69722222222222219</v>
      </c>
      <c r="M1049" t="s">
        <v>314</v>
      </c>
      <c r="N1049">
        <f t="shared" si="102"/>
        <v>2017</v>
      </c>
      <c r="O1049">
        <f t="shared" si="103"/>
        <v>6</v>
      </c>
      <c r="P1049">
        <f t="shared" si="101"/>
        <v>2</v>
      </c>
    </row>
    <row r="1050" spans="1:16" x14ac:dyDescent="0.2">
      <c r="A1050" s="5">
        <v>42821</v>
      </c>
      <c r="B1050" s="5">
        <v>42824</v>
      </c>
      <c r="C1050" t="s">
        <v>227</v>
      </c>
      <c r="D1050" s="5">
        <v>43160</v>
      </c>
      <c r="E1050" s="3">
        <v>4935000</v>
      </c>
      <c r="F1050" s="3">
        <v>1800000</v>
      </c>
      <c r="G1050" s="8">
        <v>6.0499999999999998E-2</v>
      </c>
      <c r="H1050" s="8">
        <v>6.0900000000000003E-2</v>
      </c>
      <c r="I1050" s="8">
        <v>1.7136113296616837E-3</v>
      </c>
      <c r="J1050" t="str">
        <f t="shared" si="98"/>
        <v>SUN</v>
      </c>
      <c r="K1050" t="str">
        <f t="shared" si="99"/>
        <v>SPN</v>
      </c>
      <c r="L1050" s="3">
        <f t="shared" si="100"/>
        <v>0.92777777777777781</v>
      </c>
      <c r="M1050" t="s">
        <v>314</v>
      </c>
      <c r="N1050">
        <f t="shared" si="102"/>
        <v>2017</v>
      </c>
      <c r="O1050">
        <f t="shared" si="103"/>
        <v>3</v>
      </c>
      <c r="P1050">
        <f t="shared" si="101"/>
        <v>1</v>
      </c>
    </row>
    <row r="1051" spans="1:16" x14ac:dyDescent="0.2">
      <c r="A1051" s="5">
        <v>42808</v>
      </c>
      <c r="B1051" s="5">
        <v>42810</v>
      </c>
      <c r="C1051" t="s">
        <v>227</v>
      </c>
      <c r="D1051" s="5">
        <v>43160</v>
      </c>
      <c r="E1051" s="3">
        <v>4282600</v>
      </c>
      <c r="F1051" s="3">
        <v>3000000</v>
      </c>
      <c r="G1051" s="8">
        <v>6.0600000000000001E-2</v>
      </c>
      <c r="H1051" s="8">
        <v>6.1499999999999999E-2</v>
      </c>
      <c r="I1051" s="8">
        <v>2.8607395751376868E-3</v>
      </c>
      <c r="J1051" t="str">
        <f t="shared" si="98"/>
        <v>SUN</v>
      </c>
      <c r="K1051" t="str">
        <f t="shared" si="99"/>
        <v>SPN</v>
      </c>
      <c r="L1051" s="3">
        <f t="shared" si="100"/>
        <v>0.96388888888888891</v>
      </c>
      <c r="M1051" t="s">
        <v>314</v>
      </c>
      <c r="N1051">
        <f t="shared" si="102"/>
        <v>2017</v>
      </c>
      <c r="O1051">
        <f t="shared" si="103"/>
        <v>3</v>
      </c>
      <c r="P1051">
        <f t="shared" si="101"/>
        <v>1</v>
      </c>
    </row>
    <row r="1052" spans="1:16" x14ac:dyDescent="0.2">
      <c r="A1052" s="5">
        <v>42794</v>
      </c>
      <c r="B1052" s="5">
        <v>42796</v>
      </c>
      <c r="C1052" t="s">
        <v>227</v>
      </c>
      <c r="D1052" s="5">
        <v>43160</v>
      </c>
      <c r="E1052" s="3">
        <v>6245000</v>
      </c>
      <c r="F1052" s="3">
        <v>4050000</v>
      </c>
      <c r="G1052" s="8">
        <v>5.9934099999999997E-2</v>
      </c>
      <c r="H1052" s="8">
        <v>6.08E-2</v>
      </c>
      <c r="I1052" s="8">
        <v>3.8195610542879621E-3</v>
      </c>
      <c r="J1052" t="str">
        <f t="shared" si="98"/>
        <v>SUN</v>
      </c>
      <c r="K1052" t="str">
        <f t="shared" si="99"/>
        <v>SPN</v>
      </c>
      <c r="L1052" s="3">
        <f t="shared" si="100"/>
        <v>1.0027777777777778</v>
      </c>
      <c r="M1052" t="s">
        <v>314</v>
      </c>
      <c r="N1052">
        <f t="shared" si="102"/>
        <v>2017</v>
      </c>
      <c r="O1052">
        <f t="shared" si="103"/>
        <v>2</v>
      </c>
      <c r="P1052">
        <f t="shared" si="101"/>
        <v>1</v>
      </c>
    </row>
    <row r="1053" spans="1:16" x14ac:dyDescent="0.2">
      <c r="A1053" s="5">
        <v>42941</v>
      </c>
      <c r="B1053" s="5">
        <v>42943</v>
      </c>
      <c r="C1053" t="s">
        <v>228</v>
      </c>
      <c r="D1053" s="5">
        <v>43202</v>
      </c>
      <c r="E1053" s="3">
        <v>6650000</v>
      </c>
      <c r="F1053" s="3">
        <v>3050000</v>
      </c>
      <c r="G1053" s="8">
        <v>5.6990199999999998E-2</v>
      </c>
      <c r="H1053" s="8">
        <v>5.74E-2</v>
      </c>
      <c r="I1053" s="8">
        <v>1.1549508970099667E-2</v>
      </c>
      <c r="J1053" t="str">
        <f t="shared" si="98"/>
        <v>SUN</v>
      </c>
      <c r="K1053" t="str">
        <f t="shared" si="99"/>
        <v>SPN</v>
      </c>
      <c r="L1053" s="3">
        <f t="shared" si="100"/>
        <v>0.71388888888888891</v>
      </c>
      <c r="M1053" t="s">
        <v>314</v>
      </c>
      <c r="N1053">
        <f t="shared" si="102"/>
        <v>2017</v>
      </c>
      <c r="O1053">
        <f t="shared" si="103"/>
        <v>7</v>
      </c>
      <c r="P1053">
        <f t="shared" si="101"/>
        <v>3</v>
      </c>
    </row>
    <row r="1054" spans="1:16" x14ac:dyDescent="0.2">
      <c r="A1054" s="5">
        <v>42836</v>
      </c>
      <c r="B1054" s="5">
        <v>42838</v>
      </c>
      <c r="C1054" t="s">
        <v>228</v>
      </c>
      <c r="D1054" s="5">
        <v>43202</v>
      </c>
      <c r="E1054" s="3">
        <v>8430000</v>
      </c>
      <c r="F1054" s="3">
        <v>5000000</v>
      </c>
      <c r="G1054" s="8">
        <v>5.9909299999999999E-2</v>
      </c>
      <c r="H1054" s="8">
        <v>6.0199999999999997E-2</v>
      </c>
      <c r="I1054" s="8">
        <v>4.7135562549173882E-3</v>
      </c>
      <c r="J1054" t="str">
        <f t="shared" si="98"/>
        <v>SUN</v>
      </c>
      <c r="K1054" t="str">
        <f t="shared" si="99"/>
        <v>SPN</v>
      </c>
      <c r="L1054" s="3">
        <f t="shared" si="100"/>
        <v>1.0027777777777778</v>
      </c>
      <c r="M1054" t="s">
        <v>314</v>
      </c>
      <c r="N1054">
        <f t="shared" si="102"/>
        <v>2017</v>
      </c>
      <c r="O1054">
        <f t="shared" si="103"/>
        <v>4</v>
      </c>
      <c r="P1054">
        <f t="shared" si="101"/>
        <v>2</v>
      </c>
    </row>
    <row r="1055" spans="1:16" x14ac:dyDescent="0.2">
      <c r="A1055" s="5">
        <v>42969</v>
      </c>
      <c r="B1055" s="5">
        <v>42971</v>
      </c>
      <c r="C1055" t="s">
        <v>229</v>
      </c>
      <c r="D1055" s="5">
        <v>43231</v>
      </c>
      <c r="E1055" s="3">
        <v>10150000</v>
      </c>
      <c r="F1055" s="3">
        <v>3000000</v>
      </c>
      <c r="G1055" s="8">
        <v>5.6571000000000003E-2</v>
      </c>
      <c r="H1055" s="8">
        <v>5.6899999999999999E-2</v>
      </c>
      <c r="I1055" s="8">
        <v>1.1276611295681064E-2</v>
      </c>
      <c r="J1055" t="str">
        <f t="shared" si="98"/>
        <v>SUN</v>
      </c>
      <c r="K1055" t="str">
        <f t="shared" si="99"/>
        <v>SPN</v>
      </c>
      <c r="L1055" s="3">
        <f t="shared" si="100"/>
        <v>0.71944444444444444</v>
      </c>
      <c r="M1055" t="s">
        <v>314</v>
      </c>
      <c r="N1055">
        <f t="shared" si="102"/>
        <v>2017</v>
      </c>
      <c r="O1055">
        <f t="shared" si="103"/>
        <v>8</v>
      </c>
      <c r="P1055">
        <f t="shared" si="101"/>
        <v>3</v>
      </c>
    </row>
    <row r="1056" spans="1:16" x14ac:dyDescent="0.2">
      <c r="A1056" s="5">
        <v>42864</v>
      </c>
      <c r="B1056" s="5">
        <v>42867</v>
      </c>
      <c r="C1056" t="s">
        <v>229</v>
      </c>
      <c r="D1056" s="5">
        <v>43231</v>
      </c>
      <c r="E1056" s="3">
        <v>5360000</v>
      </c>
      <c r="F1056" s="3">
        <v>2300000</v>
      </c>
      <c r="G1056" s="8">
        <v>5.8462500000000001E-2</v>
      </c>
      <c r="H1056" s="8">
        <v>5.8999999999999997E-2</v>
      </c>
      <c r="I1056" s="8">
        <v>2.1158733280881195E-3</v>
      </c>
      <c r="J1056" t="str">
        <f t="shared" si="98"/>
        <v>SUN</v>
      </c>
      <c r="K1056" t="str">
        <f t="shared" si="99"/>
        <v>SPN</v>
      </c>
      <c r="L1056" s="3">
        <f t="shared" si="100"/>
        <v>1.0055555555555555</v>
      </c>
      <c r="M1056" t="s">
        <v>314</v>
      </c>
      <c r="N1056">
        <f t="shared" si="102"/>
        <v>2017</v>
      </c>
      <c r="O1056">
        <f t="shared" si="103"/>
        <v>5</v>
      </c>
      <c r="P1056">
        <f t="shared" si="101"/>
        <v>2</v>
      </c>
    </row>
    <row r="1057" spans="1:16" x14ac:dyDescent="0.2">
      <c r="A1057" s="5">
        <v>42997</v>
      </c>
      <c r="B1057" s="5">
        <v>43000</v>
      </c>
      <c r="C1057" t="s">
        <v>230</v>
      </c>
      <c r="D1057" s="5">
        <v>43258</v>
      </c>
      <c r="E1057" s="3">
        <v>12485000</v>
      </c>
      <c r="F1057" s="3">
        <v>3000000</v>
      </c>
      <c r="G1057" s="8">
        <v>5.0498300000000003E-2</v>
      </c>
      <c r="H1057" s="8">
        <v>5.0999999999999997E-2</v>
      </c>
      <c r="I1057" s="8">
        <v>1.0066106312292359E-2</v>
      </c>
      <c r="J1057" t="str">
        <f t="shared" si="98"/>
        <v>SUN</v>
      </c>
      <c r="K1057" t="str">
        <f t="shared" si="99"/>
        <v>SPN</v>
      </c>
      <c r="L1057" s="3">
        <f t="shared" si="100"/>
        <v>0.71666666666666667</v>
      </c>
      <c r="M1057" t="s">
        <v>314</v>
      </c>
      <c r="N1057">
        <f t="shared" si="102"/>
        <v>2017</v>
      </c>
      <c r="O1057">
        <f t="shared" si="103"/>
        <v>9</v>
      </c>
      <c r="P1057">
        <f t="shared" si="101"/>
        <v>3</v>
      </c>
    </row>
    <row r="1058" spans="1:16" x14ac:dyDescent="0.2">
      <c r="A1058" s="5">
        <v>42892</v>
      </c>
      <c r="B1058" s="5">
        <v>42894</v>
      </c>
      <c r="C1058" t="s">
        <v>230</v>
      </c>
      <c r="D1058" s="5">
        <v>43258</v>
      </c>
      <c r="E1058" s="3">
        <v>8475000</v>
      </c>
      <c r="F1058" s="3">
        <v>2550000</v>
      </c>
      <c r="G1058" s="8">
        <v>5.82984E-2</v>
      </c>
      <c r="H1058" s="8">
        <v>5.8500000000000003E-2</v>
      </c>
      <c r="I1058" s="8">
        <v>2.3392749016522426E-3</v>
      </c>
      <c r="J1058" t="str">
        <f t="shared" si="98"/>
        <v>SUN</v>
      </c>
      <c r="K1058" t="str">
        <f t="shared" si="99"/>
        <v>SPN</v>
      </c>
      <c r="L1058" s="3">
        <f t="shared" si="100"/>
        <v>1.0027777777777778</v>
      </c>
      <c r="M1058" t="s">
        <v>314</v>
      </c>
      <c r="N1058">
        <f t="shared" si="102"/>
        <v>2017</v>
      </c>
      <c r="O1058">
        <f t="shared" si="103"/>
        <v>6</v>
      </c>
      <c r="P1058">
        <f t="shared" si="101"/>
        <v>2</v>
      </c>
    </row>
    <row r="1059" spans="1:16" x14ac:dyDescent="0.2">
      <c r="A1059" s="5">
        <v>43200</v>
      </c>
      <c r="B1059" s="5">
        <v>43202</v>
      </c>
      <c r="C1059" t="s">
        <v>16</v>
      </c>
      <c r="D1059" s="5">
        <v>43293</v>
      </c>
      <c r="E1059" s="3">
        <v>6230000</v>
      </c>
      <c r="F1059" s="3">
        <v>4200000</v>
      </c>
      <c r="G1059" s="8">
        <v>4.1899499999999999E-2</v>
      </c>
      <c r="H1059" s="8">
        <v>4.2099999999999999E-2</v>
      </c>
      <c r="I1059" s="8">
        <v>2.4106561643835616E-3</v>
      </c>
      <c r="J1059" t="str">
        <f t="shared" si="98"/>
        <v>SUN</v>
      </c>
      <c r="K1059" t="str">
        <f t="shared" si="99"/>
        <v>SPN</v>
      </c>
      <c r="L1059" s="3">
        <f t="shared" si="100"/>
        <v>0.25555555555555554</v>
      </c>
      <c r="M1059" t="s">
        <v>314</v>
      </c>
      <c r="N1059">
        <f t="shared" si="102"/>
        <v>2018</v>
      </c>
      <c r="O1059">
        <f t="shared" si="103"/>
        <v>4</v>
      </c>
      <c r="P1059">
        <f t="shared" si="101"/>
        <v>2</v>
      </c>
    </row>
    <row r="1060" spans="1:16" x14ac:dyDescent="0.2">
      <c r="A1060" s="5">
        <v>42927</v>
      </c>
      <c r="B1060" s="5">
        <v>42929</v>
      </c>
      <c r="C1060" t="s">
        <v>16</v>
      </c>
      <c r="D1060" s="5">
        <v>43293</v>
      </c>
      <c r="E1060" s="3">
        <v>7170000</v>
      </c>
      <c r="F1060" s="3">
        <v>3100000</v>
      </c>
      <c r="G1060" s="8">
        <v>5.9485000000000003E-2</v>
      </c>
      <c r="H1060" s="8">
        <v>5.9900000000000002E-2</v>
      </c>
      <c r="I1060" s="8">
        <v>2.9017073170731706E-3</v>
      </c>
      <c r="J1060" t="str">
        <f t="shared" si="98"/>
        <v>SUN</v>
      </c>
      <c r="K1060" t="str">
        <f t="shared" si="99"/>
        <v>SPN</v>
      </c>
      <c r="L1060" s="3">
        <f t="shared" si="100"/>
        <v>1.0027777777777778</v>
      </c>
      <c r="M1060" t="s">
        <v>314</v>
      </c>
      <c r="N1060">
        <f t="shared" si="102"/>
        <v>2017</v>
      </c>
      <c r="O1060">
        <f t="shared" si="103"/>
        <v>7</v>
      </c>
      <c r="P1060">
        <f t="shared" si="101"/>
        <v>3</v>
      </c>
    </row>
    <row r="1061" spans="1:16" x14ac:dyDescent="0.2">
      <c r="A1061" s="5">
        <v>43228</v>
      </c>
      <c r="B1061" s="5">
        <v>43230</v>
      </c>
      <c r="C1061" t="s">
        <v>18</v>
      </c>
      <c r="D1061" s="5">
        <v>43321</v>
      </c>
      <c r="E1061" s="3">
        <v>2200000</v>
      </c>
      <c r="F1061" s="3">
        <v>0</v>
      </c>
      <c r="I1061" s="8">
        <v>0</v>
      </c>
      <c r="J1061" t="str">
        <f t="shared" si="98"/>
        <v>SUN</v>
      </c>
      <c r="K1061" t="str">
        <f t="shared" si="99"/>
        <v>SPN</v>
      </c>
      <c r="L1061" s="3">
        <f t="shared" si="100"/>
        <v>0.25277777777777777</v>
      </c>
      <c r="M1061" t="s">
        <v>314</v>
      </c>
      <c r="N1061">
        <f t="shared" si="102"/>
        <v>2018</v>
      </c>
      <c r="O1061">
        <f t="shared" si="103"/>
        <v>5</v>
      </c>
      <c r="P1061">
        <f t="shared" si="101"/>
        <v>2</v>
      </c>
    </row>
    <row r="1062" spans="1:16" x14ac:dyDescent="0.2">
      <c r="A1062" s="5">
        <v>43039</v>
      </c>
      <c r="B1062" s="5">
        <v>43041</v>
      </c>
      <c r="C1062" t="s">
        <v>18</v>
      </c>
      <c r="D1062" s="5">
        <v>43321</v>
      </c>
      <c r="E1062" s="3">
        <v>4315000</v>
      </c>
      <c r="F1062" s="3">
        <v>3000000</v>
      </c>
      <c r="G1062" s="8">
        <v>5.1776999999999997E-2</v>
      </c>
      <c r="H1062" s="8">
        <v>5.2299999999999999E-2</v>
      </c>
      <c r="I1062" s="8">
        <v>1.0320996677740864E-2</v>
      </c>
      <c r="J1062" t="str">
        <f t="shared" si="98"/>
        <v>SUN</v>
      </c>
      <c r="K1062" t="str">
        <f t="shared" si="99"/>
        <v>SPN</v>
      </c>
      <c r="L1062" s="3">
        <f t="shared" si="100"/>
        <v>0.77500000000000002</v>
      </c>
      <c r="M1062" t="s">
        <v>314</v>
      </c>
      <c r="N1062">
        <f t="shared" si="102"/>
        <v>2017</v>
      </c>
      <c r="O1062">
        <f t="shared" si="103"/>
        <v>10</v>
      </c>
      <c r="P1062">
        <f t="shared" si="101"/>
        <v>4</v>
      </c>
    </row>
    <row r="1063" spans="1:16" x14ac:dyDescent="0.2">
      <c r="A1063" s="5">
        <v>42955</v>
      </c>
      <c r="B1063" s="5">
        <v>42957</v>
      </c>
      <c r="C1063" t="s">
        <v>18</v>
      </c>
      <c r="D1063" s="5">
        <v>43321</v>
      </c>
      <c r="E1063" s="3">
        <v>11365000</v>
      </c>
      <c r="F1063" s="3">
        <v>5000000</v>
      </c>
      <c r="G1063" s="8">
        <v>5.89002E-2</v>
      </c>
      <c r="H1063" s="8">
        <v>5.91E-2</v>
      </c>
      <c r="I1063" s="8">
        <v>4.6341620771046419E-3</v>
      </c>
      <c r="J1063" t="str">
        <f t="shared" si="98"/>
        <v>SUN</v>
      </c>
      <c r="K1063" t="str">
        <f t="shared" si="99"/>
        <v>SPN</v>
      </c>
      <c r="L1063" s="3">
        <f t="shared" si="100"/>
        <v>1.0027777777777778</v>
      </c>
      <c r="M1063" t="s">
        <v>314</v>
      </c>
      <c r="N1063">
        <f t="shared" si="102"/>
        <v>2017</v>
      </c>
      <c r="O1063">
        <f t="shared" si="103"/>
        <v>8</v>
      </c>
      <c r="P1063">
        <f t="shared" si="101"/>
        <v>3</v>
      </c>
    </row>
    <row r="1064" spans="1:16" x14ac:dyDescent="0.2">
      <c r="A1064" s="5">
        <v>43256</v>
      </c>
      <c r="B1064" s="5">
        <v>43258</v>
      </c>
      <c r="C1064" t="s">
        <v>20</v>
      </c>
      <c r="D1064" s="5">
        <v>43349</v>
      </c>
      <c r="E1064" s="3">
        <v>4965000</v>
      </c>
      <c r="F1064" s="3">
        <v>3000000</v>
      </c>
      <c r="G1064" s="8">
        <v>5.2990000000000002E-2</v>
      </c>
      <c r="H1064" s="8">
        <v>5.3499999999999999E-2</v>
      </c>
      <c r="I1064" s="8">
        <v>2.1776712328767122E-3</v>
      </c>
      <c r="J1064" t="str">
        <f t="shared" si="98"/>
        <v>SUN</v>
      </c>
      <c r="K1064" t="str">
        <f t="shared" si="99"/>
        <v>SPN</v>
      </c>
      <c r="L1064" s="3">
        <f t="shared" si="100"/>
        <v>0.25277777777777777</v>
      </c>
      <c r="M1064" t="s">
        <v>314</v>
      </c>
      <c r="N1064">
        <f t="shared" si="102"/>
        <v>2018</v>
      </c>
      <c r="O1064">
        <f t="shared" si="103"/>
        <v>6</v>
      </c>
      <c r="P1064">
        <f t="shared" si="101"/>
        <v>2</v>
      </c>
    </row>
    <row r="1065" spans="1:16" x14ac:dyDescent="0.2">
      <c r="A1065" s="5">
        <v>42983</v>
      </c>
      <c r="B1065" s="5">
        <v>42985</v>
      </c>
      <c r="C1065" t="s">
        <v>20</v>
      </c>
      <c r="D1065" s="5">
        <v>43231</v>
      </c>
      <c r="E1065" s="3">
        <v>15980000</v>
      </c>
      <c r="F1065" s="3">
        <v>3000000</v>
      </c>
      <c r="G1065" s="8">
        <v>5.5063300000000003E-2</v>
      </c>
      <c r="H1065" s="8">
        <v>5.5800000000000002E-2</v>
      </c>
      <c r="I1065" s="8">
        <v>2.5993690007867819E-3</v>
      </c>
      <c r="J1065" t="str">
        <f t="shared" si="98"/>
        <v>SUN</v>
      </c>
      <c r="K1065" t="str">
        <f t="shared" si="99"/>
        <v>SPN</v>
      </c>
      <c r="L1065" s="3">
        <f t="shared" si="100"/>
        <v>0.68333333333333335</v>
      </c>
      <c r="M1065" t="s">
        <v>314</v>
      </c>
      <c r="N1065">
        <f t="shared" si="102"/>
        <v>2017</v>
      </c>
      <c r="O1065">
        <f t="shared" si="103"/>
        <v>9</v>
      </c>
      <c r="P1065">
        <f t="shared" si="101"/>
        <v>3</v>
      </c>
    </row>
    <row r="1066" spans="1:16" x14ac:dyDescent="0.2">
      <c r="A1066" s="5">
        <v>43284</v>
      </c>
      <c r="B1066" s="5">
        <v>43286</v>
      </c>
      <c r="C1066" t="s">
        <v>21</v>
      </c>
      <c r="D1066" s="5">
        <v>43377</v>
      </c>
      <c r="E1066" s="3">
        <v>7250000</v>
      </c>
      <c r="F1066" s="3">
        <v>3000000</v>
      </c>
      <c r="G1066" s="8">
        <v>5.6849999999999998E-2</v>
      </c>
      <c r="H1066" s="8">
        <v>5.7500000000000002E-2</v>
      </c>
      <c r="I1066" s="8">
        <v>2.3363013698630137E-3</v>
      </c>
      <c r="J1066" t="str">
        <f t="shared" si="98"/>
        <v>SUN</v>
      </c>
      <c r="K1066" t="str">
        <f t="shared" si="99"/>
        <v>SPN</v>
      </c>
      <c r="L1066" s="3">
        <f t="shared" si="100"/>
        <v>0.25277777777777777</v>
      </c>
      <c r="M1066" t="s">
        <v>314</v>
      </c>
      <c r="N1066">
        <f t="shared" si="102"/>
        <v>2018</v>
      </c>
      <c r="O1066">
        <f t="shared" si="103"/>
        <v>7</v>
      </c>
      <c r="P1066">
        <f t="shared" si="101"/>
        <v>3</v>
      </c>
    </row>
    <row r="1067" spans="1:16" x14ac:dyDescent="0.2">
      <c r="A1067" s="5">
        <v>43025</v>
      </c>
      <c r="B1067" s="5">
        <v>43027</v>
      </c>
      <c r="C1067" t="s">
        <v>21</v>
      </c>
      <c r="D1067" s="5">
        <v>43377</v>
      </c>
      <c r="E1067" s="3">
        <v>5550000</v>
      </c>
      <c r="F1067" s="3">
        <v>3000000</v>
      </c>
      <c r="G1067" s="8">
        <v>5.1761700000000001E-2</v>
      </c>
      <c r="H1067" s="8">
        <v>5.2400000000000002E-2</v>
      </c>
      <c r="I1067" s="8">
        <v>2.4435106215578285E-3</v>
      </c>
      <c r="J1067" t="str">
        <f t="shared" si="98"/>
        <v>SUN</v>
      </c>
      <c r="K1067" t="str">
        <f t="shared" si="99"/>
        <v>SPN</v>
      </c>
      <c r="L1067" s="3">
        <f t="shared" si="100"/>
        <v>0.96388888888888891</v>
      </c>
      <c r="M1067" t="s">
        <v>314</v>
      </c>
      <c r="N1067">
        <f t="shared" si="102"/>
        <v>2017</v>
      </c>
      <c r="O1067">
        <f t="shared" si="103"/>
        <v>10</v>
      </c>
      <c r="P1067">
        <f t="shared" si="101"/>
        <v>4</v>
      </c>
    </row>
    <row r="1068" spans="1:16" x14ac:dyDescent="0.2">
      <c r="A1068" s="5">
        <v>43011</v>
      </c>
      <c r="B1068" s="5">
        <v>43013</v>
      </c>
      <c r="C1068" t="s">
        <v>231</v>
      </c>
      <c r="D1068" s="5">
        <v>43377</v>
      </c>
      <c r="E1068" s="3">
        <v>7700000</v>
      </c>
      <c r="F1068" s="3">
        <v>3000000</v>
      </c>
      <c r="G1068" s="8">
        <v>5.1616700000000001E-2</v>
      </c>
      <c r="H1068" s="8">
        <v>5.1999999999999998E-2</v>
      </c>
      <c r="I1068" s="8">
        <v>2.4366656176239183E-3</v>
      </c>
      <c r="J1068" t="str">
        <f t="shared" si="98"/>
        <v>SUN</v>
      </c>
      <c r="K1068" t="str">
        <f t="shared" si="99"/>
        <v>SPN</v>
      </c>
      <c r="L1068" s="3">
        <f t="shared" si="100"/>
        <v>1.0027777777777778</v>
      </c>
      <c r="M1068" t="s">
        <v>314</v>
      </c>
      <c r="N1068">
        <f t="shared" si="102"/>
        <v>2017</v>
      </c>
      <c r="O1068">
        <f t="shared" si="103"/>
        <v>10</v>
      </c>
      <c r="P1068">
        <f t="shared" si="101"/>
        <v>4</v>
      </c>
    </row>
    <row r="1069" spans="1:16" x14ac:dyDescent="0.2">
      <c r="A1069" s="5">
        <v>43326</v>
      </c>
      <c r="B1069" s="5">
        <v>43328</v>
      </c>
      <c r="C1069" t="s">
        <v>24</v>
      </c>
      <c r="D1069" s="5">
        <v>43419</v>
      </c>
      <c r="E1069" s="3">
        <v>8179000</v>
      </c>
      <c r="F1069" s="3">
        <v>3000000</v>
      </c>
      <c r="G1069" s="8">
        <v>5.2479999999999999E-2</v>
      </c>
      <c r="H1069" s="8">
        <v>5.2999999999999999E-2</v>
      </c>
      <c r="I1069" s="8">
        <v>2.1567123287671232E-3</v>
      </c>
      <c r="J1069" t="str">
        <f t="shared" si="98"/>
        <v>SUN</v>
      </c>
      <c r="K1069" t="str">
        <f t="shared" si="99"/>
        <v>SPN</v>
      </c>
      <c r="L1069" s="3">
        <f t="shared" si="100"/>
        <v>0.25277777777777777</v>
      </c>
      <c r="M1069" t="s">
        <v>314</v>
      </c>
      <c r="N1069">
        <f t="shared" si="102"/>
        <v>2018</v>
      </c>
      <c r="O1069">
        <f t="shared" si="103"/>
        <v>8</v>
      </c>
      <c r="P1069">
        <f t="shared" si="101"/>
        <v>3</v>
      </c>
    </row>
    <row r="1070" spans="1:16" x14ac:dyDescent="0.2">
      <c r="A1070" s="5">
        <v>43053</v>
      </c>
      <c r="B1070" s="5">
        <v>43055</v>
      </c>
      <c r="C1070" t="s">
        <v>24</v>
      </c>
      <c r="D1070" s="5">
        <v>43419</v>
      </c>
      <c r="E1070" s="3">
        <v>6000000</v>
      </c>
      <c r="F1070" s="3">
        <v>3000000</v>
      </c>
      <c r="G1070" s="8">
        <v>5.253E-2</v>
      </c>
      <c r="H1070" s="8">
        <v>5.3199999999999997E-2</v>
      </c>
      <c r="I1070" s="8">
        <v>2.4797797010228167E-3</v>
      </c>
      <c r="J1070" t="str">
        <f t="shared" si="98"/>
        <v>SUN</v>
      </c>
      <c r="K1070" t="str">
        <f t="shared" si="99"/>
        <v>SPN</v>
      </c>
      <c r="L1070" s="3">
        <f t="shared" si="100"/>
        <v>1.0027777777777778</v>
      </c>
      <c r="M1070" t="s">
        <v>314</v>
      </c>
      <c r="N1070">
        <f t="shared" si="102"/>
        <v>2017</v>
      </c>
      <c r="O1070">
        <f t="shared" si="103"/>
        <v>11</v>
      </c>
      <c r="P1070">
        <f t="shared" si="101"/>
        <v>4</v>
      </c>
    </row>
    <row r="1071" spans="1:16" x14ac:dyDescent="0.2">
      <c r="A1071" s="5">
        <v>43116</v>
      </c>
      <c r="B1071" s="5">
        <v>43118</v>
      </c>
      <c r="C1071" t="s">
        <v>38</v>
      </c>
      <c r="D1071" s="5">
        <v>43469</v>
      </c>
      <c r="E1071" s="3">
        <v>13996000</v>
      </c>
      <c r="F1071" s="3">
        <v>5000000</v>
      </c>
      <c r="G1071" s="8">
        <v>4.9465799999999997E-2</v>
      </c>
      <c r="H1071" s="8">
        <v>0.05</v>
      </c>
      <c r="I1071" s="8">
        <v>4.4724954792043402E-3</v>
      </c>
      <c r="J1071" t="str">
        <f t="shared" si="98"/>
        <v>SUN</v>
      </c>
      <c r="K1071" t="str">
        <f t="shared" si="99"/>
        <v>SPN</v>
      </c>
      <c r="L1071" s="3">
        <f t="shared" si="100"/>
        <v>0.96666666666666667</v>
      </c>
      <c r="M1071" t="s">
        <v>314</v>
      </c>
      <c r="N1071">
        <f t="shared" si="102"/>
        <v>2018</v>
      </c>
      <c r="O1071">
        <f t="shared" si="103"/>
        <v>1</v>
      </c>
      <c r="P1071">
        <f t="shared" si="101"/>
        <v>1</v>
      </c>
    </row>
    <row r="1072" spans="1:16" x14ac:dyDescent="0.2">
      <c r="A1072" s="5">
        <v>43103</v>
      </c>
      <c r="B1072" s="5">
        <v>43105</v>
      </c>
      <c r="C1072" t="s">
        <v>38</v>
      </c>
      <c r="D1072" s="5">
        <v>43469</v>
      </c>
      <c r="E1072" s="3">
        <v>13415000</v>
      </c>
      <c r="F1072" s="3">
        <v>5000000</v>
      </c>
      <c r="G1072" s="8">
        <v>4.9883999999999998E-2</v>
      </c>
      <c r="H1072" s="8">
        <v>5.0700000000000002E-2</v>
      </c>
      <c r="I1072" s="8">
        <v>4.5103074141048822E-3</v>
      </c>
      <c r="J1072" t="str">
        <f t="shared" si="98"/>
        <v>SUN</v>
      </c>
      <c r="K1072" t="str">
        <f t="shared" si="99"/>
        <v>SPN</v>
      </c>
      <c r="L1072" s="3">
        <f t="shared" si="100"/>
        <v>1.0027777777777778</v>
      </c>
      <c r="M1072" t="s">
        <v>314</v>
      </c>
      <c r="N1072">
        <f t="shared" si="102"/>
        <v>2018</v>
      </c>
      <c r="O1072">
        <f t="shared" si="103"/>
        <v>1</v>
      </c>
      <c r="P1072">
        <f t="shared" si="101"/>
        <v>1</v>
      </c>
    </row>
    <row r="1073" spans="1:16" x14ac:dyDescent="0.2">
      <c r="A1073" s="5">
        <v>43214</v>
      </c>
      <c r="B1073" s="5">
        <v>43216</v>
      </c>
      <c r="C1073" t="s">
        <v>32</v>
      </c>
      <c r="D1073" s="5">
        <v>43496</v>
      </c>
      <c r="E1073" s="3">
        <v>3150000</v>
      </c>
      <c r="F1073" s="3">
        <v>0</v>
      </c>
      <c r="J1073" t="str">
        <f t="shared" si="98"/>
        <v>SUN</v>
      </c>
      <c r="K1073" t="str">
        <f t="shared" si="99"/>
        <v>SPN</v>
      </c>
      <c r="L1073" s="3">
        <f t="shared" si="100"/>
        <v>0.76944444444444449</v>
      </c>
      <c r="M1073" t="s">
        <v>314</v>
      </c>
      <c r="N1073">
        <f t="shared" si="102"/>
        <v>2018</v>
      </c>
      <c r="O1073">
        <f t="shared" si="103"/>
        <v>4</v>
      </c>
      <c r="P1073">
        <f t="shared" si="101"/>
        <v>2</v>
      </c>
    </row>
    <row r="1074" spans="1:16" x14ac:dyDescent="0.2">
      <c r="A1074" s="5">
        <v>43130</v>
      </c>
      <c r="B1074" s="5">
        <v>43132</v>
      </c>
      <c r="C1074" t="s">
        <v>32</v>
      </c>
      <c r="D1074" s="5">
        <v>43496</v>
      </c>
      <c r="E1074" s="3">
        <v>16025000</v>
      </c>
      <c r="F1074" s="3">
        <v>5000000</v>
      </c>
      <c r="G1074" s="8">
        <v>4.9267999999999999E-2</v>
      </c>
      <c r="H1074" s="8">
        <v>4.9700000000000001E-2</v>
      </c>
      <c r="I1074" s="8">
        <v>4.454611211573237E-3</v>
      </c>
      <c r="J1074" t="str">
        <f t="shared" si="98"/>
        <v>SUN</v>
      </c>
      <c r="K1074" t="str">
        <f t="shared" si="99"/>
        <v>SPN</v>
      </c>
      <c r="L1074" s="3">
        <f t="shared" si="100"/>
        <v>1</v>
      </c>
      <c r="M1074" t="s">
        <v>314</v>
      </c>
      <c r="N1074">
        <f t="shared" si="102"/>
        <v>2018</v>
      </c>
      <c r="O1074">
        <f t="shared" si="103"/>
        <v>1</v>
      </c>
      <c r="P1074">
        <f t="shared" si="101"/>
        <v>1</v>
      </c>
    </row>
    <row r="1075" spans="1:16" x14ac:dyDescent="0.2">
      <c r="A1075" s="5">
        <v>43242</v>
      </c>
      <c r="B1075" s="5">
        <v>43244</v>
      </c>
      <c r="C1075" t="s">
        <v>33</v>
      </c>
      <c r="D1075" s="5">
        <v>43510</v>
      </c>
      <c r="E1075" s="3">
        <v>5820000</v>
      </c>
      <c r="F1075" s="3">
        <v>3300000</v>
      </c>
      <c r="G1075" s="8">
        <v>5.8609099999999997E-2</v>
      </c>
      <c r="J1075" t="str">
        <f t="shared" si="98"/>
        <v>SUN</v>
      </c>
      <c r="K1075" t="str">
        <f t="shared" si="99"/>
        <v>SPN</v>
      </c>
      <c r="L1075" s="3">
        <f t="shared" si="100"/>
        <v>0.72777777777777775</v>
      </c>
      <c r="M1075" t="s">
        <v>314</v>
      </c>
      <c r="N1075">
        <f t="shared" si="102"/>
        <v>2018</v>
      </c>
      <c r="O1075">
        <f t="shared" si="103"/>
        <v>5</v>
      </c>
      <c r="P1075">
        <f t="shared" si="101"/>
        <v>2</v>
      </c>
    </row>
    <row r="1076" spans="1:16" x14ac:dyDescent="0.2">
      <c r="A1076" s="5">
        <v>43158</v>
      </c>
      <c r="B1076" s="5">
        <v>43160</v>
      </c>
      <c r="C1076" t="s">
        <v>33</v>
      </c>
      <c r="D1076" s="5">
        <v>43510</v>
      </c>
      <c r="E1076" s="3">
        <v>12480000</v>
      </c>
      <c r="F1076" s="3">
        <v>5000000</v>
      </c>
      <c r="G1076" s="8">
        <v>4.9806400000000001E-2</v>
      </c>
      <c r="H1076" s="8">
        <v>0.05</v>
      </c>
      <c r="I1076" s="8">
        <v>4.5032911392405067E-3</v>
      </c>
      <c r="J1076" t="str">
        <f t="shared" si="98"/>
        <v>SUN</v>
      </c>
      <c r="K1076" t="str">
        <f t="shared" si="99"/>
        <v>SPN</v>
      </c>
      <c r="L1076" s="3">
        <f t="shared" si="100"/>
        <v>0.96388888888888891</v>
      </c>
      <c r="M1076" t="s">
        <v>314</v>
      </c>
      <c r="N1076">
        <f t="shared" si="102"/>
        <v>2018</v>
      </c>
      <c r="O1076">
        <f t="shared" si="103"/>
        <v>2</v>
      </c>
      <c r="P1076">
        <f t="shared" si="101"/>
        <v>1</v>
      </c>
    </row>
    <row r="1077" spans="1:16" x14ac:dyDescent="0.2">
      <c r="A1077" s="5">
        <v>43144</v>
      </c>
      <c r="B1077" s="5">
        <v>43146</v>
      </c>
      <c r="C1077" t="s">
        <v>33</v>
      </c>
      <c r="D1077" s="5">
        <v>43510</v>
      </c>
      <c r="E1077" s="3">
        <v>16990000</v>
      </c>
      <c r="F1077" s="3">
        <v>5000000</v>
      </c>
      <c r="G1077" s="8">
        <v>4.9662999999999999E-2</v>
      </c>
      <c r="H1077" s="8">
        <v>0.05</v>
      </c>
      <c r="I1077" s="8">
        <v>4.4903254972875227E-3</v>
      </c>
      <c r="J1077" t="str">
        <f t="shared" si="98"/>
        <v>SUN</v>
      </c>
      <c r="K1077" t="str">
        <f t="shared" si="99"/>
        <v>SPN</v>
      </c>
      <c r="L1077" s="3">
        <f t="shared" si="100"/>
        <v>1.0027777777777778</v>
      </c>
      <c r="M1077" t="s">
        <v>314</v>
      </c>
      <c r="N1077">
        <f t="shared" si="102"/>
        <v>2018</v>
      </c>
      <c r="O1077">
        <f t="shared" si="103"/>
        <v>2</v>
      </c>
      <c r="P1077">
        <f t="shared" si="101"/>
        <v>1</v>
      </c>
    </row>
    <row r="1078" spans="1:16" x14ac:dyDescent="0.2">
      <c r="A1078" s="5">
        <v>43186</v>
      </c>
      <c r="B1078" s="5">
        <v>43188</v>
      </c>
      <c r="C1078" t="s">
        <v>39</v>
      </c>
      <c r="D1078" s="5">
        <v>43538</v>
      </c>
      <c r="E1078" s="3">
        <v>6900000</v>
      </c>
      <c r="F1078" s="3">
        <v>4050000</v>
      </c>
      <c r="G1078" s="8">
        <v>5.0496300000000001E-2</v>
      </c>
      <c r="H1078" s="8">
        <v>5.0999999999999997E-2</v>
      </c>
      <c r="I1078" s="8">
        <v>3.6981919529837253E-3</v>
      </c>
      <c r="J1078" t="str">
        <f t="shared" si="98"/>
        <v>SUN</v>
      </c>
      <c r="K1078" t="str">
        <f t="shared" si="99"/>
        <v>SPN</v>
      </c>
      <c r="L1078" s="3">
        <f t="shared" si="100"/>
        <v>0.96388888888888891</v>
      </c>
      <c r="M1078" t="s">
        <v>314</v>
      </c>
      <c r="N1078">
        <f t="shared" si="102"/>
        <v>2018</v>
      </c>
      <c r="O1078">
        <f t="shared" si="103"/>
        <v>3</v>
      </c>
      <c r="P1078">
        <f t="shared" si="101"/>
        <v>1</v>
      </c>
    </row>
    <row r="1079" spans="1:16" x14ac:dyDescent="0.2">
      <c r="A1079" s="5">
        <v>43172</v>
      </c>
      <c r="B1079" s="5">
        <v>43174</v>
      </c>
      <c r="C1079" t="s">
        <v>39</v>
      </c>
      <c r="D1079" s="5">
        <v>43538</v>
      </c>
      <c r="E1079" s="3">
        <v>8400000</v>
      </c>
      <c r="F1079" s="3">
        <v>5000000</v>
      </c>
      <c r="G1079" s="8">
        <v>5.0316100000000002E-2</v>
      </c>
      <c r="H1079" s="8">
        <v>5.1400000000000001E-2</v>
      </c>
      <c r="I1079" s="8">
        <v>4.549376130198915E-3</v>
      </c>
      <c r="J1079" t="str">
        <f t="shared" si="98"/>
        <v>SUN</v>
      </c>
      <c r="K1079" t="str">
        <f t="shared" si="99"/>
        <v>SPN</v>
      </c>
      <c r="L1079" s="3">
        <f t="shared" si="100"/>
        <v>1.0027777777777778</v>
      </c>
      <c r="M1079" t="s">
        <v>314</v>
      </c>
      <c r="N1079">
        <f t="shared" si="102"/>
        <v>2018</v>
      </c>
      <c r="O1079">
        <f t="shared" si="103"/>
        <v>3</v>
      </c>
      <c r="P1079">
        <f t="shared" si="101"/>
        <v>1</v>
      </c>
    </row>
    <row r="1080" spans="1:16" x14ac:dyDescent="0.2">
      <c r="A1080" s="5">
        <v>43298</v>
      </c>
      <c r="B1080" s="5">
        <v>43300</v>
      </c>
      <c r="C1080" t="s">
        <v>34</v>
      </c>
      <c r="D1080" s="5">
        <v>43566</v>
      </c>
      <c r="E1080" s="3">
        <v>8650000</v>
      </c>
      <c r="F1080" s="3">
        <v>3000000</v>
      </c>
      <c r="G1080" s="8">
        <v>6.1576699999999998E-2</v>
      </c>
      <c r="J1080" t="str">
        <f t="shared" si="98"/>
        <v>SUN</v>
      </c>
      <c r="K1080" t="str">
        <f t="shared" si="99"/>
        <v>SPN</v>
      </c>
      <c r="L1080" s="3">
        <f t="shared" si="100"/>
        <v>0.73333333333333328</v>
      </c>
      <c r="M1080" t="s">
        <v>314</v>
      </c>
      <c r="N1080">
        <f t="shared" si="102"/>
        <v>2018</v>
      </c>
      <c r="O1080">
        <f t="shared" si="103"/>
        <v>7</v>
      </c>
      <c r="P1080">
        <f t="shared" si="101"/>
        <v>3</v>
      </c>
    </row>
    <row r="1081" spans="1:16" x14ac:dyDescent="0.2">
      <c r="A1081" s="5">
        <v>43200</v>
      </c>
      <c r="B1081" s="5">
        <v>43202</v>
      </c>
      <c r="C1081" t="s">
        <v>34</v>
      </c>
      <c r="D1081" s="5">
        <v>43566</v>
      </c>
      <c r="E1081" s="3">
        <v>7650000</v>
      </c>
      <c r="F1081" s="3">
        <v>4450000</v>
      </c>
      <c r="G1081" s="8">
        <v>5.0698E-2</v>
      </c>
      <c r="H1081" s="8">
        <v>5.1200000000000002E-2</v>
      </c>
      <c r="I1081" s="8">
        <v>4.0796763110307419E-3</v>
      </c>
      <c r="J1081" t="str">
        <f t="shared" si="98"/>
        <v>SUN</v>
      </c>
      <c r="K1081" t="str">
        <f t="shared" si="99"/>
        <v>SPN</v>
      </c>
      <c r="L1081" s="3">
        <f t="shared" si="100"/>
        <v>1.0027777777777778</v>
      </c>
      <c r="M1081" t="s">
        <v>314</v>
      </c>
      <c r="N1081">
        <f t="shared" si="102"/>
        <v>2018</v>
      </c>
      <c r="O1081">
        <f t="shared" si="103"/>
        <v>4</v>
      </c>
      <c r="P1081">
        <f t="shared" si="101"/>
        <v>2</v>
      </c>
    </row>
    <row r="1082" spans="1:16" x14ac:dyDescent="0.2">
      <c r="A1082" s="5">
        <v>43228</v>
      </c>
      <c r="B1082" s="5">
        <v>43230</v>
      </c>
      <c r="C1082" t="s">
        <v>40</v>
      </c>
      <c r="D1082" s="5">
        <v>43595</v>
      </c>
      <c r="E1082" s="3">
        <v>2301000</v>
      </c>
      <c r="I1082" s="8">
        <v>0</v>
      </c>
      <c r="J1082" t="str">
        <f t="shared" si="98"/>
        <v>SUN</v>
      </c>
      <c r="K1082" t="str">
        <f t="shared" si="99"/>
        <v>SPN</v>
      </c>
      <c r="L1082" s="3">
        <f t="shared" si="100"/>
        <v>1.0055555555555555</v>
      </c>
      <c r="M1082" t="s">
        <v>314</v>
      </c>
      <c r="N1082">
        <f t="shared" si="102"/>
        <v>2018</v>
      </c>
      <c r="O1082">
        <f t="shared" si="103"/>
        <v>5</v>
      </c>
      <c r="P1082">
        <f t="shared" si="101"/>
        <v>2</v>
      </c>
    </row>
    <row r="1083" spans="1:16" x14ac:dyDescent="0.2">
      <c r="A1083" s="5">
        <v>43368</v>
      </c>
      <c r="B1083" s="5">
        <v>43370</v>
      </c>
      <c r="C1083" t="s">
        <v>35</v>
      </c>
      <c r="D1083" s="5">
        <v>43622</v>
      </c>
      <c r="E1083" s="3">
        <v>9000000</v>
      </c>
      <c r="F1083" s="3">
        <v>1500000</v>
      </c>
      <c r="G1083" s="8">
        <v>5.876E-2</v>
      </c>
      <c r="J1083" t="str">
        <f t="shared" si="98"/>
        <v>SUN</v>
      </c>
      <c r="K1083" t="str">
        <f t="shared" si="99"/>
        <v>SPN</v>
      </c>
      <c r="L1083" s="3">
        <f t="shared" si="100"/>
        <v>0.69722222222222219</v>
      </c>
      <c r="M1083" t="s">
        <v>314</v>
      </c>
      <c r="N1083">
        <f t="shared" si="102"/>
        <v>2018</v>
      </c>
      <c r="O1083">
        <f t="shared" si="103"/>
        <v>9</v>
      </c>
      <c r="P1083">
        <f t="shared" si="101"/>
        <v>3</v>
      </c>
    </row>
    <row r="1084" spans="1:16" x14ac:dyDescent="0.2">
      <c r="A1084" s="5">
        <v>43326</v>
      </c>
      <c r="B1084" s="5">
        <v>43328</v>
      </c>
      <c r="C1084" t="s">
        <v>35</v>
      </c>
      <c r="D1084" s="5">
        <v>43622</v>
      </c>
      <c r="E1084" s="3">
        <v>7545000</v>
      </c>
      <c r="F1084" s="3">
        <v>3000000</v>
      </c>
      <c r="G1084" s="8">
        <v>6.0999999999999999E-2</v>
      </c>
      <c r="J1084" t="str">
        <f t="shared" si="98"/>
        <v>SUN</v>
      </c>
      <c r="K1084" t="str">
        <f t="shared" si="99"/>
        <v>SPN</v>
      </c>
      <c r="L1084" s="3">
        <f t="shared" si="100"/>
        <v>0.81111111111111112</v>
      </c>
      <c r="M1084" t="s">
        <v>314</v>
      </c>
      <c r="N1084">
        <f t="shared" si="102"/>
        <v>2018</v>
      </c>
      <c r="O1084">
        <f t="shared" si="103"/>
        <v>8</v>
      </c>
      <c r="P1084">
        <f t="shared" si="101"/>
        <v>3</v>
      </c>
    </row>
    <row r="1085" spans="1:16" x14ac:dyDescent="0.2">
      <c r="A1085" s="5">
        <v>43256</v>
      </c>
      <c r="B1085" s="5">
        <v>43258</v>
      </c>
      <c r="C1085" t="s">
        <v>35</v>
      </c>
      <c r="D1085" s="5">
        <v>43622</v>
      </c>
      <c r="E1085" s="3">
        <v>4550000</v>
      </c>
      <c r="F1085" s="3">
        <v>700000</v>
      </c>
      <c r="G1085" s="8">
        <v>5.9714299999999998E-2</v>
      </c>
      <c r="H1085" s="8">
        <v>0.06</v>
      </c>
      <c r="I1085" s="8">
        <v>7.5587721518987348E-4</v>
      </c>
      <c r="J1085" t="str">
        <f t="shared" si="98"/>
        <v>SUN</v>
      </c>
      <c r="K1085" t="str">
        <f t="shared" si="99"/>
        <v>SPN</v>
      </c>
      <c r="L1085" s="3">
        <f t="shared" si="100"/>
        <v>1.0027777777777778</v>
      </c>
      <c r="M1085" t="s">
        <v>314</v>
      </c>
      <c r="N1085">
        <f t="shared" si="102"/>
        <v>2018</v>
      </c>
      <c r="O1085">
        <f t="shared" si="103"/>
        <v>6</v>
      </c>
      <c r="P1085">
        <f t="shared" si="101"/>
        <v>2</v>
      </c>
    </row>
    <row r="1086" spans="1:16" x14ac:dyDescent="0.2">
      <c r="A1086" s="5">
        <v>43396</v>
      </c>
      <c r="B1086" s="5">
        <v>43398</v>
      </c>
      <c r="C1086" t="s">
        <v>36</v>
      </c>
      <c r="D1086" s="5">
        <v>43650</v>
      </c>
      <c r="E1086" s="3">
        <v>10075000</v>
      </c>
      <c r="F1086" s="3">
        <v>3000000</v>
      </c>
      <c r="G1086" s="8">
        <v>6.1460000000000001E-2</v>
      </c>
      <c r="J1086" t="str">
        <f t="shared" si="98"/>
        <v>SUN</v>
      </c>
      <c r="K1086" t="str">
        <f t="shared" si="99"/>
        <v>SPN</v>
      </c>
      <c r="L1086" s="3">
        <f t="shared" si="100"/>
        <v>0.69722222222222219</v>
      </c>
      <c r="M1086" t="s">
        <v>314</v>
      </c>
      <c r="N1086">
        <f t="shared" si="102"/>
        <v>2018</v>
      </c>
      <c r="O1086">
        <f t="shared" si="103"/>
        <v>10</v>
      </c>
      <c r="P1086">
        <f t="shared" si="101"/>
        <v>4</v>
      </c>
    </row>
    <row r="1087" spans="1:16" x14ac:dyDescent="0.2">
      <c r="A1087" s="5">
        <v>43284</v>
      </c>
      <c r="B1087" s="5">
        <v>43286</v>
      </c>
      <c r="C1087" t="s">
        <v>36</v>
      </c>
      <c r="D1087" s="5">
        <v>43650</v>
      </c>
      <c r="E1087" s="3">
        <v>6125000</v>
      </c>
      <c r="F1087" s="3">
        <v>3500000</v>
      </c>
      <c r="G1087" s="8">
        <v>6.5642900000000004E-2</v>
      </c>
      <c r="H1087" s="8">
        <v>6.9500000000000006E-2</v>
      </c>
      <c r="I1087" s="8">
        <v>4.1546139240506335E-3</v>
      </c>
      <c r="J1087" t="str">
        <f t="shared" si="98"/>
        <v>SUN</v>
      </c>
      <c r="K1087" t="str">
        <f t="shared" si="99"/>
        <v>SPN</v>
      </c>
      <c r="L1087" s="3">
        <f t="shared" si="100"/>
        <v>1.0027777777777778</v>
      </c>
      <c r="M1087" t="s">
        <v>314</v>
      </c>
      <c r="N1087">
        <f t="shared" si="102"/>
        <v>2018</v>
      </c>
      <c r="O1087">
        <f t="shared" si="103"/>
        <v>7</v>
      </c>
      <c r="P1087">
        <f t="shared" si="101"/>
        <v>3</v>
      </c>
    </row>
    <row r="1088" spans="1:16" x14ac:dyDescent="0.2">
      <c r="A1088" s="5">
        <v>43425</v>
      </c>
      <c r="B1088" s="5">
        <v>43427</v>
      </c>
      <c r="C1088" t="s">
        <v>37</v>
      </c>
      <c r="D1088" s="5">
        <v>43678</v>
      </c>
      <c r="E1088" s="3">
        <v>5975000</v>
      </c>
      <c r="F1088" s="3">
        <v>950000</v>
      </c>
      <c r="G1088" s="8">
        <v>6.0026299999999998E-2</v>
      </c>
      <c r="J1088" t="str">
        <f t="shared" si="98"/>
        <v>SUN</v>
      </c>
      <c r="K1088" t="str">
        <f t="shared" si="99"/>
        <v>SPN</v>
      </c>
      <c r="L1088" s="3">
        <f t="shared" si="100"/>
        <v>0.69444444444444442</v>
      </c>
      <c r="M1088" t="s">
        <v>314</v>
      </c>
      <c r="N1088">
        <f t="shared" si="102"/>
        <v>2018</v>
      </c>
      <c r="O1088">
        <f t="shared" si="103"/>
        <v>11</v>
      </c>
      <c r="P1088">
        <f t="shared" si="101"/>
        <v>4</v>
      </c>
    </row>
    <row r="1089" spans="1:16" x14ac:dyDescent="0.2">
      <c r="A1089" s="5">
        <v>43312</v>
      </c>
      <c r="B1089" s="5">
        <v>43314</v>
      </c>
      <c r="C1089" t="s">
        <v>37</v>
      </c>
      <c r="D1089" s="5">
        <v>43678</v>
      </c>
      <c r="E1089" s="3">
        <v>14215000</v>
      </c>
      <c r="F1089" s="3">
        <v>3000000</v>
      </c>
      <c r="G1089" s="8">
        <v>6.1650000000000003E-2</v>
      </c>
      <c r="H1089" s="8">
        <v>6.2E-2</v>
      </c>
      <c r="I1089" s="8">
        <v>3.3444846292947561E-3</v>
      </c>
      <c r="J1089" t="str">
        <f t="shared" si="98"/>
        <v>SUN</v>
      </c>
      <c r="K1089" t="str">
        <f t="shared" si="99"/>
        <v>SPN</v>
      </c>
      <c r="L1089" s="3">
        <f t="shared" si="100"/>
        <v>1.0027777777777778</v>
      </c>
      <c r="M1089" t="s">
        <v>314</v>
      </c>
      <c r="N1089">
        <f t="shared" si="102"/>
        <v>2018</v>
      </c>
      <c r="O1089">
        <f t="shared" si="103"/>
        <v>7</v>
      </c>
      <c r="P1089">
        <f t="shared" si="101"/>
        <v>3</v>
      </c>
    </row>
    <row r="1090" spans="1:16" x14ac:dyDescent="0.2">
      <c r="A1090" s="5">
        <v>43340</v>
      </c>
      <c r="B1090" s="5">
        <v>43342</v>
      </c>
      <c r="C1090" t="s">
        <v>41</v>
      </c>
      <c r="D1090" s="5">
        <v>43706</v>
      </c>
      <c r="E1090" s="3">
        <v>5800000</v>
      </c>
      <c r="F1090" s="3">
        <v>1100000</v>
      </c>
      <c r="G1090" s="8">
        <v>6.1899999999999997E-2</v>
      </c>
      <c r="H1090" s="8">
        <v>6.1899999999999997E-2</v>
      </c>
      <c r="I1090" s="8">
        <v>1.2312839059674503E-3</v>
      </c>
      <c r="J1090" t="str">
        <f t="shared" ref="J1090:J1153" si="104">INDEX(sbn,MATCH(C1090,seri,0))</f>
        <v>SUN</v>
      </c>
      <c r="K1090" t="str">
        <f t="shared" ref="K1090:K1153" si="105">INDEX(tipe,MATCH(C1090,seri,0))</f>
        <v>SPN</v>
      </c>
      <c r="L1090" s="3">
        <f t="shared" ref="L1090:L1153" si="106">YEARFRAC(A1090,D1090)</f>
        <v>1.0027777777777778</v>
      </c>
      <c r="M1090" t="s">
        <v>314</v>
      </c>
      <c r="N1090">
        <f t="shared" si="102"/>
        <v>2018</v>
      </c>
      <c r="O1090">
        <f t="shared" si="103"/>
        <v>8</v>
      </c>
      <c r="P1090">
        <f t="shared" si="101"/>
        <v>3</v>
      </c>
    </row>
    <row r="1091" spans="1:16" x14ac:dyDescent="0.2">
      <c r="A1091" s="5">
        <v>43355</v>
      </c>
      <c r="B1091" s="5">
        <v>43357</v>
      </c>
      <c r="C1091" t="s">
        <v>42</v>
      </c>
      <c r="D1091" s="5">
        <v>43721</v>
      </c>
      <c r="E1091" s="3">
        <v>7850000</v>
      </c>
      <c r="F1091" s="3">
        <v>4500000</v>
      </c>
      <c r="G1091" s="8">
        <v>6.3475599999999993E-2</v>
      </c>
      <c r="H1091" s="8">
        <v>6.4600000000000005E-2</v>
      </c>
      <c r="I1091" s="8">
        <v>5.1652839059674492E-3</v>
      </c>
      <c r="J1091" t="str">
        <f t="shared" si="104"/>
        <v>SUN</v>
      </c>
      <c r="K1091" t="str">
        <f t="shared" si="105"/>
        <v>SPN</v>
      </c>
      <c r="L1091" s="3">
        <f t="shared" si="106"/>
        <v>1.0027777777777778</v>
      </c>
      <c r="M1091" t="s">
        <v>314</v>
      </c>
      <c r="N1091">
        <f t="shared" si="102"/>
        <v>2018</v>
      </c>
      <c r="O1091">
        <f t="shared" si="103"/>
        <v>9</v>
      </c>
      <c r="P1091">
        <f t="shared" ref="P1091:P1154" si="107">ROUNDUP(MONTH(A1091)/3,0)</f>
        <v>3</v>
      </c>
    </row>
    <row r="1092" spans="1:16" x14ac:dyDescent="0.2">
      <c r="A1092" s="5">
        <v>43382</v>
      </c>
      <c r="B1092" s="5">
        <v>43384</v>
      </c>
      <c r="C1092" t="s">
        <v>43</v>
      </c>
      <c r="D1092" s="5">
        <v>43748</v>
      </c>
      <c r="E1092" s="3">
        <v>10050000</v>
      </c>
      <c r="F1092" s="3">
        <v>3000000</v>
      </c>
      <c r="G1092" s="8">
        <v>6.3810000000000006E-2</v>
      </c>
      <c r="H1092" s="8">
        <v>6.4600000000000005E-2</v>
      </c>
      <c r="I1092" s="8">
        <v>3.461663652802894E-3</v>
      </c>
      <c r="J1092" t="str">
        <f t="shared" si="104"/>
        <v>SUN</v>
      </c>
      <c r="K1092" t="str">
        <f t="shared" si="105"/>
        <v>SPN</v>
      </c>
      <c r="L1092" s="3">
        <f t="shared" si="106"/>
        <v>1.0027777777777778</v>
      </c>
      <c r="M1092" t="s">
        <v>314</v>
      </c>
      <c r="N1092">
        <f t="shared" ref="N1092:N1155" si="108">YEAR(A1092)</f>
        <v>2018</v>
      </c>
      <c r="O1092">
        <f t="shared" ref="O1092:O1155" si="109">MONTH(A1092)</f>
        <v>10</v>
      </c>
      <c r="P1092">
        <f t="shared" si="107"/>
        <v>4</v>
      </c>
    </row>
    <row r="1093" spans="1:16" x14ac:dyDescent="0.2">
      <c r="A1093" s="5">
        <v>43410</v>
      </c>
      <c r="B1093" s="5">
        <v>43412</v>
      </c>
      <c r="C1093" t="s">
        <v>44</v>
      </c>
      <c r="D1093" s="5">
        <v>43776</v>
      </c>
      <c r="E1093" s="3">
        <v>9960000</v>
      </c>
      <c r="F1093" s="3">
        <v>1000000</v>
      </c>
      <c r="G1093" s="8">
        <v>0.06</v>
      </c>
      <c r="H1093" s="8">
        <v>0.06</v>
      </c>
      <c r="I1093" s="8">
        <v>1.08499095840868E-3</v>
      </c>
      <c r="J1093" t="str">
        <f t="shared" si="104"/>
        <v>SUN</v>
      </c>
      <c r="K1093" t="str">
        <f t="shared" si="105"/>
        <v>SPN</v>
      </c>
      <c r="L1093" s="3">
        <f t="shared" si="106"/>
        <v>1.0027777777777778</v>
      </c>
      <c r="M1093" t="s">
        <v>314</v>
      </c>
      <c r="N1093">
        <f t="shared" si="108"/>
        <v>2018</v>
      </c>
      <c r="O1093">
        <f t="shared" si="109"/>
        <v>11</v>
      </c>
      <c r="P1093">
        <f t="shared" si="107"/>
        <v>4</v>
      </c>
    </row>
    <row r="1094" spans="1:16" x14ac:dyDescent="0.2">
      <c r="A1094" s="5">
        <v>43746</v>
      </c>
      <c r="B1094" s="5">
        <v>43748</v>
      </c>
      <c r="C1094" t="s">
        <v>89</v>
      </c>
      <c r="D1094" s="5">
        <v>43836</v>
      </c>
      <c r="E1094" s="3">
        <v>7570000</v>
      </c>
      <c r="F1094" s="3">
        <v>2000000</v>
      </c>
      <c r="G1094" s="8">
        <v>5.4692499999999998E-2</v>
      </c>
      <c r="H1094" s="8">
        <v>5.5E-2</v>
      </c>
      <c r="I1094" s="8">
        <v>2.7594601412714429E-3</v>
      </c>
      <c r="J1094" t="str">
        <f t="shared" si="104"/>
        <v>SUN</v>
      </c>
      <c r="K1094" t="str">
        <f t="shared" si="105"/>
        <v>SPN</v>
      </c>
      <c r="L1094" s="3">
        <f t="shared" si="106"/>
        <v>0.24444444444444444</v>
      </c>
      <c r="M1094" t="s">
        <v>314</v>
      </c>
      <c r="N1094">
        <f t="shared" si="108"/>
        <v>2019</v>
      </c>
      <c r="O1094">
        <f t="shared" si="109"/>
        <v>10</v>
      </c>
      <c r="P1094">
        <f t="shared" si="107"/>
        <v>4</v>
      </c>
    </row>
    <row r="1095" spans="1:16" x14ac:dyDescent="0.2">
      <c r="A1095" s="5">
        <v>43578</v>
      </c>
      <c r="B1095" s="5">
        <v>43580</v>
      </c>
      <c r="C1095" t="s">
        <v>89</v>
      </c>
      <c r="D1095" s="5">
        <v>43836</v>
      </c>
      <c r="E1095" s="3">
        <v>5025000</v>
      </c>
      <c r="F1095" s="3">
        <v>2000000</v>
      </c>
      <c r="G1095" s="8">
        <v>5.9740000000000001E-2</v>
      </c>
      <c r="H1095" s="8">
        <v>5.9900000000000002E-2</v>
      </c>
      <c r="I1095" s="8">
        <v>7.9125827814569543E-3</v>
      </c>
      <c r="J1095" t="str">
        <f t="shared" si="104"/>
        <v>SUN</v>
      </c>
      <c r="K1095" t="str">
        <f t="shared" si="105"/>
        <v>SPN</v>
      </c>
      <c r="L1095" s="3">
        <f t="shared" si="106"/>
        <v>0.70277777777777772</v>
      </c>
      <c r="M1095" t="s">
        <v>314</v>
      </c>
      <c r="N1095">
        <f t="shared" si="108"/>
        <v>2019</v>
      </c>
      <c r="O1095">
        <f t="shared" si="109"/>
        <v>4</v>
      </c>
      <c r="P1095">
        <f t="shared" si="107"/>
        <v>2</v>
      </c>
    </row>
    <row r="1096" spans="1:16" x14ac:dyDescent="0.2">
      <c r="A1096" s="5">
        <v>43480</v>
      </c>
      <c r="B1096" s="5">
        <v>43482</v>
      </c>
      <c r="C1096" t="s">
        <v>89</v>
      </c>
      <c r="D1096" s="5">
        <v>43836</v>
      </c>
      <c r="E1096" s="3">
        <v>5250000</v>
      </c>
      <c r="F1096" s="3">
        <v>3000000</v>
      </c>
      <c r="G1096" s="8">
        <v>6.0499999999999998E-2</v>
      </c>
      <c r="H1096" s="8">
        <v>6.1400000000000003E-2</v>
      </c>
      <c r="I1096" s="8">
        <v>5.245664739884393E-3</v>
      </c>
      <c r="J1096" t="str">
        <f t="shared" si="104"/>
        <v>SUN</v>
      </c>
      <c r="K1096" t="str">
        <f t="shared" si="105"/>
        <v>SPN</v>
      </c>
      <c r="L1096" s="3">
        <f t="shared" si="106"/>
        <v>0.97499999999999998</v>
      </c>
      <c r="M1096" t="s">
        <v>314</v>
      </c>
      <c r="N1096">
        <f t="shared" si="108"/>
        <v>2019</v>
      </c>
      <c r="O1096">
        <f t="shared" si="109"/>
        <v>1</v>
      </c>
      <c r="P1096">
        <f t="shared" si="107"/>
        <v>1</v>
      </c>
    </row>
    <row r="1097" spans="1:16" x14ac:dyDescent="0.2">
      <c r="A1097" s="5">
        <v>43468</v>
      </c>
      <c r="B1097" s="5">
        <v>43472</v>
      </c>
      <c r="C1097" t="s">
        <v>89</v>
      </c>
      <c r="D1097" s="5">
        <v>43836</v>
      </c>
      <c r="E1097" s="3">
        <v>10825000</v>
      </c>
      <c r="F1097" s="3">
        <v>3000000</v>
      </c>
      <c r="G1097" s="8">
        <v>5.9396699999999997E-2</v>
      </c>
      <c r="H1097" s="8">
        <v>6.0499999999999998E-2</v>
      </c>
      <c r="I1097" s="8">
        <v>5.1500028901734097E-3</v>
      </c>
      <c r="J1097" t="str">
        <f t="shared" si="104"/>
        <v>SUN</v>
      </c>
      <c r="K1097" t="str">
        <f t="shared" si="105"/>
        <v>SPN</v>
      </c>
      <c r="L1097" s="3">
        <f t="shared" si="106"/>
        <v>1.0083333333333333</v>
      </c>
      <c r="M1097" t="s">
        <v>314</v>
      </c>
      <c r="N1097">
        <f t="shared" si="108"/>
        <v>2019</v>
      </c>
      <c r="O1097">
        <f t="shared" si="109"/>
        <v>1</v>
      </c>
      <c r="P1097">
        <f t="shared" si="107"/>
        <v>1</v>
      </c>
    </row>
    <row r="1098" spans="1:16" x14ac:dyDescent="0.2">
      <c r="A1098" s="5">
        <v>43494</v>
      </c>
      <c r="B1098" s="5">
        <v>43496</v>
      </c>
      <c r="C1098" t="s">
        <v>99</v>
      </c>
      <c r="D1098" s="5">
        <v>43860</v>
      </c>
      <c r="E1098" s="3">
        <v>5000000</v>
      </c>
      <c r="F1098" s="3">
        <v>3000000</v>
      </c>
      <c r="G1098" s="8">
        <v>6.0876699999999999E-2</v>
      </c>
      <c r="H1098" s="8">
        <v>6.1699999999999998E-2</v>
      </c>
      <c r="I1098" s="8">
        <v>5.2783265895953758E-3</v>
      </c>
      <c r="J1098" t="str">
        <f t="shared" si="104"/>
        <v>SUN</v>
      </c>
      <c r="K1098" t="str">
        <f t="shared" si="105"/>
        <v>SPN</v>
      </c>
      <c r="L1098" s="3">
        <f t="shared" si="106"/>
        <v>1.0027777777777778</v>
      </c>
      <c r="M1098" t="s">
        <v>314</v>
      </c>
      <c r="N1098">
        <f t="shared" si="108"/>
        <v>2019</v>
      </c>
      <c r="O1098">
        <f t="shared" si="109"/>
        <v>1</v>
      </c>
      <c r="P1098">
        <f t="shared" si="107"/>
        <v>1</v>
      </c>
    </row>
    <row r="1099" spans="1:16" x14ac:dyDescent="0.2">
      <c r="A1099" s="5">
        <v>43606</v>
      </c>
      <c r="B1099" s="5">
        <v>43608</v>
      </c>
      <c r="C1099" t="s">
        <v>93</v>
      </c>
      <c r="D1099" s="5">
        <v>43874</v>
      </c>
      <c r="E1099" s="3">
        <v>4540000</v>
      </c>
      <c r="F1099" s="3">
        <v>2200000</v>
      </c>
      <c r="G1099" s="8">
        <v>5.94545E-2</v>
      </c>
      <c r="H1099" s="8">
        <v>6.0400000000000002E-2</v>
      </c>
      <c r="I1099" s="8">
        <v>3.7803439306358382E-3</v>
      </c>
      <c r="J1099" t="str">
        <f t="shared" si="104"/>
        <v>SUN</v>
      </c>
      <c r="K1099" t="str">
        <f t="shared" si="105"/>
        <v>SPN</v>
      </c>
      <c r="L1099" s="3">
        <f t="shared" si="106"/>
        <v>0.72777777777777775</v>
      </c>
      <c r="M1099" t="s">
        <v>314</v>
      </c>
      <c r="N1099">
        <f t="shared" si="108"/>
        <v>2019</v>
      </c>
      <c r="O1099">
        <f t="shared" si="109"/>
        <v>5</v>
      </c>
      <c r="P1099">
        <f t="shared" si="107"/>
        <v>2</v>
      </c>
    </row>
    <row r="1100" spans="1:16" x14ac:dyDescent="0.2">
      <c r="A1100" s="5">
        <v>43522</v>
      </c>
      <c r="B1100" s="5">
        <v>43524</v>
      </c>
      <c r="C1100" t="s">
        <v>93</v>
      </c>
      <c r="D1100" s="5">
        <v>43874</v>
      </c>
      <c r="E1100" s="3">
        <v>5610000</v>
      </c>
      <c r="F1100" s="3">
        <v>2000000</v>
      </c>
      <c r="G1100" s="8">
        <v>6.0725000000000001E-2</v>
      </c>
      <c r="H1100" s="8">
        <v>6.0999999999999999E-2</v>
      </c>
      <c r="I1100" s="8">
        <v>3.5101156069364163E-3</v>
      </c>
      <c r="J1100" t="str">
        <f t="shared" si="104"/>
        <v>SUN</v>
      </c>
      <c r="K1100" t="str">
        <f t="shared" si="105"/>
        <v>SPN</v>
      </c>
      <c r="L1100" s="3">
        <f t="shared" si="106"/>
        <v>0.96388888888888891</v>
      </c>
      <c r="M1100" t="s">
        <v>314</v>
      </c>
      <c r="N1100">
        <f t="shared" si="108"/>
        <v>2019</v>
      </c>
      <c r="O1100">
        <f t="shared" si="109"/>
        <v>2</v>
      </c>
      <c r="P1100">
        <f t="shared" si="107"/>
        <v>1</v>
      </c>
    </row>
    <row r="1101" spans="1:16" x14ac:dyDescent="0.2">
      <c r="A1101" s="5">
        <v>43508</v>
      </c>
      <c r="B1101" s="5">
        <v>43510</v>
      </c>
      <c r="C1101" t="s">
        <v>93</v>
      </c>
      <c r="D1101" s="5">
        <v>43874</v>
      </c>
      <c r="E1101" s="3">
        <v>5660000</v>
      </c>
      <c r="F1101" s="3">
        <v>3000000</v>
      </c>
      <c r="G1101" s="8">
        <v>6.1210000000000001E-2</v>
      </c>
      <c r="H1101" s="8">
        <v>6.1400000000000003E-2</v>
      </c>
      <c r="I1101" s="8">
        <v>5.3072254335260116E-3</v>
      </c>
      <c r="J1101" t="str">
        <f t="shared" si="104"/>
        <v>SUN</v>
      </c>
      <c r="K1101" t="str">
        <f t="shared" si="105"/>
        <v>SPN</v>
      </c>
      <c r="L1101" s="3">
        <f t="shared" si="106"/>
        <v>1.0027777777777778</v>
      </c>
      <c r="M1101" t="s">
        <v>314</v>
      </c>
      <c r="N1101">
        <f t="shared" si="108"/>
        <v>2019</v>
      </c>
      <c r="O1101">
        <f t="shared" si="109"/>
        <v>2</v>
      </c>
      <c r="P1101">
        <f t="shared" si="107"/>
        <v>1</v>
      </c>
    </row>
    <row r="1102" spans="1:16" x14ac:dyDescent="0.2">
      <c r="A1102" s="5">
        <v>43550</v>
      </c>
      <c r="B1102" s="5">
        <v>43552</v>
      </c>
      <c r="C1102" t="s">
        <v>100</v>
      </c>
      <c r="D1102" s="5">
        <v>43903</v>
      </c>
      <c r="E1102" s="3">
        <v>5215000</v>
      </c>
      <c r="F1102" s="3">
        <v>2000000</v>
      </c>
      <c r="G1102" s="8">
        <v>6.0493999999999999E-2</v>
      </c>
      <c r="H1102" s="8">
        <v>6.0499999999999998E-2</v>
      </c>
      <c r="I1102" s="8">
        <v>3.4967630057803466E-3</v>
      </c>
      <c r="J1102" t="str">
        <f t="shared" si="104"/>
        <v>SUN</v>
      </c>
      <c r="K1102" t="str">
        <f t="shared" si="105"/>
        <v>SPN</v>
      </c>
      <c r="L1102" s="3">
        <f t="shared" si="106"/>
        <v>0.96388888888888891</v>
      </c>
      <c r="M1102" t="s">
        <v>314</v>
      </c>
      <c r="N1102">
        <f t="shared" si="108"/>
        <v>2019</v>
      </c>
      <c r="O1102">
        <f t="shared" si="109"/>
        <v>3</v>
      </c>
      <c r="P1102">
        <f t="shared" si="107"/>
        <v>1</v>
      </c>
    </row>
    <row r="1103" spans="1:16" x14ac:dyDescent="0.2">
      <c r="A1103" s="5">
        <v>43536</v>
      </c>
      <c r="B1103" s="5">
        <v>43538</v>
      </c>
      <c r="C1103" t="s">
        <v>100</v>
      </c>
      <c r="D1103" s="5">
        <v>43903</v>
      </c>
      <c r="E1103" s="3">
        <v>5260000</v>
      </c>
      <c r="F1103" s="3">
        <v>2000000</v>
      </c>
      <c r="G1103" s="8">
        <v>6.0714999999999998E-2</v>
      </c>
      <c r="H1103" s="8">
        <v>6.0900000000000003E-2</v>
      </c>
      <c r="I1103" s="8">
        <v>3.5095375722543351E-3</v>
      </c>
      <c r="J1103" t="str">
        <f t="shared" si="104"/>
        <v>SUN</v>
      </c>
      <c r="K1103" t="str">
        <f t="shared" si="105"/>
        <v>SPN</v>
      </c>
      <c r="L1103" s="3">
        <f t="shared" si="106"/>
        <v>1.0027777777777778</v>
      </c>
      <c r="M1103" t="s">
        <v>314</v>
      </c>
      <c r="N1103">
        <f t="shared" si="108"/>
        <v>2019</v>
      </c>
      <c r="O1103">
        <f t="shared" si="109"/>
        <v>3</v>
      </c>
      <c r="P1103">
        <f t="shared" si="107"/>
        <v>1</v>
      </c>
    </row>
    <row r="1104" spans="1:16" x14ac:dyDescent="0.2">
      <c r="A1104" s="5">
        <v>43837</v>
      </c>
      <c r="B1104" s="5">
        <v>43839</v>
      </c>
      <c r="C1104" t="s">
        <v>94</v>
      </c>
      <c r="D1104" s="5">
        <v>43931</v>
      </c>
      <c r="E1104" s="3">
        <v>13200000</v>
      </c>
      <c r="F1104" s="3">
        <v>1500000</v>
      </c>
      <c r="G1104" s="8">
        <v>4.4173299999999999E-2</v>
      </c>
      <c r="H1104" s="8">
        <v>4.4999999999999998E-2</v>
      </c>
      <c r="I1104" s="8">
        <v>2.9023193166885677E-3</v>
      </c>
      <c r="J1104" t="str">
        <f t="shared" si="104"/>
        <v>SUN</v>
      </c>
      <c r="K1104" t="str">
        <f t="shared" si="105"/>
        <v>SPN</v>
      </c>
      <c r="L1104" s="3">
        <f t="shared" si="106"/>
        <v>0.25833333333333336</v>
      </c>
      <c r="M1104" t="s">
        <v>314</v>
      </c>
      <c r="N1104">
        <f t="shared" si="108"/>
        <v>2020</v>
      </c>
      <c r="O1104">
        <f t="shared" si="109"/>
        <v>1</v>
      </c>
      <c r="P1104">
        <f t="shared" si="107"/>
        <v>1</v>
      </c>
    </row>
    <row r="1105" spans="1:16" x14ac:dyDescent="0.2">
      <c r="A1105" s="5">
        <v>43676</v>
      </c>
      <c r="B1105" s="5">
        <v>43678</v>
      </c>
      <c r="C1105" t="s">
        <v>94</v>
      </c>
      <c r="D1105" s="5">
        <v>43931</v>
      </c>
      <c r="E1105" s="3">
        <v>4170000</v>
      </c>
      <c r="F1105" s="3">
        <v>1050000</v>
      </c>
      <c r="G1105" s="8">
        <v>5.8398100000000001E-2</v>
      </c>
      <c r="H1105" s="8">
        <v>5.8999999999999997E-2</v>
      </c>
      <c r="I1105" s="8">
        <v>1.7721966763005782E-3</v>
      </c>
      <c r="J1105" t="str">
        <f t="shared" si="104"/>
        <v>SUN</v>
      </c>
      <c r="K1105" t="str">
        <f t="shared" si="105"/>
        <v>SPN</v>
      </c>
      <c r="L1105" s="3">
        <f t="shared" si="106"/>
        <v>0.69444444444444442</v>
      </c>
      <c r="M1105" t="s">
        <v>314</v>
      </c>
      <c r="N1105">
        <f t="shared" si="108"/>
        <v>2019</v>
      </c>
      <c r="O1105">
        <f t="shared" si="109"/>
        <v>7</v>
      </c>
      <c r="P1105">
        <f t="shared" si="107"/>
        <v>3</v>
      </c>
    </row>
    <row r="1106" spans="1:16" x14ac:dyDescent="0.2">
      <c r="A1106" s="5">
        <v>43662</v>
      </c>
      <c r="B1106" s="5">
        <v>43664</v>
      </c>
      <c r="C1106" t="s">
        <v>94</v>
      </c>
      <c r="D1106" s="5">
        <v>43931</v>
      </c>
      <c r="E1106" s="3">
        <v>4405000</v>
      </c>
      <c r="F1106" s="3">
        <v>900000</v>
      </c>
      <c r="G1106" s="8">
        <v>5.8572199999999998E-2</v>
      </c>
      <c r="H1106" s="8">
        <v>5.8900000000000001E-2</v>
      </c>
      <c r="I1106" s="8">
        <v>1.5235543352601156E-3</v>
      </c>
      <c r="J1106" t="str">
        <f t="shared" si="104"/>
        <v>SUN</v>
      </c>
      <c r="K1106" t="str">
        <f t="shared" si="105"/>
        <v>SPN</v>
      </c>
      <c r="L1106" s="3">
        <f t="shared" si="106"/>
        <v>0.73333333333333328</v>
      </c>
      <c r="M1106" t="s">
        <v>314</v>
      </c>
      <c r="N1106">
        <f t="shared" si="108"/>
        <v>2019</v>
      </c>
      <c r="O1106">
        <f t="shared" si="109"/>
        <v>7</v>
      </c>
      <c r="P1106">
        <f t="shared" si="107"/>
        <v>3</v>
      </c>
    </row>
    <row r="1107" spans="1:16" x14ac:dyDescent="0.2">
      <c r="A1107" s="5">
        <v>43564</v>
      </c>
      <c r="B1107" s="5">
        <v>43566</v>
      </c>
      <c r="C1107" t="s">
        <v>94</v>
      </c>
      <c r="D1107" s="5">
        <v>43931</v>
      </c>
      <c r="E1107" s="3">
        <v>5180000</v>
      </c>
      <c r="F1107" s="3">
        <v>2000000</v>
      </c>
      <c r="G1107" s="8">
        <v>6.0260000000000001E-2</v>
      </c>
      <c r="H1107" s="8">
        <v>6.0400000000000002E-2</v>
      </c>
      <c r="I1107" s="8">
        <v>3.483236994219653E-3</v>
      </c>
      <c r="J1107" t="str">
        <f t="shared" si="104"/>
        <v>SUN</v>
      </c>
      <c r="K1107" t="str">
        <f t="shared" si="105"/>
        <v>SPN</v>
      </c>
      <c r="L1107" s="3">
        <f t="shared" si="106"/>
        <v>1.0027777777777778</v>
      </c>
      <c r="M1107" t="s">
        <v>314</v>
      </c>
      <c r="N1107">
        <f t="shared" si="108"/>
        <v>2019</v>
      </c>
      <c r="O1107">
        <f t="shared" si="109"/>
        <v>4</v>
      </c>
      <c r="P1107">
        <f t="shared" si="107"/>
        <v>2</v>
      </c>
    </row>
    <row r="1108" spans="1:16" x14ac:dyDescent="0.2">
      <c r="A1108" s="5">
        <v>43865</v>
      </c>
      <c r="B1108" s="5">
        <v>43867</v>
      </c>
      <c r="C1108" t="s">
        <v>95</v>
      </c>
      <c r="D1108" s="5">
        <v>43959</v>
      </c>
      <c r="E1108" s="3">
        <v>16160000</v>
      </c>
      <c r="F1108" s="3">
        <v>1500000</v>
      </c>
      <c r="G1108" s="8">
        <v>3.49E-2</v>
      </c>
      <c r="H1108" s="8">
        <v>3.49E-2</v>
      </c>
      <c r="I1108" s="8">
        <v>2.2930354796320629E-3</v>
      </c>
      <c r="J1108" t="str">
        <f t="shared" si="104"/>
        <v>SUN</v>
      </c>
      <c r="K1108" t="str">
        <f t="shared" si="105"/>
        <v>SPN</v>
      </c>
      <c r="L1108" s="3">
        <f t="shared" si="106"/>
        <v>0.26111111111111113</v>
      </c>
      <c r="M1108" t="s">
        <v>314</v>
      </c>
      <c r="N1108">
        <f t="shared" si="108"/>
        <v>2020</v>
      </c>
      <c r="O1108">
        <f t="shared" si="109"/>
        <v>2</v>
      </c>
      <c r="P1108">
        <f t="shared" si="107"/>
        <v>1</v>
      </c>
    </row>
    <row r="1109" spans="1:16" x14ac:dyDescent="0.2">
      <c r="A1109" s="5">
        <v>43704</v>
      </c>
      <c r="B1109" s="5">
        <v>43706</v>
      </c>
      <c r="C1109" t="s">
        <v>95</v>
      </c>
      <c r="D1109" s="5">
        <v>43959</v>
      </c>
      <c r="E1109" s="3">
        <v>4780000</v>
      </c>
      <c r="F1109" s="3">
        <v>2000000</v>
      </c>
      <c r="G1109" s="8">
        <v>5.8398100000000001E-2</v>
      </c>
      <c r="H1109" s="8">
        <v>5.8321999999999999E-2</v>
      </c>
      <c r="I1109" s="8">
        <v>3.3756127167630058E-3</v>
      </c>
      <c r="J1109" t="str">
        <f t="shared" si="104"/>
        <v>SUN</v>
      </c>
      <c r="K1109" t="str">
        <f t="shared" si="105"/>
        <v>SPN</v>
      </c>
      <c r="L1109" s="3">
        <f t="shared" si="106"/>
        <v>0.69722222222222219</v>
      </c>
      <c r="M1109" t="s">
        <v>314</v>
      </c>
      <c r="N1109">
        <f t="shared" si="108"/>
        <v>2019</v>
      </c>
      <c r="O1109">
        <f t="shared" si="109"/>
        <v>8</v>
      </c>
      <c r="P1109">
        <f t="shared" si="107"/>
        <v>3</v>
      </c>
    </row>
    <row r="1110" spans="1:16" x14ac:dyDescent="0.2">
      <c r="A1110" s="5">
        <v>43592</v>
      </c>
      <c r="B1110" s="5">
        <v>43594</v>
      </c>
      <c r="C1110" t="s">
        <v>95</v>
      </c>
      <c r="D1110" s="5">
        <v>43959</v>
      </c>
      <c r="E1110" s="3">
        <v>6930000</v>
      </c>
      <c r="F1110" s="3">
        <v>3300000</v>
      </c>
      <c r="G1110" s="8">
        <v>6.0796999999999997E-2</v>
      </c>
      <c r="H1110" s="8">
        <v>6.13E-2</v>
      </c>
      <c r="I1110" s="8">
        <v>5.7985578034682071E-3</v>
      </c>
      <c r="J1110" t="str">
        <f t="shared" si="104"/>
        <v>SUN</v>
      </c>
      <c r="K1110" t="str">
        <f t="shared" si="105"/>
        <v>SPN</v>
      </c>
      <c r="L1110" s="3">
        <f t="shared" si="106"/>
        <v>1.0027777777777778</v>
      </c>
      <c r="M1110" t="s">
        <v>314</v>
      </c>
      <c r="N1110">
        <f t="shared" si="108"/>
        <v>2019</v>
      </c>
      <c r="O1110">
        <f t="shared" si="109"/>
        <v>5</v>
      </c>
      <c r="P1110">
        <f t="shared" si="107"/>
        <v>2</v>
      </c>
    </row>
    <row r="1111" spans="1:16" x14ac:dyDescent="0.2">
      <c r="A1111" s="5">
        <v>43907</v>
      </c>
      <c r="B1111" s="5">
        <v>43909</v>
      </c>
      <c r="C1111" t="s">
        <v>96</v>
      </c>
      <c r="D1111" s="5">
        <v>44001</v>
      </c>
      <c r="E1111" s="3">
        <v>11240000</v>
      </c>
      <c r="F1111" s="3">
        <v>3100000</v>
      </c>
      <c r="G1111" s="8">
        <v>2.7652900000000001E-2</v>
      </c>
      <c r="H1111" s="8">
        <v>2.9399999999999999E-2</v>
      </c>
      <c r="I1111" s="8">
        <v>3.7548834866403856E-3</v>
      </c>
      <c r="J1111" t="str">
        <f t="shared" si="104"/>
        <v>SUN</v>
      </c>
      <c r="K1111" t="str">
        <f t="shared" si="105"/>
        <v>SPN</v>
      </c>
      <c r="L1111" s="3">
        <f t="shared" si="106"/>
        <v>0.25555555555555554</v>
      </c>
      <c r="M1111" t="s">
        <v>314</v>
      </c>
      <c r="N1111">
        <f t="shared" si="108"/>
        <v>2020</v>
      </c>
      <c r="O1111">
        <f t="shared" si="109"/>
        <v>3</v>
      </c>
      <c r="P1111">
        <f t="shared" si="107"/>
        <v>1</v>
      </c>
    </row>
    <row r="1112" spans="1:16" x14ac:dyDescent="0.2">
      <c r="A1112" s="5">
        <v>43732</v>
      </c>
      <c r="B1112" s="5">
        <v>43734</v>
      </c>
      <c r="C1112" t="s">
        <v>96</v>
      </c>
      <c r="D1112" s="5">
        <v>44001</v>
      </c>
      <c r="E1112" s="3">
        <v>8465000</v>
      </c>
      <c r="F1112" s="3">
        <v>3000000</v>
      </c>
      <c r="G1112" s="8">
        <v>5.6813299999999997E-2</v>
      </c>
      <c r="H1112" s="8">
        <v>5.7099999999999998E-2</v>
      </c>
      <c r="I1112" s="8">
        <v>4.9260086705202313E-3</v>
      </c>
      <c r="J1112" t="str">
        <f t="shared" si="104"/>
        <v>SUN</v>
      </c>
      <c r="K1112" t="str">
        <f t="shared" si="105"/>
        <v>SPN</v>
      </c>
      <c r="L1112" s="3">
        <f t="shared" si="106"/>
        <v>0.73611111111111116</v>
      </c>
      <c r="M1112" t="s">
        <v>314</v>
      </c>
      <c r="N1112">
        <f t="shared" si="108"/>
        <v>2019</v>
      </c>
      <c r="O1112">
        <f t="shared" si="109"/>
        <v>9</v>
      </c>
      <c r="P1112">
        <f t="shared" si="107"/>
        <v>3</v>
      </c>
    </row>
    <row r="1113" spans="1:16" x14ac:dyDescent="0.2">
      <c r="A1113" s="5">
        <v>43634</v>
      </c>
      <c r="B1113" s="5">
        <v>43636</v>
      </c>
      <c r="C1113" t="s">
        <v>96</v>
      </c>
      <c r="D1113" s="5">
        <v>44001</v>
      </c>
      <c r="E1113" s="3">
        <v>6310000</v>
      </c>
      <c r="F1113" s="3">
        <v>1100000</v>
      </c>
      <c r="G1113" s="8">
        <v>5.8999999999999997E-2</v>
      </c>
      <c r="H1113" s="8">
        <v>5.8999999999999997E-2</v>
      </c>
      <c r="I1113" s="8">
        <v>1.8757225433526012E-3</v>
      </c>
      <c r="J1113" t="str">
        <f t="shared" si="104"/>
        <v>SUN</v>
      </c>
      <c r="K1113" t="str">
        <f t="shared" si="105"/>
        <v>SPN</v>
      </c>
      <c r="L1113" s="3">
        <f t="shared" si="106"/>
        <v>1.0027777777777778</v>
      </c>
      <c r="M1113" t="s">
        <v>314</v>
      </c>
      <c r="N1113">
        <f t="shared" si="108"/>
        <v>2019</v>
      </c>
      <c r="O1113">
        <f t="shared" si="109"/>
        <v>6</v>
      </c>
      <c r="P1113">
        <f t="shared" si="107"/>
        <v>2</v>
      </c>
    </row>
    <row r="1114" spans="1:16" x14ac:dyDescent="0.2">
      <c r="A1114" s="5">
        <v>43921</v>
      </c>
      <c r="B1114" s="5">
        <v>43923</v>
      </c>
      <c r="C1114" t="s">
        <v>97</v>
      </c>
      <c r="D1114" s="5">
        <v>44015</v>
      </c>
      <c r="E1114" s="3">
        <v>2590000</v>
      </c>
      <c r="F1114" s="3">
        <v>320000</v>
      </c>
      <c r="G1114" s="8">
        <v>2.5000000000000001E-2</v>
      </c>
      <c r="H1114" s="8">
        <v>2.5499999999999998E-2</v>
      </c>
      <c r="I1114" s="8">
        <v>3.5041611914148052E-4</v>
      </c>
      <c r="J1114" t="str">
        <f t="shared" si="104"/>
        <v>SUN</v>
      </c>
      <c r="K1114" t="str">
        <f t="shared" si="105"/>
        <v>SPN</v>
      </c>
      <c r="L1114" s="3">
        <f t="shared" si="106"/>
        <v>0.25833333333333336</v>
      </c>
      <c r="M1114" t="s">
        <v>314</v>
      </c>
      <c r="N1114">
        <f t="shared" si="108"/>
        <v>2020</v>
      </c>
      <c r="O1114">
        <f t="shared" si="109"/>
        <v>3</v>
      </c>
      <c r="P1114">
        <f t="shared" si="107"/>
        <v>1</v>
      </c>
    </row>
    <row r="1115" spans="1:16" x14ac:dyDescent="0.2">
      <c r="A1115" s="5">
        <v>43760</v>
      </c>
      <c r="B1115" s="5">
        <v>43762</v>
      </c>
      <c r="C1115" t="s">
        <v>97</v>
      </c>
      <c r="D1115" s="5">
        <v>44015</v>
      </c>
      <c r="E1115" s="3">
        <v>12315000</v>
      </c>
      <c r="F1115" s="3">
        <v>2000000</v>
      </c>
      <c r="G1115" s="8">
        <v>5.2650000000000002E-2</v>
      </c>
      <c r="H1115" s="8">
        <v>5.2699999999999997E-2</v>
      </c>
      <c r="I1115" s="8">
        <v>3.0433526011560694E-3</v>
      </c>
      <c r="J1115" t="str">
        <f t="shared" si="104"/>
        <v>SUN</v>
      </c>
      <c r="K1115" t="str">
        <f t="shared" si="105"/>
        <v>SPN</v>
      </c>
      <c r="L1115" s="3">
        <f t="shared" si="106"/>
        <v>0.69722222222222219</v>
      </c>
      <c r="M1115" t="s">
        <v>314</v>
      </c>
      <c r="N1115">
        <f t="shared" si="108"/>
        <v>2019</v>
      </c>
      <c r="O1115">
        <f t="shared" si="109"/>
        <v>10</v>
      </c>
      <c r="P1115">
        <f t="shared" si="107"/>
        <v>4</v>
      </c>
    </row>
    <row r="1116" spans="1:16" x14ac:dyDescent="0.2">
      <c r="A1116" s="5">
        <v>43648</v>
      </c>
      <c r="B1116" s="5">
        <v>43650</v>
      </c>
      <c r="C1116" t="s">
        <v>97</v>
      </c>
      <c r="D1116" s="5">
        <v>44015</v>
      </c>
      <c r="E1116" s="3">
        <v>5650000</v>
      </c>
      <c r="F1116" s="3">
        <v>2000000</v>
      </c>
      <c r="G1116" s="8">
        <v>5.8680000000000003E-2</v>
      </c>
      <c r="H1116" s="8">
        <v>5.8999999999999997E-2</v>
      </c>
      <c r="I1116" s="8">
        <v>3.3919075144508669E-3</v>
      </c>
      <c r="J1116" t="str">
        <f t="shared" si="104"/>
        <v>SUN</v>
      </c>
      <c r="K1116" t="str">
        <f t="shared" si="105"/>
        <v>SPN</v>
      </c>
      <c r="L1116" s="3">
        <f t="shared" si="106"/>
        <v>1.0027777777777778</v>
      </c>
      <c r="M1116" t="s">
        <v>314</v>
      </c>
      <c r="N1116">
        <f t="shared" si="108"/>
        <v>2019</v>
      </c>
      <c r="O1116">
        <f t="shared" si="109"/>
        <v>7</v>
      </c>
      <c r="P1116">
        <f t="shared" si="107"/>
        <v>3</v>
      </c>
    </row>
    <row r="1117" spans="1:16" x14ac:dyDescent="0.2">
      <c r="A1117" s="5">
        <v>43963</v>
      </c>
      <c r="B1117" s="5">
        <v>43965</v>
      </c>
      <c r="C1117" t="s">
        <v>101</v>
      </c>
      <c r="D1117" s="5">
        <v>44057</v>
      </c>
      <c r="E1117" s="3">
        <v>920000</v>
      </c>
      <c r="F1117" s="3">
        <v>800000</v>
      </c>
      <c r="G1117" s="8">
        <v>3.4889999999999997E-2</v>
      </c>
      <c r="H1117" s="8">
        <v>3.5000000000000003E-2</v>
      </c>
      <c r="I1117" s="8">
        <v>1.2226018396846252E-3</v>
      </c>
      <c r="J1117" t="str">
        <f t="shared" si="104"/>
        <v>SUN</v>
      </c>
      <c r="K1117" t="str">
        <f t="shared" si="105"/>
        <v>SPN</v>
      </c>
      <c r="L1117" s="3">
        <f t="shared" si="106"/>
        <v>0.25555555555555554</v>
      </c>
      <c r="M1117" t="s">
        <v>314</v>
      </c>
      <c r="N1117">
        <f t="shared" si="108"/>
        <v>2020</v>
      </c>
      <c r="O1117">
        <f t="shared" si="109"/>
        <v>5</v>
      </c>
      <c r="P1117">
        <f t="shared" si="107"/>
        <v>2</v>
      </c>
    </row>
    <row r="1118" spans="1:16" x14ac:dyDescent="0.2">
      <c r="A1118" s="5">
        <v>43690</v>
      </c>
      <c r="B1118" s="5">
        <v>43692</v>
      </c>
      <c r="C1118" t="s">
        <v>101</v>
      </c>
      <c r="D1118" s="5">
        <v>44057</v>
      </c>
      <c r="E1118" s="3">
        <v>4690000</v>
      </c>
      <c r="F1118" s="3">
        <v>2000000</v>
      </c>
      <c r="G1118" s="8">
        <v>5.919E-2</v>
      </c>
      <c r="H1118" s="8">
        <v>5.9499999999999997E-2</v>
      </c>
      <c r="I1118" s="8">
        <v>3.4213872832369943E-3</v>
      </c>
      <c r="J1118" t="str">
        <f t="shared" si="104"/>
        <v>SUN</v>
      </c>
      <c r="K1118" t="str">
        <f t="shared" si="105"/>
        <v>SPN</v>
      </c>
      <c r="L1118" s="3">
        <f t="shared" si="106"/>
        <v>1.0027777777777778</v>
      </c>
      <c r="M1118" t="s">
        <v>314</v>
      </c>
      <c r="N1118">
        <f t="shared" si="108"/>
        <v>2019</v>
      </c>
      <c r="O1118">
        <f t="shared" si="109"/>
        <v>8</v>
      </c>
      <c r="P1118">
        <f t="shared" si="107"/>
        <v>3</v>
      </c>
    </row>
    <row r="1119" spans="1:16" x14ac:dyDescent="0.2">
      <c r="A1119" s="5">
        <v>43718</v>
      </c>
      <c r="B1119" s="5">
        <v>43720</v>
      </c>
      <c r="C1119" t="s">
        <v>102</v>
      </c>
      <c r="D1119" s="5">
        <v>44085</v>
      </c>
      <c r="E1119" s="3">
        <v>7950000</v>
      </c>
      <c r="F1119" s="3">
        <v>2200000</v>
      </c>
      <c r="G1119" s="8">
        <v>5.7063599999999999E-2</v>
      </c>
      <c r="H1119" s="8">
        <v>5.8799999999999998E-2</v>
      </c>
      <c r="I1119" s="8">
        <v>3.6283213872832371E-3</v>
      </c>
      <c r="J1119" t="str">
        <f t="shared" si="104"/>
        <v>SUN</v>
      </c>
      <c r="K1119" t="str">
        <f t="shared" si="105"/>
        <v>SPN</v>
      </c>
      <c r="L1119" s="3">
        <f t="shared" si="106"/>
        <v>1.0027777777777778</v>
      </c>
      <c r="M1119" t="s">
        <v>314</v>
      </c>
      <c r="N1119">
        <f t="shared" si="108"/>
        <v>2019</v>
      </c>
      <c r="O1119">
        <f t="shared" si="109"/>
        <v>9</v>
      </c>
      <c r="P1119">
        <f t="shared" si="107"/>
        <v>3</v>
      </c>
    </row>
    <row r="1120" spans="1:16" x14ac:dyDescent="0.2">
      <c r="A1120" s="5">
        <v>43746</v>
      </c>
      <c r="B1120" s="5">
        <v>43748</v>
      </c>
      <c r="C1120" t="s">
        <v>103</v>
      </c>
      <c r="D1120" s="5">
        <v>44113</v>
      </c>
      <c r="E1120" s="3">
        <v>11920000</v>
      </c>
      <c r="F1120" s="3">
        <v>2000000</v>
      </c>
      <c r="G1120" s="8">
        <v>5.6059999999999999E-2</v>
      </c>
      <c r="H1120" s="8">
        <v>5.6300000000000003E-2</v>
      </c>
      <c r="I1120" s="8">
        <v>3.2404624277456648E-3</v>
      </c>
      <c r="J1120" t="str">
        <f t="shared" si="104"/>
        <v>SUN</v>
      </c>
      <c r="K1120" t="str">
        <f t="shared" si="105"/>
        <v>SPN</v>
      </c>
      <c r="L1120" s="3">
        <f t="shared" si="106"/>
        <v>1.0027777777777778</v>
      </c>
      <c r="M1120" t="s">
        <v>314</v>
      </c>
      <c r="N1120">
        <f t="shared" si="108"/>
        <v>2019</v>
      </c>
      <c r="O1120">
        <f t="shared" si="109"/>
        <v>10</v>
      </c>
      <c r="P1120">
        <f t="shared" si="107"/>
        <v>4</v>
      </c>
    </row>
    <row r="1121" spans="1:16" x14ac:dyDescent="0.2">
      <c r="A1121" s="5">
        <v>43774</v>
      </c>
      <c r="B1121" s="5">
        <v>43776</v>
      </c>
      <c r="C1121" t="s">
        <v>104</v>
      </c>
      <c r="D1121" s="5">
        <v>44141</v>
      </c>
      <c r="E1121" s="3">
        <v>11950000</v>
      </c>
      <c r="F1121" s="3">
        <v>2000000</v>
      </c>
      <c r="G1121" s="8">
        <v>4.7625000000000001E-2</v>
      </c>
      <c r="H1121" s="8">
        <v>4.7800000000000002E-2</v>
      </c>
      <c r="I1121" s="8">
        <v>2.7528901734104045E-3</v>
      </c>
      <c r="J1121" t="str">
        <f t="shared" si="104"/>
        <v>SUN</v>
      </c>
      <c r="K1121" t="str">
        <f t="shared" si="105"/>
        <v>SPN</v>
      </c>
      <c r="L1121" s="3">
        <f t="shared" si="106"/>
        <v>1.0027777777777778</v>
      </c>
      <c r="M1121" t="s">
        <v>314</v>
      </c>
      <c r="N1121">
        <f t="shared" si="108"/>
        <v>2019</v>
      </c>
      <c r="O1121">
        <f t="shared" si="109"/>
        <v>11</v>
      </c>
      <c r="P1121">
        <f t="shared" si="107"/>
        <v>4</v>
      </c>
    </row>
    <row r="1122" spans="1:16" x14ac:dyDescent="0.2">
      <c r="A1122" s="5">
        <v>43788</v>
      </c>
      <c r="B1122" s="5">
        <v>43790</v>
      </c>
      <c r="C1122" t="s">
        <v>98</v>
      </c>
      <c r="D1122" s="5">
        <v>44057</v>
      </c>
      <c r="E1122" s="3">
        <v>5775000</v>
      </c>
      <c r="F1122" s="3">
        <v>1950000</v>
      </c>
      <c r="G1122" s="8">
        <v>4.6638499999999999E-2</v>
      </c>
      <c r="H1122" s="8">
        <v>4.6800000000000001E-2</v>
      </c>
      <c r="I1122" s="8">
        <v>2.6284703757225433E-3</v>
      </c>
      <c r="J1122" t="str">
        <f t="shared" si="104"/>
        <v>SUN</v>
      </c>
      <c r="K1122" t="str">
        <f t="shared" si="105"/>
        <v>SPN</v>
      </c>
      <c r="L1122" s="3">
        <f t="shared" si="106"/>
        <v>0.73611111111111116</v>
      </c>
      <c r="M1122" t="s">
        <v>314</v>
      </c>
      <c r="N1122">
        <f t="shared" si="108"/>
        <v>2019</v>
      </c>
      <c r="O1122">
        <f t="shared" si="109"/>
        <v>11</v>
      </c>
      <c r="P1122">
        <f t="shared" si="107"/>
        <v>4</v>
      </c>
    </row>
    <row r="1123" spans="1:16" x14ac:dyDescent="0.2">
      <c r="A1123" s="5">
        <v>44110</v>
      </c>
      <c r="B1123" s="5">
        <v>44112</v>
      </c>
      <c r="C1123" t="s">
        <v>144</v>
      </c>
      <c r="D1123" s="5">
        <v>44204</v>
      </c>
      <c r="E1123" s="3">
        <v>2670000</v>
      </c>
      <c r="F1123" s="3">
        <v>2050000</v>
      </c>
      <c r="G1123" s="8">
        <v>3.0146199999999998E-2</v>
      </c>
      <c r="H1123" s="8">
        <v>3.0300000000000001E-2</v>
      </c>
      <c r="I1123" s="8">
        <v>2.7069518177836181E-3</v>
      </c>
      <c r="J1123" t="str">
        <f t="shared" si="104"/>
        <v>SUN</v>
      </c>
      <c r="K1123" t="str">
        <f t="shared" si="105"/>
        <v>SPN</v>
      </c>
      <c r="L1123" s="3">
        <f t="shared" si="106"/>
        <v>0.25555555555555554</v>
      </c>
      <c r="M1123" t="s">
        <v>314</v>
      </c>
      <c r="N1123">
        <f t="shared" si="108"/>
        <v>2020</v>
      </c>
      <c r="O1123">
        <f t="shared" si="109"/>
        <v>10</v>
      </c>
      <c r="P1123">
        <f t="shared" si="107"/>
        <v>4</v>
      </c>
    </row>
    <row r="1124" spans="1:16" x14ac:dyDescent="0.2">
      <c r="A1124" s="5">
        <v>43851</v>
      </c>
      <c r="B1124" s="5">
        <v>43853</v>
      </c>
      <c r="C1124" t="s">
        <v>144</v>
      </c>
      <c r="D1124" s="5">
        <v>44204</v>
      </c>
      <c r="E1124" s="3">
        <v>21490000</v>
      </c>
      <c r="F1124" s="3">
        <v>1500000</v>
      </c>
      <c r="G1124" s="8">
        <v>4.19333E-2</v>
      </c>
      <c r="H1124" s="8">
        <v>4.2000000000000003E-2</v>
      </c>
      <c r="I1124" s="8">
        <v>2.2989747807017542E-3</v>
      </c>
      <c r="J1124" t="str">
        <f t="shared" si="104"/>
        <v>SUN</v>
      </c>
      <c r="K1124" t="str">
        <f t="shared" si="105"/>
        <v>SPN</v>
      </c>
      <c r="L1124" s="3">
        <f t="shared" si="106"/>
        <v>0.96388888888888891</v>
      </c>
      <c r="M1124" t="s">
        <v>314</v>
      </c>
      <c r="N1124">
        <f t="shared" si="108"/>
        <v>2020</v>
      </c>
      <c r="O1124">
        <f t="shared" si="109"/>
        <v>1</v>
      </c>
      <c r="P1124">
        <f t="shared" si="107"/>
        <v>1</v>
      </c>
    </row>
    <row r="1125" spans="1:16" x14ac:dyDescent="0.2">
      <c r="A1125" s="5">
        <v>43837</v>
      </c>
      <c r="B1125" s="5">
        <v>43839</v>
      </c>
      <c r="C1125" t="s">
        <v>144</v>
      </c>
      <c r="D1125" s="5">
        <v>44204</v>
      </c>
      <c r="E1125" s="3">
        <v>12440000</v>
      </c>
      <c r="F1125" s="3">
        <v>1500000</v>
      </c>
      <c r="G1125" s="8">
        <v>4.6406700000000002E-2</v>
      </c>
      <c r="H1125" s="8">
        <v>4.65E-2</v>
      </c>
      <c r="I1125" s="8">
        <v>2.5442269736842106E-3</v>
      </c>
      <c r="J1125" t="str">
        <f t="shared" si="104"/>
        <v>SUN</v>
      </c>
      <c r="K1125" t="str">
        <f t="shared" si="105"/>
        <v>SPN</v>
      </c>
      <c r="L1125" s="3">
        <f t="shared" si="106"/>
        <v>1.0027777777777778</v>
      </c>
      <c r="M1125" t="s">
        <v>314</v>
      </c>
      <c r="N1125">
        <f t="shared" si="108"/>
        <v>2020</v>
      </c>
      <c r="O1125">
        <f t="shared" si="109"/>
        <v>1</v>
      </c>
      <c r="P1125">
        <f t="shared" si="107"/>
        <v>1</v>
      </c>
    </row>
    <row r="1126" spans="1:16" x14ac:dyDescent="0.2">
      <c r="A1126" s="5">
        <v>44138</v>
      </c>
      <c r="B1126" s="5">
        <v>44140</v>
      </c>
      <c r="C1126" t="s">
        <v>146</v>
      </c>
      <c r="D1126" s="5">
        <v>44232</v>
      </c>
      <c r="E1126" s="3">
        <v>1895000</v>
      </c>
      <c r="F1126" s="3">
        <v>1500000</v>
      </c>
      <c r="G1126" s="8">
        <v>2.9793299999999998E-2</v>
      </c>
      <c r="H1126" s="8">
        <v>3.0499999999999999E-2</v>
      </c>
      <c r="I1126" s="8">
        <v>1.9575098554533506E-3</v>
      </c>
      <c r="J1126" t="str">
        <f t="shared" si="104"/>
        <v>SUN</v>
      </c>
      <c r="K1126" t="str">
        <f t="shared" si="105"/>
        <v>SPN</v>
      </c>
      <c r="L1126" s="3">
        <f t="shared" si="106"/>
        <v>0.25555555555555554</v>
      </c>
      <c r="M1126" t="s">
        <v>314</v>
      </c>
      <c r="N1126">
        <f t="shared" si="108"/>
        <v>2020</v>
      </c>
      <c r="O1126">
        <f t="shared" si="109"/>
        <v>11</v>
      </c>
      <c r="P1126">
        <f t="shared" si="107"/>
        <v>4</v>
      </c>
    </row>
    <row r="1127" spans="1:16" x14ac:dyDescent="0.2">
      <c r="A1127" s="5">
        <v>43879</v>
      </c>
      <c r="B1127" s="5">
        <v>43881</v>
      </c>
      <c r="C1127" t="s">
        <v>146</v>
      </c>
      <c r="D1127" s="5">
        <v>44232</v>
      </c>
      <c r="E1127" s="3">
        <v>17700000</v>
      </c>
      <c r="F1127" s="3">
        <v>1500000</v>
      </c>
      <c r="G1127" s="8">
        <v>3.5213300000000003E-2</v>
      </c>
      <c r="H1127" s="8">
        <v>3.6200000000000003E-2</v>
      </c>
      <c r="I1127" s="8">
        <v>1.9305537280701755E-3</v>
      </c>
      <c r="J1127" t="str">
        <f t="shared" si="104"/>
        <v>SUN</v>
      </c>
      <c r="K1127" t="str">
        <f t="shared" si="105"/>
        <v>SPN</v>
      </c>
      <c r="L1127" s="3">
        <f t="shared" si="106"/>
        <v>0.96388888888888891</v>
      </c>
      <c r="M1127" t="s">
        <v>314</v>
      </c>
      <c r="N1127">
        <f t="shared" si="108"/>
        <v>2020</v>
      </c>
      <c r="O1127">
        <f t="shared" si="109"/>
        <v>2</v>
      </c>
      <c r="P1127">
        <f t="shared" si="107"/>
        <v>1</v>
      </c>
    </row>
    <row r="1128" spans="1:16" x14ac:dyDescent="0.2">
      <c r="A1128" s="5">
        <v>43865</v>
      </c>
      <c r="B1128" s="5">
        <v>43867</v>
      </c>
      <c r="C1128" t="s">
        <v>146</v>
      </c>
      <c r="D1128" s="5">
        <v>44232</v>
      </c>
      <c r="E1128" s="3">
        <v>18800000</v>
      </c>
      <c r="F1128" s="3">
        <v>1500000</v>
      </c>
      <c r="G1128" s="8">
        <v>3.7960000000000001E-2</v>
      </c>
      <c r="H1128" s="8">
        <v>3.7999999999999999E-2</v>
      </c>
      <c r="I1128" s="8">
        <v>2.0811403508771932E-3</v>
      </c>
      <c r="J1128" t="str">
        <f t="shared" si="104"/>
        <v>SUN</v>
      </c>
      <c r="K1128" t="str">
        <f t="shared" si="105"/>
        <v>SPN</v>
      </c>
      <c r="L1128" s="3">
        <f t="shared" si="106"/>
        <v>1.0027777777777778</v>
      </c>
      <c r="M1128" t="s">
        <v>314</v>
      </c>
      <c r="N1128">
        <f t="shared" si="108"/>
        <v>2020</v>
      </c>
      <c r="O1128">
        <f t="shared" si="109"/>
        <v>2</v>
      </c>
      <c r="P1128">
        <f t="shared" si="107"/>
        <v>1</v>
      </c>
    </row>
    <row r="1129" spans="1:16" x14ac:dyDescent="0.2">
      <c r="A1129" s="5">
        <v>44166</v>
      </c>
      <c r="B1129" s="5">
        <v>44168</v>
      </c>
      <c r="C1129" t="s">
        <v>148</v>
      </c>
      <c r="D1129" s="5">
        <v>44259</v>
      </c>
      <c r="E1129" s="3">
        <v>1340000</v>
      </c>
      <c r="F1129" s="3">
        <v>0</v>
      </c>
      <c r="G1129" s="8">
        <v>0</v>
      </c>
      <c r="H1129" s="8">
        <v>0</v>
      </c>
      <c r="I1129" s="8">
        <v>0</v>
      </c>
      <c r="J1129" t="str">
        <f t="shared" si="104"/>
        <v>SUN</v>
      </c>
      <c r="K1129" t="str">
        <f t="shared" si="105"/>
        <v>SPN</v>
      </c>
      <c r="L1129" s="3">
        <f t="shared" si="106"/>
        <v>0.25833333333333336</v>
      </c>
      <c r="M1129" t="s">
        <v>314</v>
      </c>
      <c r="N1129">
        <f t="shared" si="108"/>
        <v>2020</v>
      </c>
      <c r="O1129">
        <f t="shared" si="109"/>
        <v>12</v>
      </c>
      <c r="P1129">
        <f t="shared" si="107"/>
        <v>4</v>
      </c>
    </row>
    <row r="1130" spans="1:16" x14ac:dyDescent="0.2">
      <c r="A1130" s="5">
        <v>43998</v>
      </c>
      <c r="B1130" s="5">
        <v>44000</v>
      </c>
      <c r="C1130" t="s">
        <v>148</v>
      </c>
      <c r="D1130" s="5">
        <v>44259</v>
      </c>
      <c r="E1130" s="3">
        <v>860000</v>
      </c>
      <c r="F1130" s="3">
        <v>320000</v>
      </c>
      <c r="G1130" s="8">
        <v>3.7312499999999998E-2</v>
      </c>
      <c r="H1130" s="8">
        <v>3.7499999999999999E-2</v>
      </c>
      <c r="I1130" s="8">
        <v>1.6537396121883657E-3</v>
      </c>
      <c r="J1130" t="str">
        <f t="shared" si="104"/>
        <v>SUN</v>
      </c>
      <c r="K1130" t="str">
        <f t="shared" si="105"/>
        <v>SPN</v>
      </c>
      <c r="L1130" s="3">
        <f t="shared" si="106"/>
        <v>0.71666666666666667</v>
      </c>
      <c r="M1130" t="s">
        <v>314</v>
      </c>
      <c r="N1130">
        <f t="shared" si="108"/>
        <v>2020</v>
      </c>
      <c r="O1130">
        <f t="shared" si="109"/>
        <v>6</v>
      </c>
      <c r="P1130">
        <f t="shared" si="107"/>
        <v>2</v>
      </c>
    </row>
    <row r="1131" spans="1:16" x14ac:dyDescent="0.2">
      <c r="A1131" s="5">
        <v>43907</v>
      </c>
      <c r="B1131" s="5">
        <v>43909</v>
      </c>
      <c r="C1131" t="s">
        <v>148</v>
      </c>
      <c r="D1131" s="5">
        <v>44259</v>
      </c>
      <c r="E1131" s="3">
        <v>18200000</v>
      </c>
      <c r="F1131" s="3">
        <v>6400000</v>
      </c>
      <c r="G1131" s="8">
        <v>3.35156E-2</v>
      </c>
      <c r="H1131" s="8">
        <v>3.5000000000000003E-2</v>
      </c>
      <c r="I1131" s="8">
        <v>7.8399064327485373E-3</v>
      </c>
      <c r="J1131" t="str">
        <f t="shared" si="104"/>
        <v>SUN</v>
      </c>
      <c r="K1131" t="str">
        <f t="shared" si="105"/>
        <v>SPN</v>
      </c>
      <c r="L1131" s="3">
        <f t="shared" si="106"/>
        <v>0.96388888888888891</v>
      </c>
      <c r="M1131" t="s">
        <v>314</v>
      </c>
      <c r="N1131">
        <f t="shared" si="108"/>
        <v>2020</v>
      </c>
      <c r="O1131">
        <f t="shared" si="109"/>
        <v>3</v>
      </c>
      <c r="P1131">
        <f t="shared" si="107"/>
        <v>1</v>
      </c>
    </row>
    <row r="1132" spans="1:16" x14ac:dyDescent="0.2">
      <c r="A1132" s="5">
        <v>43893</v>
      </c>
      <c r="B1132" s="5">
        <v>43895</v>
      </c>
      <c r="C1132" t="s">
        <v>148</v>
      </c>
      <c r="D1132" s="5">
        <v>44259</v>
      </c>
      <c r="E1132" s="3">
        <v>17650000</v>
      </c>
      <c r="F1132" s="3">
        <v>1500000</v>
      </c>
      <c r="G1132" s="8">
        <v>3.2539999999999999E-2</v>
      </c>
      <c r="H1132" s="8">
        <v>3.3000000000000002E-2</v>
      </c>
      <c r="I1132" s="8">
        <v>1.7839912280701753E-3</v>
      </c>
      <c r="J1132" t="str">
        <f t="shared" si="104"/>
        <v>SUN</v>
      </c>
      <c r="K1132" t="str">
        <f t="shared" si="105"/>
        <v>SPN</v>
      </c>
      <c r="L1132" s="3">
        <f t="shared" si="106"/>
        <v>1.0027777777777778</v>
      </c>
      <c r="M1132" t="s">
        <v>314</v>
      </c>
      <c r="N1132">
        <f t="shared" si="108"/>
        <v>2020</v>
      </c>
      <c r="O1132">
        <f t="shared" si="109"/>
        <v>3</v>
      </c>
      <c r="P1132">
        <f t="shared" si="107"/>
        <v>1</v>
      </c>
    </row>
    <row r="1133" spans="1:16" x14ac:dyDescent="0.2">
      <c r="A1133" s="5">
        <v>43935</v>
      </c>
      <c r="B1133" s="5">
        <v>43937</v>
      </c>
      <c r="C1133" t="s">
        <v>153</v>
      </c>
      <c r="D1133" s="5">
        <v>44287</v>
      </c>
      <c r="E1133" s="3">
        <v>3200000</v>
      </c>
      <c r="F1133" s="3">
        <v>300000</v>
      </c>
      <c r="G1133" s="8">
        <v>3.5666700000000003E-2</v>
      </c>
      <c r="H1133" s="8">
        <v>3.5999999999999997E-2</v>
      </c>
      <c r="I1133" s="8">
        <v>3.9108223684210529E-4</v>
      </c>
      <c r="J1133" t="str">
        <f t="shared" si="104"/>
        <v>SUN</v>
      </c>
      <c r="K1133" t="str">
        <f t="shared" si="105"/>
        <v>SPN</v>
      </c>
      <c r="L1133" s="3">
        <f t="shared" si="106"/>
        <v>0.96388888888888891</v>
      </c>
      <c r="M1133" t="s">
        <v>314</v>
      </c>
      <c r="N1133">
        <f t="shared" si="108"/>
        <v>2020</v>
      </c>
      <c r="O1133">
        <f t="shared" si="109"/>
        <v>4</v>
      </c>
      <c r="P1133">
        <f t="shared" si="107"/>
        <v>2</v>
      </c>
    </row>
    <row r="1134" spans="1:16" x14ac:dyDescent="0.2">
      <c r="A1134" s="5">
        <v>43921</v>
      </c>
      <c r="B1134" s="5">
        <v>43923</v>
      </c>
      <c r="C1134" t="s">
        <v>153</v>
      </c>
      <c r="D1134" s="5">
        <v>44287</v>
      </c>
      <c r="E1134" s="3">
        <v>7600000</v>
      </c>
      <c r="F1134" s="3">
        <v>4300000</v>
      </c>
      <c r="G1134" s="8">
        <v>3.4490699999999999E-2</v>
      </c>
      <c r="H1134" s="8">
        <v>3.5099999999999999E-2</v>
      </c>
      <c r="I1134" s="8">
        <v>5.4206875000000002E-3</v>
      </c>
      <c r="J1134" t="str">
        <f t="shared" si="104"/>
        <v>SUN</v>
      </c>
      <c r="K1134" t="str">
        <f t="shared" si="105"/>
        <v>SPN</v>
      </c>
      <c r="L1134" s="3">
        <f t="shared" si="106"/>
        <v>1.0027777777777778</v>
      </c>
      <c r="M1134" t="s">
        <v>314</v>
      </c>
      <c r="N1134">
        <f t="shared" si="108"/>
        <v>2020</v>
      </c>
      <c r="O1134">
        <f t="shared" si="109"/>
        <v>3</v>
      </c>
      <c r="P1134">
        <f t="shared" si="107"/>
        <v>1</v>
      </c>
    </row>
    <row r="1135" spans="1:16" x14ac:dyDescent="0.2">
      <c r="A1135" s="5">
        <v>44040</v>
      </c>
      <c r="B1135" s="5">
        <v>44042</v>
      </c>
      <c r="C1135" t="s">
        <v>149</v>
      </c>
      <c r="D1135" s="5">
        <v>44315</v>
      </c>
      <c r="E1135" s="3">
        <v>3440000</v>
      </c>
      <c r="F1135" s="3">
        <v>1000000</v>
      </c>
      <c r="G1135" s="8">
        <v>3.7443999999999998E-2</v>
      </c>
      <c r="H1135" s="8">
        <v>3.78E-2</v>
      </c>
      <c r="I1135" s="8">
        <v>5.1861495844875349E-3</v>
      </c>
      <c r="J1135" t="str">
        <f t="shared" si="104"/>
        <v>SUN</v>
      </c>
      <c r="K1135" t="str">
        <f t="shared" si="105"/>
        <v>SPN</v>
      </c>
      <c r="L1135" s="3">
        <f t="shared" si="106"/>
        <v>0.75277777777777777</v>
      </c>
      <c r="M1135" t="s">
        <v>314</v>
      </c>
      <c r="N1135">
        <f t="shared" si="108"/>
        <v>2020</v>
      </c>
      <c r="O1135">
        <f t="shared" si="109"/>
        <v>7</v>
      </c>
      <c r="P1135">
        <f t="shared" si="107"/>
        <v>3</v>
      </c>
    </row>
    <row r="1136" spans="1:16" x14ac:dyDescent="0.2">
      <c r="A1136" s="5">
        <v>44026</v>
      </c>
      <c r="B1136" s="5">
        <v>44028</v>
      </c>
      <c r="C1136" t="s">
        <v>149</v>
      </c>
      <c r="D1136" s="5">
        <v>44315</v>
      </c>
      <c r="I1136" s="8">
        <v>0</v>
      </c>
      <c r="J1136" t="str">
        <f t="shared" si="104"/>
        <v>SUN</v>
      </c>
      <c r="K1136" t="str">
        <f t="shared" si="105"/>
        <v>SPN</v>
      </c>
      <c r="L1136" s="3">
        <f t="shared" si="106"/>
        <v>0.79166666666666663</v>
      </c>
      <c r="M1136" t="s">
        <v>314</v>
      </c>
      <c r="N1136">
        <f t="shared" si="108"/>
        <v>2020</v>
      </c>
      <c r="O1136">
        <f t="shared" si="109"/>
        <v>7</v>
      </c>
      <c r="P1136">
        <f t="shared" si="107"/>
        <v>3</v>
      </c>
    </row>
    <row r="1137" spans="1:16" x14ac:dyDescent="0.2">
      <c r="A1137" s="5">
        <v>43963</v>
      </c>
      <c r="B1137" s="5">
        <v>43965</v>
      </c>
      <c r="C1137" t="s">
        <v>149</v>
      </c>
      <c r="D1137" s="5">
        <v>44315</v>
      </c>
      <c r="E1137" s="3">
        <v>150000</v>
      </c>
      <c r="F1137" s="3">
        <v>150000</v>
      </c>
      <c r="G1137" s="8">
        <v>3.8666699999999998E-2</v>
      </c>
      <c r="H1137" s="8">
        <v>0.04</v>
      </c>
      <c r="I1137" s="8">
        <v>2.1198848684210526E-4</v>
      </c>
      <c r="J1137" t="str">
        <f t="shared" si="104"/>
        <v>SUN</v>
      </c>
      <c r="K1137" t="str">
        <f t="shared" si="105"/>
        <v>SPN</v>
      </c>
      <c r="L1137" s="3">
        <f t="shared" si="106"/>
        <v>0.96388888888888891</v>
      </c>
      <c r="M1137" t="s">
        <v>314</v>
      </c>
      <c r="N1137">
        <f t="shared" si="108"/>
        <v>2020</v>
      </c>
      <c r="O1137">
        <f t="shared" si="109"/>
        <v>5</v>
      </c>
      <c r="P1137">
        <f t="shared" si="107"/>
        <v>2</v>
      </c>
    </row>
    <row r="1138" spans="1:16" x14ac:dyDescent="0.2">
      <c r="A1138" s="5">
        <v>43949</v>
      </c>
      <c r="B1138" s="5">
        <v>43951</v>
      </c>
      <c r="C1138" t="s">
        <v>149</v>
      </c>
      <c r="D1138" s="5">
        <v>44315</v>
      </c>
      <c r="E1138" s="3">
        <v>260000</v>
      </c>
      <c r="F1138" s="3">
        <v>120000</v>
      </c>
      <c r="G1138" s="8">
        <v>3.5400000000000001E-2</v>
      </c>
      <c r="H1138" s="8">
        <v>3.5400000000000001E-2</v>
      </c>
      <c r="I1138" s="8">
        <v>1.5526315789473683E-4</v>
      </c>
      <c r="J1138" t="str">
        <f t="shared" si="104"/>
        <v>SUN</v>
      </c>
      <c r="K1138" t="str">
        <f t="shared" si="105"/>
        <v>SPN</v>
      </c>
      <c r="L1138" s="3">
        <f t="shared" si="106"/>
        <v>1.0027777777777778</v>
      </c>
      <c r="M1138" t="s">
        <v>314</v>
      </c>
      <c r="N1138">
        <f t="shared" si="108"/>
        <v>2020</v>
      </c>
      <c r="O1138">
        <f t="shared" si="109"/>
        <v>4</v>
      </c>
      <c r="P1138">
        <f t="shared" si="107"/>
        <v>2</v>
      </c>
    </row>
    <row r="1139" spans="1:16" x14ac:dyDescent="0.2">
      <c r="A1139" s="5">
        <v>44257</v>
      </c>
      <c r="B1139" s="5">
        <v>44259</v>
      </c>
      <c r="C1139" t="s">
        <v>150</v>
      </c>
      <c r="D1139" s="5">
        <v>44350</v>
      </c>
      <c r="E1139" s="3">
        <v>550000</v>
      </c>
      <c r="F1139" s="3">
        <v>550000</v>
      </c>
      <c r="G1139" s="8">
        <v>3.0072700000000001E-2</v>
      </c>
      <c r="H1139" s="8">
        <v>3.0200000000000001E-2</v>
      </c>
      <c r="I1139" s="8">
        <v>8.2534855289421159E-4</v>
      </c>
      <c r="J1139" t="str">
        <f t="shared" si="104"/>
        <v>SUN</v>
      </c>
      <c r="K1139" t="str">
        <f t="shared" si="105"/>
        <v>SPN</v>
      </c>
      <c r="L1139" s="3">
        <f t="shared" si="106"/>
        <v>0.25277777777777777</v>
      </c>
      <c r="M1139" t="s">
        <v>314</v>
      </c>
      <c r="N1139">
        <f t="shared" si="108"/>
        <v>2021</v>
      </c>
      <c r="O1139">
        <f t="shared" si="109"/>
        <v>3</v>
      </c>
      <c r="P1139">
        <f t="shared" si="107"/>
        <v>1</v>
      </c>
    </row>
    <row r="1140" spans="1:16" x14ac:dyDescent="0.2">
      <c r="A1140" s="5">
        <v>44068</v>
      </c>
      <c r="B1140" s="5">
        <v>44070</v>
      </c>
      <c r="C1140" t="s">
        <v>150</v>
      </c>
      <c r="D1140" s="5">
        <v>44350</v>
      </c>
      <c r="E1140" s="3">
        <v>8280000</v>
      </c>
      <c r="F1140" s="3">
        <v>1000000</v>
      </c>
      <c r="G1140" s="8">
        <v>3.4759999999999999E-2</v>
      </c>
      <c r="H1140" s="8">
        <v>3.5000000000000003E-2</v>
      </c>
      <c r="I1140" s="8">
        <v>4.8144044321329644E-3</v>
      </c>
      <c r="J1140" t="str">
        <f t="shared" si="104"/>
        <v>SUN</v>
      </c>
      <c r="K1140" t="str">
        <f t="shared" si="105"/>
        <v>SPN</v>
      </c>
      <c r="L1140" s="3">
        <f t="shared" si="106"/>
        <v>0.77222222222222225</v>
      </c>
      <c r="M1140" t="s">
        <v>314</v>
      </c>
      <c r="N1140">
        <f t="shared" si="108"/>
        <v>2020</v>
      </c>
      <c r="O1140">
        <f t="shared" si="109"/>
        <v>8</v>
      </c>
      <c r="P1140">
        <f t="shared" si="107"/>
        <v>3</v>
      </c>
    </row>
    <row r="1141" spans="1:16" x14ac:dyDescent="0.2">
      <c r="A1141" s="5">
        <v>43984</v>
      </c>
      <c r="B1141" s="5">
        <v>43986</v>
      </c>
      <c r="C1141" t="s">
        <v>150</v>
      </c>
      <c r="D1141" s="5">
        <v>44350</v>
      </c>
      <c r="E1141" s="3">
        <v>1500000</v>
      </c>
      <c r="F1141" s="3">
        <v>200000</v>
      </c>
      <c r="G1141" s="8">
        <v>3.7499999999999999E-2</v>
      </c>
      <c r="H1141" s="8">
        <v>3.7499999999999999E-2</v>
      </c>
      <c r="I1141" s="8">
        <v>2.7412280701754384E-4</v>
      </c>
      <c r="J1141" t="str">
        <f t="shared" si="104"/>
        <v>SUN</v>
      </c>
      <c r="K1141" t="str">
        <f t="shared" si="105"/>
        <v>SPN</v>
      </c>
      <c r="L1141" s="3">
        <f t="shared" si="106"/>
        <v>1.0027777777777778</v>
      </c>
      <c r="M1141" t="s">
        <v>314</v>
      </c>
      <c r="N1141">
        <f t="shared" si="108"/>
        <v>2020</v>
      </c>
      <c r="O1141">
        <f t="shared" si="109"/>
        <v>6</v>
      </c>
      <c r="P1141">
        <f t="shared" si="107"/>
        <v>2</v>
      </c>
    </row>
    <row r="1142" spans="1:16" x14ac:dyDescent="0.2">
      <c r="A1142" s="5">
        <v>44271</v>
      </c>
      <c r="B1142" s="5">
        <v>44273</v>
      </c>
      <c r="C1142" t="s">
        <v>236</v>
      </c>
      <c r="D1142" s="5">
        <v>44363</v>
      </c>
      <c r="E1142" s="3">
        <v>1570000</v>
      </c>
      <c r="F1142" s="3">
        <v>1000000</v>
      </c>
      <c r="G1142" s="8">
        <v>3.0188400000000001E-2</v>
      </c>
      <c r="H1142" s="8">
        <v>3.0499999999999999E-2</v>
      </c>
      <c r="I1142" s="8">
        <v>1.5064071856287426E-3</v>
      </c>
      <c r="J1142" t="str">
        <f t="shared" si="104"/>
        <v>SUN</v>
      </c>
      <c r="K1142" t="str">
        <f t="shared" si="105"/>
        <v>SPN</v>
      </c>
      <c r="L1142" s="3">
        <f t="shared" si="106"/>
        <v>0.25</v>
      </c>
      <c r="M1142" t="s">
        <v>314</v>
      </c>
      <c r="N1142">
        <f t="shared" si="108"/>
        <v>2021</v>
      </c>
      <c r="O1142">
        <f t="shared" si="109"/>
        <v>3</v>
      </c>
      <c r="P1142">
        <f t="shared" si="107"/>
        <v>1</v>
      </c>
    </row>
    <row r="1143" spans="1:16" x14ac:dyDescent="0.2">
      <c r="A1143" s="5">
        <v>44285</v>
      </c>
      <c r="B1143" s="5">
        <v>44287</v>
      </c>
      <c r="C1143" t="s">
        <v>151</v>
      </c>
      <c r="D1143" s="5">
        <v>44378</v>
      </c>
      <c r="E1143" s="3">
        <v>450000</v>
      </c>
      <c r="F1143" s="3">
        <v>400000</v>
      </c>
      <c r="G1143" s="8">
        <v>3.0983299999999998E-2</v>
      </c>
      <c r="H1143" s="8">
        <v>3.1199999999999999E-2</v>
      </c>
      <c r="I1143" s="8">
        <v>6.1842914171656685E-4</v>
      </c>
      <c r="J1143" t="str">
        <f t="shared" si="104"/>
        <v>SUN</v>
      </c>
      <c r="K1143" t="str">
        <f t="shared" si="105"/>
        <v>SPN</v>
      </c>
      <c r="L1143" s="3">
        <f t="shared" si="106"/>
        <v>0.25277777777777777</v>
      </c>
      <c r="M1143" t="s">
        <v>314</v>
      </c>
      <c r="N1143">
        <f t="shared" si="108"/>
        <v>2021</v>
      </c>
      <c r="O1143">
        <f t="shared" si="109"/>
        <v>3</v>
      </c>
      <c r="P1143">
        <f t="shared" si="107"/>
        <v>1</v>
      </c>
    </row>
    <row r="1144" spans="1:16" x14ac:dyDescent="0.2">
      <c r="A1144" s="5">
        <v>44124</v>
      </c>
      <c r="B1144" s="5">
        <v>44126</v>
      </c>
      <c r="C1144" t="s">
        <v>151</v>
      </c>
      <c r="D1144" s="5">
        <v>44378</v>
      </c>
      <c r="E1144" s="3">
        <v>3410000</v>
      </c>
      <c r="F1144" s="3">
        <v>1800000</v>
      </c>
      <c r="G1144" s="8">
        <v>3.2453299999999997E-2</v>
      </c>
      <c r="H1144" s="8">
        <v>3.32E-2</v>
      </c>
      <c r="I1144" s="8">
        <v>8.0908504155124648E-3</v>
      </c>
      <c r="J1144" t="str">
        <f t="shared" si="104"/>
        <v>SUN</v>
      </c>
      <c r="K1144" t="str">
        <f t="shared" si="105"/>
        <v>SPN</v>
      </c>
      <c r="L1144" s="3">
        <f t="shared" si="106"/>
        <v>0.69722222222222219</v>
      </c>
      <c r="M1144" t="s">
        <v>314</v>
      </c>
      <c r="N1144">
        <f t="shared" si="108"/>
        <v>2020</v>
      </c>
      <c r="O1144">
        <f t="shared" si="109"/>
        <v>10</v>
      </c>
      <c r="P1144">
        <f t="shared" si="107"/>
        <v>4</v>
      </c>
    </row>
    <row r="1145" spans="1:16" x14ac:dyDescent="0.2">
      <c r="A1145" s="5">
        <v>44096</v>
      </c>
      <c r="B1145" s="5">
        <v>44098</v>
      </c>
      <c r="C1145" t="s">
        <v>151</v>
      </c>
      <c r="D1145" s="5">
        <v>44378</v>
      </c>
      <c r="E1145" s="3">
        <v>5900000</v>
      </c>
      <c r="F1145" s="3">
        <v>2100000</v>
      </c>
      <c r="G1145" s="8">
        <v>3.2994299999999997E-2</v>
      </c>
      <c r="H1145" s="8">
        <v>3.3399999999999999E-2</v>
      </c>
      <c r="I1145" s="8">
        <v>9.5966800554016622E-3</v>
      </c>
      <c r="J1145" t="str">
        <f t="shared" si="104"/>
        <v>SUN</v>
      </c>
      <c r="K1145" t="str">
        <f t="shared" si="105"/>
        <v>SPN</v>
      </c>
      <c r="L1145" s="3">
        <f t="shared" si="106"/>
        <v>0.77500000000000002</v>
      </c>
      <c r="M1145" t="s">
        <v>314</v>
      </c>
      <c r="N1145">
        <f t="shared" si="108"/>
        <v>2020</v>
      </c>
      <c r="O1145">
        <f t="shared" si="109"/>
        <v>9</v>
      </c>
      <c r="P1145">
        <f t="shared" si="107"/>
        <v>3</v>
      </c>
    </row>
    <row r="1146" spans="1:16" x14ac:dyDescent="0.2">
      <c r="A1146" s="5">
        <v>44012</v>
      </c>
      <c r="B1146" s="5">
        <v>44014</v>
      </c>
      <c r="C1146" t="s">
        <v>151</v>
      </c>
      <c r="D1146" s="5">
        <v>44378</v>
      </c>
      <c r="E1146" s="3">
        <v>1100000</v>
      </c>
      <c r="F1146" s="3">
        <v>640000</v>
      </c>
      <c r="G1146" s="8">
        <v>3.7668800000000002E-2</v>
      </c>
      <c r="H1146" s="8">
        <v>3.7999999999999999E-2</v>
      </c>
      <c r="I1146" s="8">
        <v>8.8114152046783636E-4</v>
      </c>
      <c r="J1146" t="str">
        <f t="shared" si="104"/>
        <v>SUN</v>
      </c>
      <c r="K1146" t="str">
        <f t="shared" si="105"/>
        <v>SPN</v>
      </c>
      <c r="L1146" s="3">
        <f t="shared" si="106"/>
        <v>1.0027777777777778</v>
      </c>
      <c r="M1146" t="s">
        <v>314</v>
      </c>
      <c r="N1146">
        <f t="shared" si="108"/>
        <v>2020</v>
      </c>
      <c r="O1146">
        <f t="shared" si="109"/>
        <v>6</v>
      </c>
      <c r="P1146">
        <f t="shared" si="107"/>
        <v>2</v>
      </c>
    </row>
    <row r="1147" spans="1:16" x14ac:dyDescent="0.2">
      <c r="A1147" s="5">
        <v>44299</v>
      </c>
      <c r="B1147" s="5">
        <v>44301</v>
      </c>
      <c r="C1147" t="s">
        <v>237</v>
      </c>
      <c r="D1147" s="5">
        <v>44391</v>
      </c>
      <c r="E1147" s="3">
        <v>1340000</v>
      </c>
      <c r="F1147" s="3">
        <v>1340000</v>
      </c>
      <c r="G1147" s="8">
        <v>3.09234E-2</v>
      </c>
      <c r="H1147" s="8">
        <v>3.15E-2</v>
      </c>
      <c r="I1147" s="8">
        <v>2.0677323353293412E-3</v>
      </c>
      <c r="J1147" t="str">
        <f t="shared" si="104"/>
        <v>SUN</v>
      </c>
      <c r="K1147" t="str">
        <f t="shared" si="105"/>
        <v>SPN</v>
      </c>
      <c r="L1147" s="3">
        <f t="shared" si="106"/>
        <v>0.25277777777777777</v>
      </c>
      <c r="M1147" t="s">
        <v>314</v>
      </c>
      <c r="N1147">
        <f t="shared" si="108"/>
        <v>2021</v>
      </c>
      <c r="O1147">
        <f t="shared" si="109"/>
        <v>4</v>
      </c>
      <c r="P1147">
        <f t="shared" si="107"/>
        <v>2</v>
      </c>
    </row>
    <row r="1148" spans="1:16" x14ac:dyDescent="0.2">
      <c r="A1148" s="5">
        <v>44313</v>
      </c>
      <c r="B1148" s="5">
        <v>44315</v>
      </c>
      <c r="C1148" t="s">
        <v>238</v>
      </c>
      <c r="D1148" s="5">
        <v>44405</v>
      </c>
      <c r="E1148" s="3">
        <v>2180000</v>
      </c>
      <c r="F1148" s="3">
        <v>1000000</v>
      </c>
      <c r="G1148" s="8">
        <v>3.1300000000000001E-2</v>
      </c>
      <c r="H1148" s="8">
        <v>3.15E-2</v>
      </c>
      <c r="I1148" s="8">
        <v>1.56187624750499E-3</v>
      </c>
      <c r="J1148" t="str">
        <f t="shared" si="104"/>
        <v>SUN</v>
      </c>
      <c r="K1148" t="str">
        <f t="shared" si="105"/>
        <v>SPN</v>
      </c>
      <c r="L1148" s="3">
        <f t="shared" si="106"/>
        <v>0.25277777777777777</v>
      </c>
      <c r="M1148" t="s">
        <v>314</v>
      </c>
      <c r="N1148">
        <f t="shared" si="108"/>
        <v>2021</v>
      </c>
      <c r="O1148">
        <f t="shared" si="109"/>
        <v>4</v>
      </c>
      <c r="P1148">
        <f t="shared" si="107"/>
        <v>2</v>
      </c>
    </row>
    <row r="1149" spans="1:16" x14ac:dyDescent="0.2">
      <c r="A1149" s="5">
        <v>44152</v>
      </c>
      <c r="B1149" s="5">
        <v>44154</v>
      </c>
      <c r="C1149" t="s">
        <v>152</v>
      </c>
      <c r="D1149" s="5">
        <v>44420</v>
      </c>
      <c r="E1149" s="3">
        <v>3360000</v>
      </c>
      <c r="F1149" s="3">
        <v>1000000</v>
      </c>
      <c r="G1149" s="8">
        <v>3.15E-2</v>
      </c>
      <c r="H1149" s="8">
        <v>3.1600000000000003E-2</v>
      </c>
      <c r="I1149" s="8">
        <v>4.3628808864265931E-3</v>
      </c>
      <c r="J1149" t="str">
        <f t="shared" si="104"/>
        <v>SUN</v>
      </c>
      <c r="K1149" t="str">
        <f t="shared" si="105"/>
        <v>SPN</v>
      </c>
      <c r="L1149" s="3">
        <f t="shared" si="106"/>
        <v>0.73611111111111116</v>
      </c>
      <c r="M1149" t="s">
        <v>314</v>
      </c>
      <c r="N1149">
        <f t="shared" si="108"/>
        <v>2020</v>
      </c>
      <c r="O1149">
        <f t="shared" si="109"/>
        <v>11</v>
      </c>
      <c r="P1149">
        <f t="shared" si="107"/>
        <v>4</v>
      </c>
    </row>
    <row r="1150" spans="1:16" x14ac:dyDescent="0.2">
      <c r="A1150" s="5">
        <v>44054</v>
      </c>
      <c r="B1150" s="5">
        <v>44056</v>
      </c>
      <c r="C1150" t="s">
        <v>152</v>
      </c>
      <c r="D1150" s="5">
        <v>44420</v>
      </c>
      <c r="E1150" s="3">
        <v>8980000</v>
      </c>
      <c r="F1150" s="3">
        <v>1000000</v>
      </c>
      <c r="G1150" s="8">
        <v>3.5999999999999997E-2</v>
      </c>
      <c r="H1150" s="8">
        <v>3.5999999999999997E-2</v>
      </c>
      <c r="I1150" s="8">
        <v>1.3157894736842105E-3</v>
      </c>
      <c r="J1150" t="str">
        <f t="shared" si="104"/>
        <v>SUN</v>
      </c>
      <c r="K1150" t="str">
        <f t="shared" si="105"/>
        <v>SPN</v>
      </c>
      <c r="L1150" s="3">
        <f t="shared" si="106"/>
        <v>1.0027777777777778</v>
      </c>
      <c r="M1150" t="s">
        <v>314</v>
      </c>
      <c r="N1150">
        <f t="shared" si="108"/>
        <v>2020</v>
      </c>
      <c r="O1150">
        <f t="shared" si="109"/>
        <v>8</v>
      </c>
      <c r="P1150">
        <f t="shared" si="107"/>
        <v>3</v>
      </c>
    </row>
    <row r="1151" spans="1:16" x14ac:dyDescent="0.2">
      <c r="A1151" s="5">
        <v>44355</v>
      </c>
      <c r="B1151" s="5">
        <v>44357</v>
      </c>
      <c r="C1151" t="s">
        <v>154</v>
      </c>
      <c r="D1151" s="5">
        <v>44448</v>
      </c>
      <c r="E1151" s="3">
        <v>1770000</v>
      </c>
      <c r="F1151" s="3">
        <v>1000000</v>
      </c>
      <c r="G1151" s="8">
        <v>3.10602E-2</v>
      </c>
      <c r="H1151" s="8">
        <v>3.1399999999999997E-2</v>
      </c>
      <c r="I1151" s="8">
        <v>1.5499101796407186E-3</v>
      </c>
      <c r="J1151" t="str">
        <f t="shared" si="104"/>
        <v>SUN</v>
      </c>
      <c r="K1151" t="str">
        <f t="shared" si="105"/>
        <v>SPN</v>
      </c>
      <c r="L1151" s="3">
        <f t="shared" si="106"/>
        <v>0.25277777777777777</v>
      </c>
      <c r="M1151" t="s">
        <v>314</v>
      </c>
      <c r="N1151">
        <f t="shared" si="108"/>
        <v>2021</v>
      </c>
      <c r="O1151">
        <f t="shared" si="109"/>
        <v>6</v>
      </c>
      <c r="P1151">
        <f t="shared" si="107"/>
        <v>2</v>
      </c>
    </row>
    <row r="1152" spans="1:16" x14ac:dyDescent="0.2">
      <c r="A1152" s="5">
        <v>44082</v>
      </c>
      <c r="B1152" s="5">
        <v>44084</v>
      </c>
      <c r="C1152" t="s">
        <v>154</v>
      </c>
      <c r="D1152" s="5">
        <v>44448</v>
      </c>
      <c r="E1152" s="3">
        <v>7580000</v>
      </c>
      <c r="F1152" s="3">
        <v>2000000</v>
      </c>
      <c r="G1152" s="8">
        <v>3.4000000000000002E-2</v>
      </c>
      <c r="H1152" s="8">
        <v>3.4000000000000002E-2</v>
      </c>
      <c r="I1152" s="8">
        <v>2.4853801169590645E-3</v>
      </c>
      <c r="J1152" t="str">
        <f t="shared" si="104"/>
        <v>SUN</v>
      </c>
      <c r="K1152" t="str">
        <f t="shared" si="105"/>
        <v>SPN</v>
      </c>
      <c r="L1152" s="3">
        <f t="shared" si="106"/>
        <v>1.0027777777777778</v>
      </c>
      <c r="M1152" t="s">
        <v>314</v>
      </c>
      <c r="N1152">
        <f t="shared" si="108"/>
        <v>2020</v>
      </c>
      <c r="O1152">
        <f t="shared" si="109"/>
        <v>9</v>
      </c>
      <c r="P1152">
        <f t="shared" si="107"/>
        <v>3</v>
      </c>
    </row>
    <row r="1153" spans="1:16" x14ac:dyDescent="0.2">
      <c r="A1153" s="5">
        <v>44383</v>
      </c>
      <c r="B1153" s="5">
        <v>44385</v>
      </c>
      <c r="C1153" t="s">
        <v>155</v>
      </c>
      <c r="D1153" s="5">
        <v>44476</v>
      </c>
      <c r="E1153" s="3">
        <v>3550000</v>
      </c>
      <c r="F1153" s="3">
        <v>1000000</v>
      </c>
      <c r="G1153" s="8">
        <v>0.03</v>
      </c>
      <c r="H1153" s="8">
        <v>0.03</v>
      </c>
      <c r="I1153" s="8">
        <v>1.4970059880239522E-3</v>
      </c>
      <c r="J1153" t="str">
        <f t="shared" si="104"/>
        <v>SUN</v>
      </c>
      <c r="K1153" t="str">
        <f t="shared" si="105"/>
        <v>SPN</v>
      </c>
      <c r="L1153" s="3">
        <f t="shared" si="106"/>
        <v>0.25277777777777777</v>
      </c>
      <c r="M1153" t="s">
        <v>314</v>
      </c>
      <c r="N1153">
        <f t="shared" si="108"/>
        <v>2021</v>
      </c>
      <c r="O1153">
        <f t="shared" si="109"/>
        <v>7</v>
      </c>
      <c r="P1153">
        <f t="shared" si="107"/>
        <v>3</v>
      </c>
    </row>
    <row r="1154" spans="1:16" x14ac:dyDescent="0.2">
      <c r="A1154" s="5">
        <v>44110</v>
      </c>
      <c r="B1154" s="5">
        <v>44112</v>
      </c>
      <c r="C1154" t="s">
        <v>155</v>
      </c>
      <c r="D1154" s="5">
        <v>44476</v>
      </c>
      <c r="E1154" s="3">
        <v>5700000</v>
      </c>
      <c r="F1154" s="3">
        <v>2900000</v>
      </c>
      <c r="G1154" s="8">
        <v>3.3000000000000002E-2</v>
      </c>
      <c r="H1154" s="8">
        <v>3.3500000000000002E-2</v>
      </c>
      <c r="I1154" s="8">
        <v>3.4978070175438595E-3</v>
      </c>
      <c r="J1154" t="str">
        <f t="shared" ref="J1154:J1200" si="110">INDEX(sbn,MATCH(C1154,seri,0))</f>
        <v>SUN</v>
      </c>
      <c r="K1154" t="str">
        <f t="shared" ref="K1154:K1217" si="111">INDEX(tipe,MATCH(C1154,seri,0))</f>
        <v>SPN</v>
      </c>
      <c r="L1154" s="3">
        <f t="shared" ref="L1154:L1217" si="112">YEARFRAC(A1154,D1154)</f>
        <v>1.0027777777777778</v>
      </c>
      <c r="M1154" t="s">
        <v>314</v>
      </c>
      <c r="N1154">
        <f t="shared" si="108"/>
        <v>2020</v>
      </c>
      <c r="O1154">
        <f t="shared" si="109"/>
        <v>10</v>
      </c>
      <c r="P1154">
        <f t="shared" si="107"/>
        <v>4</v>
      </c>
    </row>
    <row r="1155" spans="1:16" x14ac:dyDescent="0.2">
      <c r="A1155" s="5">
        <v>44411</v>
      </c>
      <c r="B1155" s="5">
        <v>44413</v>
      </c>
      <c r="C1155" t="s">
        <v>156</v>
      </c>
      <c r="D1155" s="5">
        <v>44504</v>
      </c>
      <c r="E1155" s="3">
        <v>9910000</v>
      </c>
      <c r="F1155" s="3">
        <v>1000000</v>
      </c>
      <c r="G1155" s="8">
        <v>2.8215E-2</v>
      </c>
      <c r="H1155" s="8">
        <v>2.8500000000000001E-2</v>
      </c>
      <c r="I1155" s="8">
        <v>1.4079341317365269E-3</v>
      </c>
      <c r="J1155" t="str">
        <f t="shared" si="110"/>
        <v>SUN</v>
      </c>
      <c r="K1155" t="str">
        <f t="shared" si="111"/>
        <v>SPN</v>
      </c>
      <c r="L1155" s="3">
        <f t="shared" si="112"/>
        <v>0.25277777777777777</v>
      </c>
      <c r="M1155" t="s">
        <v>314</v>
      </c>
      <c r="N1155">
        <f t="shared" si="108"/>
        <v>2021</v>
      </c>
      <c r="O1155">
        <f t="shared" si="109"/>
        <v>8</v>
      </c>
      <c r="P1155">
        <f t="shared" ref="P1155:P1218" si="113">ROUNDUP(MONTH(A1155)/3,0)</f>
        <v>3</v>
      </c>
    </row>
    <row r="1156" spans="1:16" x14ac:dyDescent="0.2">
      <c r="A1156" s="5">
        <v>44138</v>
      </c>
      <c r="B1156" s="5">
        <v>44140</v>
      </c>
      <c r="C1156" t="s">
        <v>156</v>
      </c>
      <c r="D1156" s="5">
        <v>44504</v>
      </c>
      <c r="E1156" s="3">
        <v>2660000</v>
      </c>
      <c r="F1156" s="3">
        <v>1050000</v>
      </c>
      <c r="G1156" s="8">
        <v>3.2500000000000001E-2</v>
      </c>
      <c r="H1156" s="8">
        <v>3.2899999999999999E-2</v>
      </c>
      <c r="I1156" s="8">
        <v>1.2472587719298245E-3</v>
      </c>
      <c r="J1156" t="str">
        <f t="shared" si="110"/>
        <v>SUN</v>
      </c>
      <c r="K1156" t="str">
        <f t="shared" si="111"/>
        <v>SPN</v>
      </c>
      <c r="L1156" s="3">
        <f t="shared" si="112"/>
        <v>1.0027777777777778</v>
      </c>
      <c r="M1156" t="s">
        <v>314</v>
      </c>
      <c r="N1156">
        <f t="shared" ref="N1156:N1219" si="114">YEAR(A1156)</f>
        <v>2020</v>
      </c>
      <c r="O1156">
        <f t="shared" ref="O1156:O1219" si="115">MONTH(A1156)</f>
        <v>11</v>
      </c>
      <c r="P1156">
        <f t="shared" si="113"/>
        <v>4</v>
      </c>
    </row>
    <row r="1157" spans="1:16" x14ac:dyDescent="0.2">
      <c r="A1157" s="5">
        <v>44439</v>
      </c>
      <c r="B1157" s="5">
        <v>44441</v>
      </c>
      <c r="C1157" t="s">
        <v>157</v>
      </c>
      <c r="D1157" s="5">
        <v>44532</v>
      </c>
      <c r="E1157" s="3">
        <v>4770000</v>
      </c>
      <c r="F1157" s="3">
        <v>1000000</v>
      </c>
      <c r="G1157" s="8">
        <v>2.7934E-2</v>
      </c>
      <c r="H1157" s="8">
        <v>2.8000000000000001E-2</v>
      </c>
      <c r="I1157" s="8">
        <v>1.3939121756487026E-3</v>
      </c>
      <c r="J1157" t="str">
        <f t="shared" si="110"/>
        <v>SUN</v>
      </c>
      <c r="K1157" t="str">
        <f t="shared" si="111"/>
        <v>SPN</v>
      </c>
      <c r="L1157" s="3">
        <f t="shared" si="112"/>
        <v>0.25555555555555554</v>
      </c>
      <c r="M1157" t="s">
        <v>314</v>
      </c>
      <c r="N1157">
        <f t="shared" si="114"/>
        <v>2021</v>
      </c>
      <c r="O1157">
        <f t="shared" si="115"/>
        <v>8</v>
      </c>
      <c r="P1157">
        <f t="shared" si="113"/>
        <v>3</v>
      </c>
    </row>
    <row r="1158" spans="1:16" x14ac:dyDescent="0.2">
      <c r="A1158" s="5">
        <v>44166</v>
      </c>
      <c r="B1158" s="5">
        <v>44168</v>
      </c>
      <c r="C1158" t="s">
        <v>157</v>
      </c>
      <c r="D1158" s="5">
        <v>44532</v>
      </c>
      <c r="E1158" s="3">
        <v>1460000</v>
      </c>
      <c r="F1158" s="3">
        <v>800000</v>
      </c>
      <c r="G1158" s="8">
        <v>3.1962499999999998E-2</v>
      </c>
      <c r="H1158" s="8">
        <v>3.2000000000000001E-2</v>
      </c>
      <c r="I1158" s="8">
        <v>9.3457602339181291E-4</v>
      </c>
      <c r="J1158" t="str">
        <f t="shared" si="110"/>
        <v>SUN</v>
      </c>
      <c r="K1158" t="str">
        <f t="shared" si="111"/>
        <v>SPN</v>
      </c>
      <c r="L1158" s="3">
        <f t="shared" si="112"/>
        <v>1.0027777777777778</v>
      </c>
      <c r="M1158" t="s">
        <v>314</v>
      </c>
      <c r="N1158">
        <f t="shared" si="114"/>
        <v>2020</v>
      </c>
      <c r="O1158">
        <f t="shared" si="115"/>
        <v>12</v>
      </c>
      <c r="P1158">
        <f t="shared" si="113"/>
        <v>4</v>
      </c>
    </row>
    <row r="1159" spans="1:16" x14ac:dyDescent="0.2">
      <c r="A1159" s="5">
        <v>44313</v>
      </c>
      <c r="B1159" s="5">
        <v>44315</v>
      </c>
      <c r="C1159" t="s">
        <v>247</v>
      </c>
      <c r="D1159" s="5">
        <v>44567</v>
      </c>
      <c r="E1159" s="3">
        <v>1230000</v>
      </c>
      <c r="F1159" s="3">
        <v>1150000</v>
      </c>
      <c r="G1159" s="8">
        <v>3.3071400000000001E-2</v>
      </c>
      <c r="H1159" s="8">
        <v>3.3700000000000001E-2</v>
      </c>
      <c r="I1159" s="8">
        <v>3.7655554455445547E-3</v>
      </c>
      <c r="J1159" t="str">
        <f t="shared" si="110"/>
        <v>SUN</v>
      </c>
      <c r="K1159" t="str">
        <f t="shared" si="111"/>
        <v>SPN</v>
      </c>
      <c r="L1159" s="3">
        <f t="shared" si="112"/>
        <v>0.69166666666666665</v>
      </c>
      <c r="M1159" t="s">
        <v>314</v>
      </c>
      <c r="N1159">
        <f t="shared" si="114"/>
        <v>2021</v>
      </c>
      <c r="O1159">
        <f t="shared" si="115"/>
        <v>4</v>
      </c>
      <c r="P1159">
        <f t="shared" si="113"/>
        <v>2</v>
      </c>
    </row>
    <row r="1160" spans="1:16" x14ac:dyDescent="0.2">
      <c r="A1160" s="5">
        <v>44215</v>
      </c>
      <c r="B1160" s="5">
        <v>44217</v>
      </c>
      <c r="C1160" t="s">
        <v>247</v>
      </c>
      <c r="D1160" s="5">
        <v>44567</v>
      </c>
      <c r="E1160" s="3">
        <v>2640000</v>
      </c>
      <c r="F1160" s="3">
        <v>2450000</v>
      </c>
      <c r="G1160" s="8">
        <v>3.20883E-2</v>
      </c>
      <c r="H1160" s="8">
        <v>3.2300000000000002E-2</v>
      </c>
      <c r="I1160" s="8">
        <v>3.1190769688553862E-3</v>
      </c>
      <c r="J1160" t="str">
        <f t="shared" si="110"/>
        <v>SUN</v>
      </c>
      <c r="K1160" t="str">
        <f t="shared" si="111"/>
        <v>SPN</v>
      </c>
      <c r="L1160" s="3">
        <f t="shared" si="112"/>
        <v>0.96388888888888891</v>
      </c>
      <c r="M1160" t="s">
        <v>314</v>
      </c>
      <c r="N1160">
        <f t="shared" si="114"/>
        <v>2021</v>
      </c>
      <c r="O1160">
        <f t="shared" si="115"/>
        <v>1</v>
      </c>
      <c r="P1160">
        <f t="shared" si="113"/>
        <v>1</v>
      </c>
    </row>
    <row r="1161" spans="1:16" x14ac:dyDescent="0.2">
      <c r="A1161" s="5">
        <v>44201</v>
      </c>
      <c r="B1161" s="5">
        <v>44203</v>
      </c>
      <c r="C1161" t="s">
        <v>247</v>
      </c>
      <c r="D1161" s="5">
        <v>44567</v>
      </c>
      <c r="E1161" s="3">
        <v>4680000</v>
      </c>
      <c r="F1161" s="3">
        <v>2450000</v>
      </c>
      <c r="G1161" s="8">
        <v>3.1909E-2</v>
      </c>
      <c r="H1161" s="8">
        <v>3.2099999999999997E-2</v>
      </c>
      <c r="I1161" s="8">
        <v>3.1016484824439596E-3</v>
      </c>
      <c r="J1161" t="str">
        <f t="shared" si="110"/>
        <v>SUN</v>
      </c>
      <c r="K1161" t="str">
        <f t="shared" si="111"/>
        <v>SPN</v>
      </c>
      <c r="L1161" s="3">
        <f t="shared" si="112"/>
        <v>1.0027777777777778</v>
      </c>
      <c r="M1161" t="s">
        <v>314</v>
      </c>
      <c r="N1161">
        <f t="shared" si="114"/>
        <v>2021</v>
      </c>
      <c r="O1161">
        <f t="shared" si="115"/>
        <v>1</v>
      </c>
      <c r="P1161">
        <f t="shared" si="113"/>
        <v>1</v>
      </c>
    </row>
    <row r="1162" spans="1:16" x14ac:dyDescent="0.2">
      <c r="A1162" s="5">
        <v>44243</v>
      </c>
      <c r="B1162" s="5">
        <v>44245</v>
      </c>
      <c r="C1162" t="s">
        <v>251</v>
      </c>
      <c r="D1162" s="5">
        <v>44595</v>
      </c>
      <c r="E1162" s="3">
        <v>4950000</v>
      </c>
      <c r="F1162" s="3">
        <v>3200000</v>
      </c>
      <c r="G1162" s="8">
        <v>3.2274999999999998E-2</v>
      </c>
      <c r="H1162" s="8">
        <v>3.2399999999999998E-2</v>
      </c>
      <c r="I1162" s="8">
        <v>4.0975996826026579E-3</v>
      </c>
      <c r="J1162" t="str">
        <f t="shared" si="110"/>
        <v>SUN</v>
      </c>
      <c r="K1162" t="str">
        <f t="shared" si="111"/>
        <v>SPN</v>
      </c>
      <c r="L1162" s="3">
        <f t="shared" si="112"/>
        <v>0.96388888888888891</v>
      </c>
      <c r="M1162" t="s">
        <v>314</v>
      </c>
      <c r="N1162">
        <f t="shared" si="114"/>
        <v>2021</v>
      </c>
      <c r="O1162">
        <f t="shared" si="115"/>
        <v>2</v>
      </c>
      <c r="P1162">
        <f t="shared" si="113"/>
        <v>1</v>
      </c>
    </row>
    <row r="1163" spans="1:16" x14ac:dyDescent="0.2">
      <c r="A1163" s="5">
        <v>44229</v>
      </c>
      <c r="B1163" s="5">
        <v>44229</v>
      </c>
      <c r="C1163" t="s">
        <v>251</v>
      </c>
      <c r="D1163" s="5">
        <v>44595</v>
      </c>
      <c r="E1163" s="3">
        <v>4200000</v>
      </c>
      <c r="F1163" s="3">
        <v>2000000</v>
      </c>
      <c r="G1163" s="8">
        <v>3.2399999999999998E-2</v>
      </c>
      <c r="H1163" s="8">
        <v>3.2500000000000001E-2</v>
      </c>
      <c r="I1163" s="8">
        <v>2.5709184685578259E-3</v>
      </c>
      <c r="J1163" t="str">
        <f t="shared" si="110"/>
        <v>SUN</v>
      </c>
      <c r="K1163" t="str">
        <f t="shared" si="111"/>
        <v>SPN</v>
      </c>
      <c r="L1163" s="3">
        <f t="shared" si="112"/>
        <v>1.0027777777777778</v>
      </c>
      <c r="M1163" t="s">
        <v>314</v>
      </c>
      <c r="N1163">
        <f t="shared" si="114"/>
        <v>2021</v>
      </c>
      <c r="O1163">
        <f t="shared" si="115"/>
        <v>2</v>
      </c>
      <c r="P1163">
        <f t="shared" si="113"/>
        <v>1</v>
      </c>
    </row>
    <row r="1164" spans="1:16" x14ac:dyDescent="0.2">
      <c r="A1164" s="5">
        <v>44271</v>
      </c>
      <c r="B1164" s="5">
        <v>44273</v>
      </c>
      <c r="C1164" t="s">
        <v>252</v>
      </c>
      <c r="D1164" s="5">
        <v>44623</v>
      </c>
      <c r="E1164" s="3">
        <v>1400000</v>
      </c>
      <c r="F1164" s="3">
        <v>1000000</v>
      </c>
      <c r="G1164" s="8">
        <v>3.2991600000000003E-2</v>
      </c>
      <c r="H1164" s="8">
        <v>3.3399999999999999E-2</v>
      </c>
      <c r="I1164" s="8">
        <v>1.3089307677048208E-3</v>
      </c>
      <c r="J1164" t="str">
        <f t="shared" si="110"/>
        <v>SUN</v>
      </c>
      <c r="K1164" t="str">
        <f t="shared" si="111"/>
        <v>SPN</v>
      </c>
      <c r="L1164" s="3">
        <f t="shared" si="112"/>
        <v>0.96388888888888891</v>
      </c>
      <c r="M1164" t="s">
        <v>314</v>
      </c>
      <c r="N1164">
        <f t="shared" si="114"/>
        <v>2021</v>
      </c>
      <c r="O1164">
        <f t="shared" si="115"/>
        <v>3</v>
      </c>
      <c r="P1164">
        <f t="shared" si="113"/>
        <v>1</v>
      </c>
    </row>
    <row r="1165" spans="1:16" x14ac:dyDescent="0.2">
      <c r="A1165" s="5">
        <v>44257</v>
      </c>
      <c r="B1165" s="5">
        <v>44259</v>
      </c>
      <c r="C1165" t="s">
        <v>252</v>
      </c>
      <c r="D1165" s="5">
        <v>44623</v>
      </c>
      <c r="E1165" s="3">
        <v>3050000</v>
      </c>
      <c r="F1165" s="3">
        <v>2850000</v>
      </c>
      <c r="G1165" s="8">
        <v>3.2497600000000001E-2</v>
      </c>
      <c r="H1165" s="8">
        <v>3.3000000000000002E-2</v>
      </c>
      <c r="I1165" s="8">
        <v>3.6745947232691926E-3</v>
      </c>
      <c r="J1165" t="str">
        <f t="shared" si="110"/>
        <v>SUN</v>
      </c>
      <c r="K1165" t="str">
        <f t="shared" si="111"/>
        <v>SPN</v>
      </c>
      <c r="L1165" s="3">
        <f t="shared" si="112"/>
        <v>1.0027777777777778</v>
      </c>
      <c r="M1165" t="s">
        <v>314</v>
      </c>
      <c r="N1165">
        <f t="shared" si="114"/>
        <v>2021</v>
      </c>
      <c r="O1165">
        <f t="shared" si="115"/>
        <v>3</v>
      </c>
      <c r="P1165">
        <f t="shared" si="113"/>
        <v>1</v>
      </c>
    </row>
    <row r="1166" spans="1:16" x14ac:dyDescent="0.2">
      <c r="A1166" s="5">
        <v>44398</v>
      </c>
      <c r="B1166" s="5">
        <v>44400</v>
      </c>
      <c r="C1166" t="s">
        <v>248</v>
      </c>
      <c r="D1166" s="5">
        <v>44651</v>
      </c>
      <c r="E1166" s="3">
        <v>7590000</v>
      </c>
      <c r="F1166" s="3">
        <v>2000000</v>
      </c>
      <c r="G1166" s="8">
        <v>3.2034E-2</v>
      </c>
      <c r="H1166" s="8">
        <v>3.2199999999999999E-2</v>
      </c>
      <c r="I1166" s="8">
        <v>6.3433663366336632E-3</v>
      </c>
      <c r="J1166" t="str">
        <f t="shared" si="110"/>
        <v>SUN</v>
      </c>
      <c r="K1166" t="str">
        <f t="shared" si="111"/>
        <v>SPN</v>
      </c>
      <c r="L1166" s="3">
        <f t="shared" si="112"/>
        <v>0.69444444444444442</v>
      </c>
      <c r="M1166" t="s">
        <v>314</v>
      </c>
      <c r="N1166">
        <f t="shared" si="114"/>
        <v>2021</v>
      </c>
      <c r="O1166">
        <f t="shared" si="115"/>
        <v>7</v>
      </c>
      <c r="P1166">
        <f t="shared" si="113"/>
        <v>3</v>
      </c>
    </row>
    <row r="1167" spans="1:16" x14ac:dyDescent="0.2">
      <c r="A1167" s="5">
        <v>44369</v>
      </c>
      <c r="B1167" s="5">
        <v>44371</v>
      </c>
      <c r="C1167" t="s">
        <v>248</v>
      </c>
      <c r="D1167" s="5">
        <v>44651</v>
      </c>
      <c r="E1167" s="3">
        <v>1970000</v>
      </c>
      <c r="F1167" s="3">
        <v>1450000</v>
      </c>
      <c r="G1167" s="8">
        <v>3.31995E-2</v>
      </c>
      <c r="H1167" s="8">
        <v>3.3500000000000002E-2</v>
      </c>
      <c r="I1167" s="8">
        <v>4.766264851485149E-3</v>
      </c>
      <c r="J1167" t="str">
        <f t="shared" si="110"/>
        <v>SUN</v>
      </c>
      <c r="K1167" t="str">
        <f t="shared" si="111"/>
        <v>SPN</v>
      </c>
      <c r="L1167" s="3">
        <f t="shared" si="112"/>
        <v>0.77500000000000002</v>
      </c>
      <c r="M1167" t="s">
        <v>314</v>
      </c>
      <c r="N1167">
        <f t="shared" si="114"/>
        <v>2021</v>
      </c>
      <c r="O1167">
        <f t="shared" si="115"/>
        <v>6</v>
      </c>
      <c r="P1167">
        <f t="shared" si="113"/>
        <v>2</v>
      </c>
    </row>
    <row r="1168" spans="1:16" x14ac:dyDescent="0.2">
      <c r="A1168" s="5">
        <v>44299</v>
      </c>
      <c r="B1168" s="5">
        <v>44301</v>
      </c>
      <c r="C1168" t="s">
        <v>248</v>
      </c>
      <c r="D1168" s="5">
        <v>44651</v>
      </c>
      <c r="E1168" s="3">
        <v>1205000</v>
      </c>
      <c r="F1168" s="3">
        <v>1205000</v>
      </c>
      <c r="G1168" s="8">
        <v>3.3286499999999997E-2</v>
      </c>
      <c r="H1168" s="8">
        <v>3.39E-2</v>
      </c>
      <c r="I1168" s="8">
        <v>1.5913601467962704E-3</v>
      </c>
      <c r="J1168" t="str">
        <f t="shared" si="110"/>
        <v>SUN</v>
      </c>
      <c r="K1168" t="str">
        <f t="shared" si="111"/>
        <v>SPN</v>
      </c>
      <c r="L1168" s="3">
        <f t="shared" si="112"/>
        <v>0.96666666666666667</v>
      </c>
      <c r="M1168" t="s">
        <v>314</v>
      </c>
      <c r="N1168">
        <f t="shared" si="114"/>
        <v>2021</v>
      </c>
      <c r="O1168">
        <f t="shared" si="115"/>
        <v>4</v>
      </c>
      <c r="P1168">
        <f t="shared" si="113"/>
        <v>2</v>
      </c>
    </row>
    <row r="1169" spans="1:16" x14ac:dyDescent="0.2">
      <c r="A1169" s="5">
        <v>44285</v>
      </c>
      <c r="B1169" s="5">
        <v>44287</v>
      </c>
      <c r="C1169" t="s">
        <v>248</v>
      </c>
      <c r="D1169" s="5">
        <v>44651</v>
      </c>
      <c r="E1169" s="3">
        <v>700000</v>
      </c>
      <c r="F1169" s="3">
        <v>600000</v>
      </c>
      <c r="G1169" s="8">
        <v>3.3360000000000001E-2</v>
      </c>
      <c r="H1169" s="8">
        <v>3.3500000000000002E-2</v>
      </c>
      <c r="I1169" s="8">
        <v>7.9412814917675066E-4</v>
      </c>
      <c r="J1169" t="str">
        <f t="shared" si="110"/>
        <v>SUN</v>
      </c>
      <c r="K1169" t="str">
        <f t="shared" si="111"/>
        <v>SPN</v>
      </c>
      <c r="L1169" s="3">
        <f t="shared" si="112"/>
        <v>1</v>
      </c>
      <c r="M1169" t="s">
        <v>314</v>
      </c>
      <c r="N1169">
        <f t="shared" si="114"/>
        <v>2021</v>
      </c>
      <c r="O1169">
        <f t="shared" si="115"/>
        <v>3</v>
      </c>
      <c r="P1169">
        <f t="shared" si="113"/>
        <v>1</v>
      </c>
    </row>
    <row r="1170" spans="1:16" x14ac:dyDescent="0.2">
      <c r="A1170" s="5">
        <v>44439</v>
      </c>
      <c r="B1170" s="5">
        <v>44441</v>
      </c>
      <c r="C1170" t="s">
        <v>249</v>
      </c>
      <c r="D1170" s="5">
        <v>44708</v>
      </c>
      <c r="E1170" s="3">
        <v>5685000</v>
      </c>
      <c r="F1170" s="3">
        <v>1600000</v>
      </c>
      <c r="G1170" s="8">
        <v>2.99969E-2</v>
      </c>
      <c r="H1170" s="8">
        <v>3.0200000000000001E-2</v>
      </c>
      <c r="I1170" s="8">
        <v>4.751984158415842E-3</v>
      </c>
      <c r="J1170" t="str">
        <f t="shared" si="110"/>
        <v>SUN</v>
      </c>
      <c r="K1170" t="str">
        <f t="shared" si="111"/>
        <v>SPN</v>
      </c>
      <c r="L1170" s="3">
        <f t="shared" si="112"/>
        <v>0.7416666666666667</v>
      </c>
      <c r="M1170" t="s">
        <v>314</v>
      </c>
      <c r="N1170">
        <f t="shared" si="114"/>
        <v>2021</v>
      </c>
      <c r="O1170">
        <f t="shared" si="115"/>
        <v>8</v>
      </c>
      <c r="P1170">
        <f t="shared" si="113"/>
        <v>3</v>
      </c>
    </row>
    <row r="1171" spans="1:16" x14ac:dyDescent="0.2">
      <c r="A1171" s="5">
        <v>44411</v>
      </c>
      <c r="B1171" s="5">
        <v>44413</v>
      </c>
      <c r="C1171" t="s">
        <v>249</v>
      </c>
      <c r="D1171" s="5">
        <v>44708</v>
      </c>
      <c r="E1171" s="3">
        <v>8250000</v>
      </c>
      <c r="F1171" s="3">
        <v>2000000</v>
      </c>
      <c r="G1171" s="8">
        <v>3.1205E-2</v>
      </c>
      <c r="H1171" s="8">
        <v>3.1300000000000001E-2</v>
      </c>
      <c r="I1171" s="8">
        <v>6.1792079207920788E-3</v>
      </c>
      <c r="J1171" t="str">
        <f t="shared" si="110"/>
        <v>SUN</v>
      </c>
      <c r="K1171" t="str">
        <f t="shared" si="111"/>
        <v>SPN</v>
      </c>
      <c r="L1171" s="3">
        <f t="shared" si="112"/>
        <v>0.81666666666666665</v>
      </c>
      <c r="M1171" t="s">
        <v>314</v>
      </c>
      <c r="N1171">
        <f t="shared" si="114"/>
        <v>2021</v>
      </c>
      <c r="O1171">
        <f t="shared" si="115"/>
        <v>8</v>
      </c>
      <c r="P1171">
        <f t="shared" si="113"/>
        <v>3</v>
      </c>
    </row>
    <row r="1172" spans="1:16" x14ac:dyDescent="0.2">
      <c r="A1172" s="5">
        <v>44355</v>
      </c>
      <c r="B1172" s="5">
        <v>44357</v>
      </c>
      <c r="C1172" t="s">
        <v>249</v>
      </c>
      <c r="D1172" s="5">
        <v>44708</v>
      </c>
      <c r="E1172" s="3">
        <v>1470000</v>
      </c>
      <c r="F1172" s="3">
        <v>1400000</v>
      </c>
      <c r="G1172" s="8">
        <v>3.3295999999999999E-2</v>
      </c>
      <c r="H1172" s="8">
        <v>3.39E-2</v>
      </c>
      <c r="I1172" s="8">
        <v>1.8494108311842888E-3</v>
      </c>
      <c r="J1172" t="str">
        <f t="shared" si="110"/>
        <v>SUN</v>
      </c>
      <c r="K1172" t="str">
        <f t="shared" si="111"/>
        <v>SPN</v>
      </c>
      <c r="L1172" s="3">
        <f t="shared" si="112"/>
        <v>0.96944444444444444</v>
      </c>
      <c r="M1172" t="s">
        <v>314</v>
      </c>
      <c r="N1172">
        <f t="shared" si="114"/>
        <v>2021</v>
      </c>
      <c r="O1172">
        <f t="shared" si="115"/>
        <v>6</v>
      </c>
      <c r="P1172">
        <f t="shared" si="113"/>
        <v>2</v>
      </c>
    </row>
    <row r="1173" spans="1:16" x14ac:dyDescent="0.2">
      <c r="A1173" s="5">
        <v>44341</v>
      </c>
      <c r="B1173" s="5">
        <v>44344</v>
      </c>
      <c r="C1173" t="s">
        <v>249</v>
      </c>
      <c r="D1173" s="5">
        <v>44708</v>
      </c>
      <c r="E1173" s="3">
        <v>2050000</v>
      </c>
      <c r="F1173" s="3">
        <v>1750000</v>
      </c>
      <c r="G1173" s="8">
        <v>3.3487099999999999E-2</v>
      </c>
      <c r="H1173" s="8">
        <v>3.39E-2</v>
      </c>
      <c r="I1173" s="8">
        <v>2.3250317397341797E-3</v>
      </c>
      <c r="J1173" t="str">
        <f t="shared" si="110"/>
        <v>SUN</v>
      </c>
      <c r="K1173" t="str">
        <f t="shared" si="111"/>
        <v>SPN</v>
      </c>
      <c r="L1173" s="3">
        <f t="shared" si="112"/>
        <v>1.0055555555555555</v>
      </c>
      <c r="M1173" t="s">
        <v>314</v>
      </c>
      <c r="N1173">
        <f t="shared" si="114"/>
        <v>2021</v>
      </c>
      <c r="O1173">
        <f t="shared" si="115"/>
        <v>5</v>
      </c>
      <c r="P1173">
        <f t="shared" si="113"/>
        <v>2</v>
      </c>
    </row>
    <row r="1174" spans="1:16" x14ac:dyDescent="0.2">
      <c r="A1174" s="5">
        <v>44495</v>
      </c>
      <c r="B1174" s="5">
        <v>44497</v>
      </c>
      <c r="C1174" t="s">
        <v>250</v>
      </c>
      <c r="D1174" s="5">
        <v>44749</v>
      </c>
      <c r="E1174" s="3">
        <v>8500000</v>
      </c>
      <c r="F1174" s="3">
        <v>1000000</v>
      </c>
      <c r="G1174" s="8">
        <v>2.8670000000000001E-2</v>
      </c>
      <c r="H1174" s="8">
        <v>2.8799999999999999E-2</v>
      </c>
      <c r="I1174" s="8">
        <v>2.8386138613861384E-3</v>
      </c>
      <c r="J1174" t="str">
        <f t="shared" si="110"/>
        <v>SUN</v>
      </c>
      <c r="K1174" t="str">
        <f t="shared" si="111"/>
        <v>SPN</v>
      </c>
      <c r="L1174" s="3">
        <f t="shared" si="112"/>
        <v>0.69722222222222219</v>
      </c>
      <c r="M1174" t="s">
        <v>314</v>
      </c>
      <c r="N1174">
        <f t="shared" si="114"/>
        <v>2021</v>
      </c>
      <c r="O1174">
        <f t="shared" si="115"/>
        <v>10</v>
      </c>
      <c r="P1174">
        <f t="shared" si="113"/>
        <v>4</v>
      </c>
    </row>
    <row r="1175" spans="1:16" x14ac:dyDescent="0.2">
      <c r="A1175" s="5">
        <v>44467</v>
      </c>
      <c r="B1175" s="5">
        <v>44469</v>
      </c>
      <c r="C1175" t="s">
        <v>250</v>
      </c>
      <c r="D1175" s="5">
        <v>44749</v>
      </c>
      <c r="E1175" s="3">
        <v>7505000</v>
      </c>
      <c r="F1175" s="3">
        <v>900000</v>
      </c>
      <c r="G1175" s="8">
        <v>2.9499999999999998E-2</v>
      </c>
      <c r="H1175" s="8">
        <v>2.9600000000000001E-2</v>
      </c>
      <c r="I1175" s="8">
        <v>2.6287128712871289E-3</v>
      </c>
      <c r="J1175" t="str">
        <f t="shared" si="110"/>
        <v>SUN</v>
      </c>
      <c r="K1175" t="str">
        <f t="shared" si="111"/>
        <v>SPN</v>
      </c>
      <c r="L1175" s="3">
        <f t="shared" si="112"/>
        <v>0.77500000000000002</v>
      </c>
      <c r="M1175" t="s">
        <v>314</v>
      </c>
      <c r="N1175">
        <f t="shared" si="114"/>
        <v>2021</v>
      </c>
      <c r="O1175">
        <f t="shared" si="115"/>
        <v>9</v>
      </c>
      <c r="P1175">
        <f t="shared" si="113"/>
        <v>3</v>
      </c>
    </row>
    <row r="1176" spans="1:16" x14ac:dyDescent="0.2">
      <c r="A1176" s="5">
        <v>44383</v>
      </c>
      <c r="B1176" s="5">
        <v>44385</v>
      </c>
      <c r="C1176" t="s">
        <v>250</v>
      </c>
      <c r="D1176" s="5">
        <v>44749</v>
      </c>
      <c r="E1176" s="3">
        <v>3250000</v>
      </c>
      <c r="F1176" s="3">
        <v>1700000</v>
      </c>
      <c r="G1176" s="8">
        <v>3.3490399999999997E-2</v>
      </c>
      <c r="H1176" s="8">
        <v>3.39E-2</v>
      </c>
      <c r="I1176" s="8">
        <v>2.2588248363419952E-3</v>
      </c>
      <c r="J1176" t="str">
        <f t="shared" si="110"/>
        <v>SUN</v>
      </c>
      <c r="K1176" t="str">
        <f t="shared" si="111"/>
        <v>SPN</v>
      </c>
      <c r="L1176" s="3">
        <f t="shared" si="112"/>
        <v>1.0027777777777778</v>
      </c>
      <c r="M1176" t="s">
        <v>314</v>
      </c>
      <c r="N1176">
        <f t="shared" si="114"/>
        <v>2021</v>
      </c>
      <c r="O1176">
        <f t="shared" si="115"/>
        <v>7</v>
      </c>
      <c r="P1176">
        <f t="shared" si="113"/>
        <v>3</v>
      </c>
    </row>
    <row r="1177" spans="1:16" x14ac:dyDescent="0.2">
      <c r="A1177" s="5">
        <v>44426</v>
      </c>
      <c r="B1177" s="5">
        <v>44428</v>
      </c>
      <c r="C1177" t="s">
        <v>253</v>
      </c>
      <c r="D1177" s="5">
        <v>44792</v>
      </c>
      <c r="E1177" s="3">
        <v>8000000</v>
      </c>
      <c r="F1177" s="3">
        <v>2000000</v>
      </c>
      <c r="G1177" s="8">
        <v>3.074E-2</v>
      </c>
      <c r="H1177" s="8">
        <v>3.09E-2</v>
      </c>
      <c r="I1177" s="8">
        <v>2.4391985717119621E-3</v>
      </c>
      <c r="J1177" t="str">
        <f t="shared" si="110"/>
        <v>SUN</v>
      </c>
      <c r="K1177" t="str">
        <f t="shared" si="111"/>
        <v>SPN</v>
      </c>
      <c r="L1177" s="3">
        <f t="shared" si="112"/>
        <v>1.0027777777777778</v>
      </c>
      <c r="M1177" t="s">
        <v>314</v>
      </c>
      <c r="N1177">
        <f t="shared" si="114"/>
        <v>2021</v>
      </c>
      <c r="O1177">
        <f t="shared" si="115"/>
        <v>8</v>
      </c>
      <c r="P1177">
        <f t="shared" si="113"/>
        <v>3</v>
      </c>
    </row>
    <row r="1178" spans="1:16" x14ac:dyDescent="0.2">
      <c r="A1178" s="5">
        <v>44453</v>
      </c>
      <c r="B1178" s="5">
        <v>44455</v>
      </c>
      <c r="C1178" t="s">
        <v>254</v>
      </c>
      <c r="D1178" s="5">
        <v>44819</v>
      </c>
      <c r="E1178" s="3">
        <v>7995000</v>
      </c>
      <c r="F1178" s="3">
        <v>1600000</v>
      </c>
      <c r="G1178" s="8">
        <v>0.03</v>
      </c>
      <c r="H1178" s="8">
        <v>3.0200000000000001E-2</v>
      </c>
      <c r="I1178" s="8">
        <v>1.9043840507835747E-3</v>
      </c>
      <c r="J1178" t="str">
        <f t="shared" si="110"/>
        <v>SUN</v>
      </c>
      <c r="K1178" t="str">
        <f t="shared" si="111"/>
        <v>SPN</v>
      </c>
      <c r="L1178" s="3">
        <f t="shared" si="112"/>
        <v>1.0027777777777778</v>
      </c>
      <c r="M1178" t="s">
        <v>314</v>
      </c>
      <c r="N1178">
        <f t="shared" si="114"/>
        <v>2021</v>
      </c>
      <c r="O1178">
        <f t="shared" si="115"/>
        <v>9</v>
      </c>
      <c r="P1178">
        <f t="shared" si="113"/>
        <v>3</v>
      </c>
    </row>
    <row r="1179" spans="1:16" x14ac:dyDescent="0.2">
      <c r="A1179" s="5">
        <v>44481</v>
      </c>
      <c r="B1179" s="5">
        <v>44483</v>
      </c>
      <c r="C1179" t="s">
        <v>255</v>
      </c>
      <c r="D1179" s="5">
        <v>44847</v>
      </c>
      <c r="E1179" s="3">
        <v>8610000</v>
      </c>
      <c r="F1179" s="3">
        <v>1000000</v>
      </c>
      <c r="G1179" s="8">
        <v>2.9739999999999999E-2</v>
      </c>
      <c r="H1179" s="8">
        <v>2.9899999999999999E-2</v>
      </c>
      <c r="I1179" s="8">
        <v>1.1799246181313232E-3</v>
      </c>
      <c r="J1179" t="str">
        <f t="shared" si="110"/>
        <v>SUN</v>
      </c>
      <c r="K1179" t="str">
        <f t="shared" si="111"/>
        <v>SPN</v>
      </c>
      <c r="L1179" s="3">
        <f t="shared" si="112"/>
        <v>1.0027777777777778</v>
      </c>
      <c r="M1179" t="s">
        <v>314</v>
      </c>
      <c r="N1179">
        <f t="shared" si="114"/>
        <v>2021</v>
      </c>
      <c r="O1179">
        <f t="shared" si="115"/>
        <v>10</v>
      </c>
      <c r="P1179">
        <f t="shared" si="113"/>
        <v>4</v>
      </c>
    </row>
    <row r="1180" spans="1:16" x14ac:dyDescent="0.2">
      <c r="A1180" s="5">
        <v>44579</v>
      </c>
      <c r="B1180" s="5">
        <v>44581</v>
      </c>
      <c r="C1180" t="s">
        <v>289</v>
      </c>
      <c r="D1180" s="5">
        <v>44931</v>
      </c>
      <c r="E1180" s="3">
        <v>16410000</v>
      </c>
      <c r="F1180" s="3">
        <v>2000000</v>
      </c>
      <c r="G1180" s="8">
        <v>2.9215000000000001E-2</v>
      </c>
      <c r="H1180" s="8">
        <v>2.9399999999999999E-2</v>
      </c>
      <c r="I1180" s="8">
        <v>2.2044897189209584E-3</v>
      </c>
      <c r="J1180" t="str">
        <f t="shared" si="110"/>
        <v>SUN</v>
      </c>
      <c r="K1180" t="str">
        <f t="shared" si="111"/>
        <v>SPN</v>
      </c>
      <c r="L1180" s="3">
        <f t="shared" si="112"/>
        <v>0.96388888888888891</v>
      </c>
      <c r="M1180" t="s">
        <v>314</v>
      </c>
      <c r="N1180">
        <f t="shared" si="114"/>
        <v>2022</v>
      </c>
      <c r="O1180">
        <f t="shared" si="115"/>
        <v>1</v>
      </c>
      <c r="P1180">
        <f t="shared" si="113"/>
        <v>1</v>
      </c>
    </row>
    <row r="1181" spans="1:16" x14ac:dyDescent="0.2">
      <c r="A1181" s="5">
        <v>44565</v>
      </c>
      <c r="B1181" s="5">
        <v>44567</v>
      </c>
      <c r="C1181" t="s">
        <v>289</v>
      </c>
      <c r="D1181" s="5">
        <v>44931</v>
      </c>
      <c r="E1181" s="3">
        <v>12520000</v>
      </c>
      <c r="F1181" s="3">
        <v>2000000</v>
      </c>
      <c r="G1181" s="8">
        <v>2.9874999999999999E-2</v>
      </c>
      <c r="H1181" s="8">
        <v>0.03</v>
      </c>
      <c r="I1181" s="8">
        <v>2.25429164308621E-3</v>
      </c>
      <c r="J1181" t="str">
        <f t="shared" si="110"/>
        <v>SUN</v>
      </c>
      <c r="K1181" t="str">
        <f t="shared" si="111"/>
        <v>SPN</v>
      </c>
      <c r="L1181" s="3">
        <f t="shared" si="112"/>
        <v>1.0027777777777778</v>
      </c>
      <c r="M1181" t="s">
        <v>314</v>
      </c>
      <c r="N1181">
        <f t="shared" si="114"/>
        <v>2022</v>
      </c>
      <c r="O1181">
        <f t="shared" si="115"/>
        <v>1</v>
      </c>
      <c r="P1181">
        <f t="shared" si="113"/>
        <v>1</v>
      </c>
    </row>
    <row r="1182" spans="1:16" x14ac:dyDescent="0.2">
      <c r="A1182" s="5">
        <v>44691</v>
      </c>
      <c r="B1182" s="5">
        <v>44693</v>
      </c>
      <c r="C1182" t="s">
        <v>282</v>
      </c>
      <c r="D1182" s="5">
        <v>44960</v>
      </c>
      <c r="E1182" s="3">
        <v>2595000</v>
      </c>
      <c r="F1182" s="3">
        <v>2450000</v>
      </c>
      <c r="G1182" s="8">
        <v>2.9134699999999999E-2</v>
      </c>
      <c r="H1182" s="8">
        <v>0.03</v>
      </c>
      <c r="I1182" s="8">
        <v>5.0267616197183099E-3</v>
      </c>
      <c r="J1182" t="str">
        <f t="shared" si="110"/>
        <v>SUN</v>
      </c>
      <c r="K1182" t="str">
        <f t="shared" si="111"/>
        <v>SPN</v>
      </c>
      <c r="L1182" s="3">
        <f t="shared" si="112"/>
        <v>0.73055555555555551</v>
      </c>
      <c r="M1182" t="s">
        <v>314</v>
      </c>
      <c r="N1182">
        <f t="shared" si="114"/>
        <v>2022</v>
      </c>
      <c r="O1182">
        <f t="shared" si="115"/>
        <v>5</v>
      </c>
      <c r="P1182">
        <f t="shared" si="113"/>
        <v>2</v>
      </c>
    </row>
    <row r="1183" spans="1:16" x14ac:dyDescent="0.2">
      <c r="A1183" s="5">
        <v>44607</v>
      </c>
      <c r="B1183" s="5">
        <v>44609</v>
      </c>
      <c r="C1183" t="s">
        <v>282</v>
      </c>
      <c r="D1183" s="5">
        <v>44960</v>
      </c>
      <c r="E1183" s="3">
        <v>25230000</v>
      </c>
      <c r="F1183" s="3">
        <v>2000000</v>
      </c>
      <c r="G1183" s="8">
        <v>2.768E-2</v>
      </c>
      <c r="H1183" s="8">
        <v>2.7900000000000001E-2</v>
      </c>
      <c r="I1183" s="8">
        <v>2.0886625165063197E-3</v>
      </c>
      <c r="J1183" t="str">
        <f t="shared" si="110"/>
        <v>SUN</v>
      </c>
      <c r="K1183" t="str">
        <f t="shared" si="111"/>
        <v>SPN</v>
      </c>
      <c r="L1183" s="3">
        <f t="shared" si="112"/>
        <v>0.96666666666666667</v>
      </c>
      <c r="M1183" t="s">
        <v>314</v>
      </c>
      <c r="N1183">
        <f t="shared" si="114"/>
        <v>2022</v>
      </c>
      <c r="O1183">
        <f t="shared" si="115"/>
        <v>2</v>
      </c>
      <c r="P1183">
        <f t="shared" si="113"/>
        <v>1</v>
      </c>
    </row>
    <row r="1184" spans="1:16" x14ac:dyDescent="0.2">
      <c r="A1184" s="5">
        <v>44594</v>
      </c>
      <c r="B1184" s="5">
        <v>44596</v>
      </c>
      <c r="C1184" t="s">
        <v>282</v>
      </c>
      <c r="D1184" s="5">
        <v>44960</v>
      </c>
      <c r="E1184" s="3">
        <v>14900000</v>
      </c>
      <c r="F1184" s="3">
        <v>2000000</v>
      </c>
      <c r="G1184" s="8">
        <v>2.8369999999999999E-2</v>
      </c>
      <c r="H1184" s="8">
        <v>2.8400000000000002E-2</v>
      </c>
      <c r="I1184" s="8">
        <v>2.1407281644972645E-3</v>
      </c>
      <c r="J1184" t="str">
        <f t="shared" si="110"/>
        <v>SUN</v>
      </c>
      <c r="K1184" t="str">
        <f t="shared" si="111"/>
        <v>SPN</v>
      </c>
      <c r="L1184" s="3">
        <f t="shared" si="112"/>
        <v>1.0027777777777778</v>
      </c>
      <c r="M1184" t="s">
        <v>314</v>
      </c>
      <c r="N1184">
        <f t="shared" si="114"/>
        <v>2022</v>
      </c>
      <c r="O1184">
        <f t="shared" si="115"/>
        <v>2</v>
      </c>
      <c r="P1184">
        <f t="shared" si="113"/>
        <v>1</v>
      </c>
    </row>
    <row r="1185" spans="1:16" x14ac:dyDescent="0.2">
      <c r="A1185" s="5">
        <v>44719</v>
      </c>
      <c r="B1185" s="5">
        <v>44721</v>
      </c>
      <c r="C1185" t="s">
        <v>283</v>
      </c>
      <c r="D1185" s="5">
        <v>44960</v>
      </c>
      <c r="E1185" s="3">
        <v>4415000</v>
      </c>
      <c r="F1185" s="3">
        <v>2000000</v>
      </c>
      <c r="G1185" s="8">
        <v>2.9152000000000001E-2</v>
      </c>
      <c r="H1185" s="8">
        <v>2.9499999999999998E-2</v>
      </c>
      <c r="I1185" s="8">
        <v>4.1059154929577466E-3</v>
      </c>
      <c r="J1185" t="str">
        <f t="shared" si="110"/>
        <v>SUN</v>
      </c>
      <c r="K1185" t="str">
        <f t="shared" si="111"/>
        <v>SPN</v>
      </c>
      <c r="L1185" s="3">
        <f t="shared" si="112"/>
        <v>0.65555555555555556</v>
      </c>
      <c r="M1185" t="s">
        <v>314</v>
      </c>
      <c r="N1185">
        <f t="shared" si="114"/>
        <v>2022</v>
      </c>
      <c r="O1185">
        <f t="shared" si="115"/>
        <v>6</v>
      </c>
      <c r="P1185">
        <f t="shared" si="113"/>
        <v>2</v>
      </c>
    </row>
    <row r="1186" spans="1:16" x14ac:dyDescent="0.2">
      <c r="A1186" s="5">
        <v>44635</v>
      </c>
      <c r="B1186" s="5">
        <v>44637</v>
      </c>
      <c r="C1186" t="s">
        <v>283</v>
      </c>
      <c r="D1186" s="5">
        <v>44988</v>
      </c>
      <c r="E1186" s="3">
        <v>17702000</v>
      </c>
      <c r="F1186" s="3">
        <v>2000000</v>
      </c>
      <c r="G1186" s="8">
        <v>2.5159999999999998E-2</v>
      </c>
      <c r="H1186" s="8">
        <v>2.5399999999999999E-2</v>
      </c>
      <c r="I1186" s="8">
        <v>1.8985097151480853E-3</v>
      </c>
      <c r="J1186" t="str">
        <f t="shared" si="110"/>
        <v>SUN</v>
      </c>
      <c r="K1186" t="str">
        <f t="shared" si="111"/>
        <v>SPN</v>
      </c>
      <c r="L1186" s="3">
        <f t="shared" si="112"/>
        <v>0.96666666666666667</v>
      </c>
      <c r="M1186" t="s">
        <v>314</v>
      </c>
      <c r="N1186">
        <f t="shared" si="114"/>
        <v>2022</v>
      </c>
      <c r="O1186">
        <f t="shared" si="115"/>
        <v>3</v>
      </c>
      <c r="P1186">
        <f t="shared" si="113"/>
        <v>1</v>
      </c>
    </row>
    <row r="1187" spans="1:16" x14ac:dyDescent="0.2">
      <c r="A1187" s="5">
        <v>44621</v>
      </c>
      <c r="B1187" s="5">
        <v>44624</v>
      </c>
      <c r="C1187" t="s">
        <v>283</v>
      </c>
      <c r="D1187" s="5">
        <v>44988</v>
      </c>
      <c r="E1187" s="3">
        <v>24100000</v>
      </c>
      <c r="F1187" s="3">
        <v>2000000</v>
      </c>
      <c r="G1187" s="8">
        <v>2.716E-2</v>
      </c>
      <c r="H1187" s="8">
        <v>2.75E-2</v>
      </c>
      <c r="I1187" s="8">
        <v>2.0494246368609696E-3</v>
      </c>
      <c r="J1187" t="str">
        <f t="shared" si="110"/>
        <v>SUN</v>
      </c>
      <c r="K1187" t="str">
        <f t="shared" si="111"/>
        <v>SPN</v>
      </c>
      <c r="L1187" s="3">
        <f t="shared" si="112"/>
        <v>1.0055555555555555</v>
      </c>
      <c r="M1187" t="s">
        <v>314</v>
      </c>
      <c r="N1187">
        <f t="shared" si="114"/>
        <v>2022</v>
      </c>
      <c r="O1187">
        <f t="shared" si="115"/>
        <v>3</v>
      </c>
      <c r="P1187">
        <f t="shared" si="113"/>
        <v>1</v>
      </c>
    </row>
    <row r="1188" spans="1:16" x14ac:dyDescent="0.2">
      <c r="A1188" s="5">
        <v>44747</v>
      </c>
      <c r="B1188" s="5">
        <v>44749</v>
      </c>
      <c r="C1188" t="s">
        <v>284</v>
      </c>
      <c r="D1188" s="5">
        <v>45015</v>
      </c>
      <c r="E1188" s="3">
        <v>2320000</v>
      </c>
      <c r="F1188" s="3">
        <v>2000000</v>
      </c>
      <c r="G1188" s="8">
        <v>3.1298199999999998E-2</v>
      </c>
      <c r="H1188" s="8">
        <v>3.2000000000000001E-2</v>
      </c>
      <c r="I1188" s="8">
        <v>4.408197183098591E-3</v>
      </c>
      <c r="J1188" t="str">
        <f t="shared" si="110"/>
        <v>SUN</v>
      </c>
      <c r="K1188" t="str">
        <f t="shared" si="111"/>
        <v>SPN</v>
      </c>
      <c r="L1188" s="3">
        <f t="shared" si="112"/>
        <v>0.73611111111111116</v>
      </c>
      <c r="M1188" t="s">
        <v>314</v>
      </c>
      <c r="N1188">
        <f t="shared" si="114"/>
        <v>2022</v>
      </c>
      <c r="O1188">
        <f t="shared" si="115"/>
        <v>7</v>
      </c>
      <c r="P1188">
        <f t="shared" si="113"/>
        <v>3</v>
      </c>
    </row>
    <row r="1189" spans="1:16" x14ac:dyDescent="0.2">
      <c r="A1189" s="5">
        <v>44649</v>
      </c>
      <c r="B1189" s="5">
        <v>44651</v>
      </c>
      <c r="C1189" t="s">
        <v>284</v>
      </c>
      <c r="D1189" s="5">
        <v>45015</v>
      </c>
      <c r="E1189" s="3">
        <v>11918300</v>
      </c>
      <c r="F1189" s="3">
        <v>1700000</v>
      </c>
      <c r="G1189" s="8">
        <v>2.7E-2</v>
      </c>
      <c r="H1189" s="8">
        <v>2.76E-2</v>
      </c>
      <c r="I1189" s="8">
        <v>1.7317487266553481E-3</v>
      </c>
      <c r="J1189" t="str">
        <f t="shared" si="110"/>
        <v>SUN</v>
      </c>
      <c r="K1189" t="str">
        <f t="shared" si="111"/>
        <v>SPN</v>
      </c>
      <c r="L1189" s="3">
        <f t="shared" si="112"/>
        <v>1.0027777777777778</v>
      </c>
      <c r="M1189" t="s">
        <v>314</v>
      </c>
      <c r="N1189">
        <f t="shared" si="114"/>
        <v>2022</v>
      </c>
      <c r="O1189">
        <f t="shared" si="115"/>
        <v>3</v>
      </c>
      <c r="P1189">
        <f t="shared" si="113"/>
        <v>1</v>
      </c>
    </row>
    <row r="1190" spans="1:16" x14ac:dyDescent="0.2">
      <c r="A1190" s="5">
        <v>44775</v>
      </c>
      <c r="B1190" s="5">
        <v>44777</v>
      </c>
      <c r="C1190" t="s">
        <v>285</v>
      </c>
      <c r="D1190" s="5">
        <v>45029</v>
      </c>
      <c r="E1190" s="3">
        <v>2575000</v>
      </c>
      <c r="F1190" s="3">
        <v>2400000</v>
      </c>
      <c r="G1190" s="8">
        <v>3.2971100000000003E-2</v>
      </c>
      <c r="H1190" s="8">
        <v>3.4799999999999998E-2</v>
      </c>
      <c r="I1190" s="8">
        <v>5.5725802816901414E-3</v>
      </c>
      <c r="J1190" t="str">
        <f t="shared" si="110"/>
        <v>SUN</v>
      </c>
      <c r="K1190" t="str">
        <f t="shared" si="111"/>
        <v>SPN</v>
      </c>
      <c r="L1190" s="3">
        <f t="shared" si="112"/>
        <v>0.69722222222222219</v>
      </c>
      <c r="M1190" t="s">
        <v>314</v>
      </c>
      <c r="N1190">
        <f t="shared" si="114"/>
        <v>2022</v>
      </c>
      <c r="O1190">
        <f t="shared" si="115"/>
        <v>8</v>
      </c>
      <c r="P1190">
        <f t="shared" si="113"/>
        <v>3</v>
      </c>
    </row>
    <row r="1191" spans="1:16" x14ac:dyDescent="0.2">
      <c r="A1191" s="5">
        <v>44663</v>
      </c>
      <c r="B1191" s="5">
        <v>44665</v>
      </c>
      <c r="C1191" t="s">
        <v>285</v>
      </c>
      <c r="D1191" s="5">
        <v>45029</v>
      </c>
      <c r="E1191" s="3">
        <v>17325000</v>
      </c>
      <c r="F1191" s="3">
        <v>3350000</v>
      </c>
      <c r="G1191" s="8">
        <v>2.7666300000000001E-2</v>
      </c>
      <c r="H1191" s="8">
        <v>2.8299999999999999E-2</v>
      </c>
      <c r="I1191" s="8">
        <v>3.4967781550650826E-3</v>
      </c>
      <c r="J1191" t="str">
        <f t="shared" si="110"/>
        <v>SUN</v>
      </c>
      <c r="K1191" t="str">
        <f t="shared" si="111"/>
        <v>SPN</v>
      </c>
      <c r="L1191" s="3">
        <f t="shared" si="112"/>
        <v>1.0027777777777778</v>
      </c>
      <c r="M1191" t="s">
        <v>314</v>
      </c>
      <c r="N1191">
        <f t="shared" si="114"/>
        <v>2022</v>
      </c>
      <c r="O1191">
        <f t="shared" si="115"/>
        <v>4</v>
      </c>
      <c r="P1191">
        <f t="shared" si="113"/>
        <v>2</v>
      </c>
    </row>
    <row r="1192" spans="1:16" x14ac:dyDescent="0.2">
      <c r="A1192" s="5">
        <v>44803</v>
      </c>
      <c r="B1192" s="5">
        <v>44805</v>
      </c>
      <c r="C1192" t="s">
        <v>286</v>
      </c>
      <c r="D1192" s="5">
        <v>45072</v>
      </c>
      <c r="E1192" s="3">
        <v>6540000</v>
      </c>
      <c r="F1192" s="3">
        <v>2600000</v>
      </c>
      <c r="G1192" s="8">
        <v>3.6637700000000002E-2</v>
      </c>
      <c r="H1192" s="8">
        <v>3.6999999999999998E-2</v>
      </c>
      <c r="I1192" s="8">
        <v>6.7083112676056345E-3</v>
      </c>
      <c r="J1192" t="str">
        <f t="shared" si="110"/>
        <v>SUN</v>
      </c>
      <c r="K1192" t="str">
        <f t="shared" si="111"/>
        <v>SPN</v>
      </c>
      <c r="L1192" s="3">
        <f t="shared" si="112"/>
        <v>0.73888888888888893</v>
      </c>
      <c r="M1192" t="s">
        <v>314</v>
      </c>
      <c r="N1192">
        <f t="shared" si="114"/>
        <v>2022</v>
      </c>
      <c r="O1192">
        <f t="shared" si="115"/>
        <v>8</v>
      </c>
      <c r="P1192">
        <f t="shared" si="113"/>
        <v>3</v>
      </c>
    </row>
    <row r="1193" spans="1:16" x14ac:dyDescent="0.2">
      <c r="A1193" s="5">
        <v>44705</v>
      </c>
      <c r="B1193" s="5">
        <v>44708</v>
      </c>
      <c r="C1193" t="s">
        <v>286</v>
      </c>
      <c r="D1193" s="5">
        <v>45072</v>
      </c>
      <c r="E1193" s="3">
        <v>2250000</v>
      </c>
      <c r="F1193" s="3">
        <v>950000</v>
      </c>
      <c r="G1193" s="8">
        <v>3.0414500000000001E-2</v>
      </c>
      <c r="H1193" s="8">
        <v>3.1E-2</v>
      </c>
      <c r="I1193" s="8">
        <v>1.0901254480286738E-3</v>
      </c>
      <c r="J1193" t="str">
        <f t="shared" si="110"/>
        <v>SUN</v>
      </c>
      <c r="K1193" t="str">
        <f t="shared" si="111"/>
        <v>SPN</v>
      </c>
      <c r="L1193" s="3">
        <f t="shared" si="112"/>
        <v>1.0055555555555555</v>
      </c>
      <c r="M1193" t="s">
        <v>314</v>
      </c>
      <c r="N1193">
        <f t="shared" si="114"/>
        <v>2022</v>
      </c>
      <c r="O1193">
        <f t="shared" si="115"/>
        <v>5</v>
      </c>
      <c r="P1193">
        <f t="shared" si="113"/>
        <v>2</v>
      </c>
    </row>
    <row r="1194" spans="1:16" x14ac:dyDescent="0.2">
      <c r="A1194" s="5">
        <v>44831</v>
      </c>
      <c r="B1194" s="5">
        <v>44833</v>
      </c>
      <c r="C1194" t="s">
        <v>287</v>
      </c>
      <c r="D1194" s="5">
        <v>45099</v>
      </c>
      <c r="E1194" s="3">
        <v>3475000</v>
      </c>
      <c r="F1194" s="3">
        <v>2650000</v>
      </c>
      <c r="G1194" s="8">
        <v>3.9297800000000001E-2</v>
      </c>
      <c r="H1194" s="8">
        <v>3.95E-2</v>
      </c>
      <c r="I1194" s="8">
        <v>7.3337443661971834E-3</v>
      </c>
      <c r="J1194" t="str">
        <f t="shared" si="110"/>
        <v>SUN</v>
      </c>
      <c r="K1194" t="str">
        <f t="shared" si="111"/>
        <v>SPN</v>
      </c>
      <c r="L1194" s="3">
        <f t="shared" si="112"/>
        <v>0.73611111111111116</v>
      </c>
      <c r="M1194" t="s">
        <v>314</v>
      </c>
      <c r="N1194">
        <f t="shared" si="114"/>
        <v>2022</v>
      </c>
      <c r="O1194">
        <f t="shared" si="115"/>
        <v>9</v>
      </c>
      <c r="P1194">
        <f t="shared" si="113"/>
        <v>3</v>
      </c>
    </row>
    <row r="1195" spans="1:16" x14ac:dyDescent="0.2">
      <c r="A1195" s="5">
        <v>44733</v>
      </c>
      <c r="B1195" s="5">
        <v>44735</v>
      </c>
      <c r="C1195" t="s">
        <v>287</v>
      </c>
      <c r="D1195" s="5">
        <v>45099</v>
      </c>
      <c r="E1195" s="3">
        <v>2485000</v>
      </c>
      <c r="F1195" s="3">
        <v>2485000</v>
      </c>
      <c r="G1195" s="8">
        <v>3.04135E-2</v>
      </c>
      <c r="H1195" s="8">
        <v>3.1899999999999998E-2</v>
      </c>
      <c r="I1195" s="8">
        <v>2.8514449160535749E-3</v>
      </c>
      <c r="J1195" t="str">
        <f t="shared" si="110"/>
        <v>SUN</v>
      </c>
      <c r="K1195" t="str">
        <f t="shared" si="111"/>
        <v>SPN</v>
      </c>
      <c r="L1195" s="3">
        <f t="shared" si="112"/>
        <v>1.0027777777777778</v>
      </c>
      <c r="M1195" t="s">
        <v>314</v>
      </c>
      <c r="N1195">
        <f t="shared" si="114"/>
        <v>2022</v>
      </c>
      <c r="O1195">
        <f t="shared" si="115"/>
        <v>6</v>
      </c>
      <c r="P1195">
        <f t="shared" si="113"/>
        <v>2</v>
      </c>
    </row>
    <row r="1196" spans="1:16" x14ac:dyDescent="0.2">
      <c r="A1196" s="5">
        <v>44859</v>
      </c>
      <c r="B1196" s="5">
        <v>44861</v>
      </c>
      <c r="C1196" t="s">
        <v>288</v>
      </c>
      <c r="D1196" s="5">
        <v>45127</v>
      </c>
      <c r="E1196" s="3">
        <v>425000</v>
      </c>
      <c r="F1196" s="3">
        <v>100000</v>
      </c>
      <c r="G1196" s="8">
        <v>4.3999999999999997E-2</v>
      </c>
      <c r="H1196" s="8">
        <v>4.4499999999999998E-2</v>
      </c>
      <c r="I1196" s="8">
        <v>3.0985915492957747E-4</v>
      </c>
      <c r="J1196" t="str">
        <f t="shared" si="110"/>
        <v>SUN</v>
      </c>
      <c r="K1196" t="str">
        <f t="shared" si="111"/>
        <v>SPN</v>
      </c>
      <c r="L1196" s="3">
        <f t="shared" si="112"/>
        <v>0.73611111111111116</v>
      </c>
      <c r="M1196" t="s">
        <v>314</v>
      </c>
      <c r="N1196">
        <f t="shared" si="114"/>
        <v>2022</v>
      </c>
      <c r="O1196">
        <f t="shared" si="115"/>
        <v>10</v>
      </c>
      <c r="P1196">
        <f t="shared" si="113"/>
        <v>4</v>
      </c>
    </row>
    <row r="1197" spans="1:16" x14ac:dyDescent="0.2">
      <c r="A1197" s="5">
        <v>44761</v>
      </c>
      <c r="B1197" s="5">
        <v>44763</v>
      </c>
      <c r="C1197" t="s">
        <v>288</v>
      </c>
      <c r="D1197" s="5">
        <v>45127</v>
      </c>
      <c r="E1197" s="3">
        <v>5060000</v>
      </c>
      <c r="F1197" s="3">
        <v>20000</v>
      </c>
      <c r="G1197" s="8">
        <v>3.2500000000000001E-2</v>
      </c>
      <c r="H1197" s="8">
        <v>3.2500000000000001E-2</v>
      </c>
      <c r="I1197" s="8">
        <v>2.4523674778343707E-5</v>
      </c>
      <c r="J1197" t="str">
        <f t="shared" si="110"/>
        <v>SUN</v>
      </c>
      <c r="K1197" t="str">
        <f t="shared" si="111"/>
        <v>SPN</v>
      </c>
      <c r="L1197" s="3">
        <f t="shared" si="112"/>
        <v>1.0027777777777778</v>
      </c>
      <c r="M1197" t="s">
        <v>314</v>
      </c>
      <c r="N1197">
        <f t="shared" si="114"/>
        <v>2022</v>
      </c>
      <c r="O1197">
        <f t="shared" si="115"/>
        <v>7</v>
      </c>
      <c r="P1197">
        <f t="shared" si="113"/>
        <v>3</v>
      </c>
    </row>
    <row r="1198" spans="1:16" x14ac:dyDescent="0.2">
      <c r="A1198" s="5">
        <v>44789</v>
      </c>
      <c r="B1198" s="5">
        <v>44792</v>
      </c>
      <c r="C1198" t="s">
        <v>290</v>
      </c>
      <c r="D1198" s="5">
        <v>45156</v>
      </c>
      <c r="E1198" s="3">
        <v>3850000</v>
      </c>
      <c r="F1198" s="3">
        <v>1950000</v>
      </c>
      <c r="G1198" s="8">
        <v>3.6797400000000001E-2</v>
      </c>
      <c r="H1198" s="8">
        <v>3.7499999999999999E-2</v>
      </c>
      <c r="I1198" s="8">
        <v>2.7072224108658748E-3</v>
      </c>
      <c r="J1198" t="str">
        <f t="shared" si="110"/>
        <v>SUN</v>
      </c>
      <c r="K1198" t="str">
        <f t="shared" si="111"/>
        <v>SPN</v>
      </c>
      <c r="L1198" s="3">
        <f t="shared" si="112"/>
        <v>1.0055555555555555</v>
      </c>
      <c r="M1198" t="s">
        <v>314</v>
      </c>
      <c r="N1198">
        <f t="shared" si="114"/>
        <v>2022</v>
      </c>
      <c r="O1198">
        <f t="shared" si="115"/>
        <v>8</v>
      </c>
      <c r="P1198">
        <f t="shared" si="113"/>
        <v>3</v>
      </c>
    </row>
    <row r="1199" spans="1:16" x14ac:dyDescent="0.2">
      <c r="A1199" s="5">
        <v>44817</v>
      </c>
      <c r="B1199" s="5">
        <v>44819</v>
      </c>
      <c r="C1199" t="s">
        <v>291</v>
      </c>
      <c r="D1199" s="5">
        <v>45183</v>
      </c>
      <c r="E1199" s="3">
        <v>6300000</v>
      </c>
      <c r="F1199" s="3">
        <v>3000000</v>
      </c>
      <c r="G1199" s="8">
        <v>3.7270600000000001E-2</v>
      </c>
      <c r="H1199" s="8">
        <v>3.7499999999999999E-2</v>
      </c>
      <c r="I1199" s="8">
        <v>4.2185172608941706E-3</v>
      </c>
      <c r="J1199" t="str">
        <f t="shared" si="110"/>
        <v>SUN</v>
      </c>
      <c r="K1199" t="str">
        <f t="shared" si="111"/>
        <v>SPN</v>
      </c>
      <c r="L1199" s="3">
        <f t="shared" si="112"/>
        <v>1.0027777777777778</v>
      </c>
      <c r="M1199" t="s">
        <v>314</v>
      </c>
      <c r="N1199">
        <f t="shared" si="114"/>
        <v>2022</v>
      </c>
      <c r="O1199">
        <f t="shared" si="115"/>
        <v>9</v>
      </c>
      <c r="P1199">
        <f t="shared" si="113"/>
        <v>3</v>
      </c>
    </row>
    <row r="1200" spans="1:16" x14ac:dyDescent="0.2">
      <c r="A1200" s="5">
        <v>44845</v>
      </c>
      <c r="B1200" s="5">
        <v>44847</v>
      </c>
      <c r="C1200" t="s">
        <v>292</v>
      </c>
      <c r="D1200" s="5">
        <v>45211</v>
      </c>
      <c r="E1200" s="3">
        <v>1375000</v>
      </c>
      <c r="F1200" s="3">
        <v>1050000</v>
      </c>
      <c r="G1200" s="8">
        <v>4.0161799999999998E-2</v>
      </c>
      <c r="H1200" s="8">
        <v>4.1500000000000002E-2</v>
      </c>
      <c r="I1200" s="8">
        <v>1.5910164119977363E-3</v>
      </c>
      <c r="J1200" t="str">
        <f t="shared" si="110"/>
        <v>SUN</v>
      </c>
      <c r="K1200" t="str">
        <f t="shared" si="111"/>
        <v>SPN</v>
      </c>
      <c r="L1200" s="3">
        <f t="shared" si="112"/>
        <v>1.0027777777777778</v>
      </c>
      <c r="M1200" t="s">
        <v>314</v>
      </c>
      <c r="N1200">
        <f t="shared" si="114"/>
        <v>2022</v>
      </c>
      <c r="O1200">
        <f t="shared" si="115"/>
        <v>10</v>
      </c>
      <c r="P1200">
        <f t="shared" si="113"/>
        <v>4</v>
      </c>
    </row>
    <row r="1201" spans="1:16" x14ac:dyDescent="0.2">
      <c r="A1201" s="5">
        <v>43417</v>
      </c>
      <c r="B1201" s="5">
        <v>43419</v>
      </c>
      <c r="C1201" t="s">
        <v>63</v>
      </c>
      <c r="D1201" s="5">
        <v>43586</v>
      </c>
      <c r="E1201" s="3">
        <v>4421000</v>
      </c>
      <c r="F1201" s="3">
        <v>1050000</v>
      </c>
      <c r="G1201" s="8">
        <v>6.5892900000000004E-2</v>
      </c>
      <c r="H1201" s="8">
        <v>6.6250000000000003E-2</v>
      </c>
      <c r="J1201" t="s">
        <v>302</v>
      </c>
      <c r="K1201" t="str">
        <f t="shared" si="111"/>
        <v>SPNS</v>
      </c>
      <c r="L1201" s="3">
        <f t="shared" si="112"/>
        <v>0.46666666666666667</v>
      </c>
      <c r="N1201">
        <f t="shared" si="114"/>
        <v>2018</v>
      </c>
      <c r="O1201">
        <f t="shared" si="115"/>
        <v>11</v>
      </c>
      <c r="P1201">
        <f t="shared" si="113"/>
        <v>4</v>
      </c>
    </row>
    <row r="1202" spans="1:16" x14ac:dyDescent="0.2">
      <c r="A1202" s="5">
        <v>43403</v>
      </c>
      <c r="B1202" s="5">
        <v>43405</v>
      </c>
      <c r="C1202" t="s">
        <v>63</v>
      </c>
      <c r="D1202" s="5">
        <v>43586</v>
      </c>
      <c r="E1202" s="3">
        <v>3816000</v>
      </c>
      <c r="F1202" s="3">
        <v>950000</v>
      </c>
      <c r="G1202" s="8">
        <v>6.7467100000000002E-2</v>
      </c>
      <c r="H1202" s="8">
        <v>6.8437499999999998E-2</v>
      </c>
      <c r="J1202" t="s">
        <v>302</v>
      </c>
      <c r="K1202" t="str">
        <f t="shared" si="111"/>
        <v>SPNS</v>
      </c>
      <c r="L1202" s="3">
        <f t="shared" si="112"/>
        <v>0.50277777777777777</v>
      </c>
      <c r="N1202">
        <f t="shared" si="114"/>
        <v>2018</v>
      </c>
      <c r="O1202">
        <f t="shared" si="115"/>
        <v>10</v>
      </c>
      <c r="P1202">
        <f t="shared" si="113"/>
        <v>4</v>
      </c>
    </row>
    <row r="1203" spans="1:16" x14ac:dyDescent="0.2">
      <c r="A1203" s="5">
        <v>43515</v>
      </c>
      <c r="B1203" s="5">
        <v>43517</v>
      </c>
      <c r="C1203" t="s">
        <v>68</v>
      </c>
      <c r="D1203" s="5">
        <v>43678</v>
      </c>
      <c r="E1203" s="3">
        <v>7471000</v>
      </c>
      <c r="F1203" s="3">
        <v>1300000</v>
      </c>
      <c r="G1203" s="8">
        <v>6.4826900000000007E-2</v>
      </c>
      <c r="H1203" s="8">
        <v>6.5625000000000003E-2</v>
      </c>
      <c r="I1203" s="8">
        <v>2.8375410774410781E-3</v>
      </c>
      <c r="J1203" t="s">
        <v>302</v>
      </c>
      <c r="K1203" t="str">
        <f t="shared" si="111"/>
        <v>SPNS</v>
      </c>
      <c r="L1203" s="3">
        <f t="shared" si="112"/>
        <v>0.45</v>
      </c>
      <c r="N1203">
        <f t="shared" si="114"/>
        <v>2019</v>
      </c>
      <c r="O1203">
        <f t="shared" si="115"/>
        <v>2</v>
      </c>
      <c r="P1203">
        <f t="shared" si="113"/>
        <v>1</v>
      </c>
    </row>
    <row r="1204" spans="1:16" x14ac:dyDescent="0.2">
      <c r="A1204" s="5">
        <v>43502</v>
      </c>
      <c r="B1204" s="5">
        <v>43504</v>
      </c>
      <c r="C1204" t="s">
        <v>68</v>
      </c>
      <c r="D1204" s="5">
        <v>43678</v>
      </c>
      <c r="E1204" s="3">
        <v>7670000</v>
      </c>
      <c r="F1204" s="3">
        <v>1300000</v>
      </c>
      <c r="G1204" s="8">
        <v>6.4398999999999998E-2</v>
      </c>
      <c r="H1204" s="8">
        <v>6.4687499999999995E-2</v>
      </c>
      <c r="I1204" s="8">
        <v>2.8188114478114477E-3</v>
      </c>
      <c r="J1204" t="s">
        <v>302</v>
      </c>
      <c r="K1204" t="str">
        <f t="shared" si="111"/>
        <v>SPNS</v>
      </c>
      <c r="L1204" s="3">
        <f t="shared" si="112"/>
        <v>0.4861111111111111</v>
      </c>
      <c r="N1204">
        <f t="shared" si="114"/>
        <v>2019</v>
      </c>
      <c r="O1204">
        <f t="shared" si="115"/>
        <v>2</v>
      </c>
      <c r="P1204">
        <f t="shared" si="113"/>
        <v>1</v>
      </c>
    </row>
    <row r="1205" spans="1:16" x14ac:dyDescent="0.2">
      <c r="A1205" s="5">
        <v>43417</v>
      </c>
      <c r="B1205" s="5">
        <v>43419</v>
      </c>
      <c r="C1205" t="s">
        <v>68</v>
      </c>
      <c r="D1205" s="5">
        <v>43678</v>
      </c>
      <c r="E1205" s="3">
        <v>3715000</v>
      </c>
      <c r="F1205" s="3">
        <v>1600000</v>
      </c>
      <c r="G1205" s="8">
        <v>6.8593799999999996E-2</v>
      </c>
      <c r="H1205" s="8">
        <v>6.9062499999999999E-2</v>
      </c>
      <c r="J1205" t="s">
        <v>302</v>
      </c>
      <c r="K1205" t="str">
        <f t="shared" si="111"/>
        <v>SPNS</v>
      </c>
      <c r="L1205" s="3">
        <f t="shared" si="112"/>
        <v>0.71666666666666667</v>
      </c>
      <c r="N1205">
        <f t="shared" si="114"/>
        <v>2018</v>
      </c>
      <c r="O1205">
        <f t="shared" si="115"/>
        <v>11</v>
      </c>
      <c r="P1205">
        <f t="shared" si="113"/>
        <v>4</v>
      </c>
    </row>
    <row r="1206" spans="1:16" x14ac:dyDescent="0.2">
      <c r="A1206" s="5">
        <v>43403</v>
      </c>
      <c r="B1206" s="5">
        <v>43405</v>
      </c>
      <c r="C1206" t="s">
        <v>68</v>
      </c>
      <c r="D1206" s="5">
        <v>43678</v>
      </c>
      <c r="E1206" s="3">
        <v>3115000</v>
      </c>
      <c r="F1206" s="3">
        <v>1700000</v>
      </c>
      <c r="G1206" s="8">
        <v>7.0308800000000005E-2</v>
      </c>
      <c r="H1206" s="8">
        <v>7.1249999999999994E-2</v>
      </c>
      <c r="J1206" t="s">
        <v>302</v>
      </c>
      <c r="K1206" t="str">
        <f t="shared" si="111"/>
        <v>SPNS</v>
      </c>
      <c r="L1206" s="3">
        <f t="shared" si="112"/>
        <v>0.75277777777777777</v>
      </c>
      <c r="N1206">
        <f t="shared" si="114"/>
        <v>2018</v>
      </c>
      <c r="O1206">
        <f t="shared" si="115"/>
        <v>10</v>
      </c>
      <c r="P1206">
        <f t="shared" si="113"/>
        <v>4</v>
      </c>
    </row>
    <row r="1207" spans="1:16" x14ac:dyDescent="0.2">
      <c r="A1207" s="5">
        <v>43277</v>
      </c>
      <c r="B1207" s="5">
        <v>43279</v>
      </c>
      <c r="C1207" t="s">
        <v>58</v>
      </c>
      <c r="D1207" s="5">
        <v>43435</v>
      </c>
      <c r="E1207" s="3">
        <v>5253300</v>
      </c>
      <c r="F1207" s="3">
        <v>4000000</v>
      </c>
      <c r="G1207" s="8">
        <v>5.5468799999999999E-2</v>
      </c>
      <c r="H1207" s="8">
        <v>5.5937500000000001E-2</v>
      </c>
      <c r="J1207" t="s">
        <v>302</v>
      </c>
      <c r="K1207" t="str">
        <f t="shared" si="111"/>
        <v>SPNS</v>
      </c>
      <c r="L1207" s="3">
        <f t="shared" si="112"/>
        <v>0.43055555555555558</v>
      </c>
      <c r="N1207">
        <f t="shared" si="114"/>
        <v>2018</v>
      </c>
      <c r="O1207">
        <f t="shared" si="115"/>
        <v>6</v>
      </c>
      <c r="P1207">
        <f t="shared" si="113"/>
        <v>2</v>
      </c>
    </row>
    <row r="1208" spans="1:16" x14ac:dyDescent="0.2">
      <c r="A1208" s="5">
        <v>43250</v>
      </c>
      <c r="B1208" s="5">
        <v>43255</v>
      </c>
      <c r="C1208" t="s">
        <v>58</v>
      </c>
      <c r="D1208" s="5">
        <v>43435</v>
      </c>
      <c r="E1208" s="3">
        <v>4636000</v>
      </c>
      <c r="F1208" s="3">
        <v>2550000</v>
      </c>
      <c r="G1208" s="8">
        <v>5.3541699999999998E-2</v>
      </c>
      <c r="H1208" s="8">
        <v>5.5E-2</v>
      </c>
      <c r="J1208" t="s">
        <v>302</v>
      </c>
      <c r="K1208" t="str">
        <f t="shared" si="111"/>
        <v>SPNS</v>
      </c>
      <c r="L1208" s="3">
        <f t="shared" si="112"/>
        <v>0.50277777777777777</v>
      </c>
      <c r="N1208">
        <f t="shared" si="114"/>
        <v>2018</v>
      </c>
      <c r="O1208">
        <f t="shared" si="115"/>
        <v>5</v>
      </c>
      <c r="P1208">
        <f t="shared" si="113"/>
        <v>2</v>
      </c>
    </row>
    <row r="1209" spans="1:16" x14ac:dyDescent="0.2">
      <c r="A1209" s="5">
        <v>43641</v>
      </c>
      <c r="B1209" s="5">
        <v>43643</v>
      </c>
      <c r="C1209" t="s">
        <v>115</v>
      </c>
      <c r="D1209" s="5">
        <v>43770</v>
      </c>
      <c r="E1209" s="3">
        <v>8885000</v>
      </c>
      <c r="F1209" s="3">
        <v>1450000</v>
      </c>
      <c r="G1209" s="8">
        <v>6.2198299999999998E-2</v>
      </c>
      <c r="H1209" s="8">
        <v>6.25E-2</v>
      </c>
      <c r="I1209" s="8">
        <v>3.0366173400673403E-3</v>
      </c>
      <c r="J1209" t="s">
        <v>302</v>
      </c>
      <c r="K1209" t="str">
        <f t="shared" si="111"/>
        <v>SPNS</v>
      </c>
      <c r="L1209" s="3">
        <f t="shared" si="112"/>
        <v>0.35</v>
      </c>
      <c r="N1209">
        <f t="shared" si="114"/>
        <v>2019</v>
      </c>
      <c r="O1209">
        <f t="shared" si="115"/>
        <v>6</v>
      </c>
      <c r="P1209">
        <f t="shared" si="113"/>
        <v>2</v>
      </c>
    </row>
    <row r="1210" spans="1:16" x14ac:dyDescent="0.2">
      <c r="A1210" s="5">
        <v>43613</v>
      </c>
      <c r="B1210" s="5">
        <v>43616</v>
      </c>
      <c r="C1210" t="s">
        <v>115</v>
      </c>
      <c r="D1210" s="5">
        <v>43770</v>
      </c>
      <c r="E1210" s="3">
        <v>6180000</v>
      </c>
      <c r="F1210" s="3">
        <v>1500000</v>
      </c>
      <c r="G1210" s="8">
        <v>6.4520800000000003E-2</v>
      </c>
      <c r="H1210" s="8">
        <v>6.4687499999999995E-2</v>
      </c>
      <c r="I1210" s="8">
        <v>3.2586262626262629E-3</v>
      </c>
      <c r="J1210" t="s">
        <v>302</v>
      </c>
      <c r="K1210" t="str">
        <f t="shared" si="111"/>
        <v>SPNS</v>
      </c>
      <c r="L1210" s="3">
        <f t="shared" si="112"/>
        <v>0.42499999999999999</v>
      </c>
      <c r="N1210">
        <f t="shared" si="114"/>
        <v>2019</v>
      </c>
      <c r="O1210">
        <f t="shared" si="115"/>
        <v>5</v>
      </c>
      <c r="P1210">
        <f t="shared" si="113"/>
        <v>2</v>
      </c>
    </row>
    <row r="1211" spans="1:16" x14ac:dyDescent="0.2">
      <c r="A1211" s="5">
        <v>43599</v>
      </c>
      <c r="B1211" s="5">
        <v>43601</v>
      </c>
      <c r="C1211" t="s">
        <v>115</v>
      </c>
      <c r="D1211" s="5">
        <v>43770</v>
      </c>
      <c r="E1211" s="3">
        <v>6441000</v>
      </c>
      <c r="F1211" s="3">
        <v>2000000</v>
      </c>
      <c r="G1211" s="8">
        <v>6.4737500000000003E-2</v>
      </c>
      <c r="H1211" s="8">
        <v>6.5000000000000002E-2</v>
      </c>
      <c r="I1211" s="8">
        <v>4.3594276094276099E-3</v>
      </c>
      <c r="J1211" t="s">
        <v>302</v>
      </c>
      <c r="K1211" t="str">
        <f t="shared" si="111"/>
        <v>SPNS</v>
      </c>
      <c r="L1211" s="3">
        <f t="shared" si="112"/>
        <v>0.46388888888888891</v>
      </c>
      <c r="N1211">
        <f t="shared" si="114"/>
        <v>2019</v>
      </c>
      <c r="O1211">
        <f t="shared" si="115"/>
        <v>5</v>
      </c>
      <c r="P1211">
        <f t="shared" si="113"/>
        <v>2</v>
      </c>
    </row>
    <row r="1212" spans="1:16" x14ac:dyDescent="0.2">
      <c r="A1212" s="5">
        <v>43585</v>
      </c>
      <c r="B1212" s="5">
        <v>43587</v>
      </c>
      <c r="C1212" t="s">
        <v>115</v>
      </c>
      <c r="D1212" s="5">
        <v>43770</v>
      </c>
      <c r="E1212" s="3">
        <v>5786000</v>
      </c>
      <c r="F1212" s="3">
        <v>1550000</v>
      </c>
      <c r="G1212" s="8">
        <v>6.3901200000000005E-2</v>
      </c>
      <c r="H1212" s="8">
        <v>6.4687499999999995E-2</v>
      </c>
      <c r="I1212" s="8">
        <v>3.3349111111111115E-3</v>
      </c>
      <c r="J1212" t="s">
        <v>302</v>
      </c>
      <c r="K1212" t="str">
        <f t="shared" si="111"/>
        <v>SPNS</v>
      </c>
      <c r="L1212" s="3">
        <f t="shared" si="112"/>
        <v>0.50277777777777777</v>
      </c>
      <c r="N1212">
        <f t="shared" si="114"/>
        <v>2019</v>
      </c>
      <c r="O1212">
        <f t="shared" si="115"/>
        <v>4</v>
      </c>
      <c r="P1212">
        <f t="shared" si="113"/>
        <v>2</v>
      </c>
    </row>
    <row r="1213" spans="1:16" x14ac:dyDescent="0.2">
      <c r="A1213" s="5">
        <v>43767</v>
      </c>
      <c r="B1213" s="5">
        <v>43769</v>
      </c>
      <c r="C1213" t="s">
        <v>119</v>
      </c>
      <c r="D1213" s="5">
        <v>43923</v>
      </c>
      <c r="E1213" s="3">
        <v>13710000</v>
      </c>
      <c r="F1213" s="3">
        <v>1000000</v>
      </c>
      <c r="G1213" s="8">
        <v>5.1140600000000001E-2</v>
      </c>
      <c r="H1213" s="8">
        <v>5.1562499999999997E-2</v>
      </c>
      <c r="I1213" s="8">
        <v>1.7219057239057239E-3</v>
      </c>
      <c r="J1213" t="s">
        <v>302</v>
      </c>
      <c r="K1213" t="str">
        <f t="shared" si="111"/>
        <v>SPNS</v>
      </c>
      <c r="L1213" s="3">
        <f t="shared" si="112"/>
        <v>0.42499999999999999</v>
      </c>
      <c r="N1213">
        <f t="shared" si="114"/>
        <v>2019</v>
      </c>
      <c r="O1213">
        <f t="shared" si="115"/>
        <v>10</v>
      </c>
      <c r="P1213">
        <f t="shared" si="113"/>
        <v>4</v>
      </c>
    </row>
    <row r="1214" spans="1:16" x14ac:dyDescent="0.2">
      <c r="A1214" s="5">
        <v>43753</v>
      </c>
      <c r="B1214" s="5">
        <v>43755</v>
      </c>
      <c r="C1214" t="s">
        <v>119</v>
      </c>
      <c r="D1214" s="5">
        <v>43923</v>
      </c>
      <c r="E1214" s="3">
        <v>13361000</v>
      </c>
      <c r="F1214" s="3">
        <v>1000000</v>
      </c>
      <c r="G1214" s="8">
        <v>5.4113799999999997E-2</v>
      </c>
      <c r="H1214" s="8">
        <v>5.46875E-2</v>
      </c>
      <c r="I1214" s="8">
        <v>1.822013468013468E-3</v>
      </c>
      <c r="J1214" t="s">
        <v>302</v>
      </c>
      <c r="K1214" t="str">
        <f t="shared" si="111"/>
        <v>SPNS</v>
      </c>
      <c r="L1214" s="3">
        <f t="shared" si="112"/>
        <v>0.46388888888888891</v>
      </c>
      <c r="N1214">
        <f t="shared" si="114"/>
        <v>2019</v>
      </c>
      <c r="O1214">
        <f t="shared" si="115"/>
        <v>10</v>
      </c>
      <c r="P1214">
        <f t="shared" si="113"/>
        <v>4</v>
      </c>
    </row>
    <row r="1215" spans="1:16" x14ac:dyDescent="0.2">
      <c r="A1215" s="5">
        <v>43739</v>
      </c>
      <c r="B1215" s="5">
        <v>43741</v>
      </c>
      <c r="C1215" t="s">
        <v>119</v>
      </c>
      <c r="D1215" s="5">
        <v>43923</v>
      </c>
      <c r="E1215" s="3">
        <v>14858500</v>
      </c>
      <c r="F1215" s="3">
        <v>1000000</v>
      </c>
      <c r="G1215" s="8">
        <v>5.7043799999999999E-2</v>
      </c>
      <c r="H1215" s="8">
        <v>5.7187500000000002E-2</v>
      </c>
      <c r="I1215" s="8">
        <v>1.9206666666666664E-3</v>
      </c>
      <c r="J1215" t="s">
        <v>302</v>
      </c>
      <c r="K1215" t="str">
        <f t="shared" si="111"/>
        <v>SPNS</v>
      </c>
      <c r="L1215" s="3">
        <f t="shared" si="112"/>
        <v>0.50277777777777777</v>
      </c>
      <c r="N1215">
        <f t="shared" si="114"/>
        <v>2019</v>
      </c>
      <c r="O1215">
        <f t="shared" si="115"/>
        <v>10</v>
      </c>
      <c r="P1215">
        <f t="shared" si="113"/>
        <v>4</v>
      </c>
    </row>
    <row r="1216" spans="1:16" x14ac:dyDescent="0.2">
      <c r="A1216" s="5">
        <v>43389</v>
      </c>
      <c r="B1216" s="5">
        <v>43391</v>
      </c>
      <c r="C1216" t="s">
        <v>62</v>
      </c>
      <c r="D1216" s="5">
        <v>43558</v>
      </c>
      <c r="E1216" s="3">
        <v>4796000</v>
      </c>
      <c r="F1216" s="3">
        <v>1000000</v>
      </c>
      <c r="G1216" s="8">
        <v>6.7031300000000002E-2</v>
      </c>
      <c r="H1216" s="8">
        <v>6.7500000000000004E-2</v>
      </c>
      <c r="J1216" t="s">
        <v>302</v>
      </c>
      <c r="K1216" t="str">
        <f t="shared" si="111"/>
        <v>SPNS</v>
      </c>
      <c r="L1216" s="3">
        <f t="shared" si="112"/>
        <v>0.46388888888888891</v>
      </c>
      <c r="N1216">
        <f t="shared" si="114"/>
        <v>2018</v>
      </c>
      <c r="O1216">
        <f t="shared" si="115"/>
        <v>10</v>
      </c>
      <c r="P1216">
        <f t="shared" si="113"/>
        <v>4</v>
      </c>
    </row>
    <row r="1217" spans="1:16" x14ac:dyDescent="0.2">
      <c r="A1217" s="5">
        <v>43375</v>
      </c>
      <c r="B1217" s="5">
        <v>43377</v>
      </c>
      <c r="C1217" t="s">
        <v>62</v>
      </c>
      <c r="D1217" s="5">
        <v>43558</v>
      </c>
      <c r="E1217" s="3">
        <v>3864000</v>
      </c>
      <c r="F1217" s="3">
        <v>1400000</v>
      </c>
      <c r="G1217" s="8">
        <v>6.7591100000000001E-2</v>
      </c>
      <c r="H1217" s="8">
        <v>6.8437499999999998E-2</v>
      </c>
      <c r="J1217" t="s">
        <v>302</v>
      </c>
      <c r="K1217" t="str">
        <f t="shared" si="111"/>
        <v>SPNS</v>
      </c>
      <c r="L1217" s="3">
        <f t="shared" si="112"/>
        <v>0.50277777777777777</v>
      </c>
      <c r="N1217">
        <f t="shared" si="114"/>
        <v>2018</v>
      </c>
      <c r="O1217">
        <f t="shared" si="115"/>
        <v>10</v>
      </c>
      <c r="P1217">
        <f t="shared" si="113"/>
        <v>4</v>
      </c>
    </row>
    <row r="1218" spans="1:16" x14ac:dyDescent="0.2">
      <c r="A1218" s="5">
        <v>43389</v>
      </c>
      <c r="B1218" s="5">
        <v>43391</v>
      </c>
      <c r="C1218" t="s">
        <v>67</v>
      </c>
      <c r="D1218" s="5">
        <v>43649</v>
      </c>
      <c r="E1218" s="3">
        <v>3515000</v>
      </c>
      <c r="F1218" s="3">
        <v>1000000</v>
      </c>
      <c r="G1218" s="8">
        <v>6.9531300000000004E-2</v>
      </c>
      <c r="H1218" s="8">
        <v>7.0000000000000007E-2</v>
      </c>
      <c r="J1218" t="s">
        <v>302</v>
      </c>
      <c r="K1218" t="str">
        <f t="shared" ref="K1218:K1277" si="116">INDEX(tipe,MATCH(C1218,seri,0))</f>
        <v>SPNS</v>
      </c>
      <c r="L1218" s="3">
        <f t="shared" ref="L1218:L1277" si="117">YEARFRAC(A1218,D1218)</f>
        <v>0.71388888888888891</v>
      </c>
      <c r="N1218">
        <f t="shared" si="114"/>
        <v>2018</v>
      </c>
      <c r="O1218">
        <f t="shared" si="115"/>
        <v>10</v>
      </c>
      <c r="P1218">
        <f t="shared" si="113"/>
        <v>4</v>
      </c>
    </row>
    <row r="1219" spans="1:16" x14ac:dyDescent="0.2">
      <c r="A1219" s="5">
        <v>43375</v>
      </c>
      <c r="B1219" s="5">
        <v>43377</v>
      </c>
      <c r="C1219" t="s">
        <v>67</v>
      </c>
      <c r="D1219" s="5">
        <v>43649</v>
      </c>
      <c r="E1219" s="3">
        <v>2500000</v>
      </c>
      <c r="F1219" s="3">
        <v>1000000</v>
      </c>
      <c r="G1219" s="8">
        <v>7.1562500000000001E-2</v>
      </c>
      <c r="H1219" s="8">
        <v>7.2499999999999995E-2</v>
      </c>
      <c r="J1219" t="s">
        <v>302</v>
      </c>
      <c r="K1219" t="str">
        <f t="shared" si="116"/>
        <v>SPNS</v>
      </c>
      <c r="L1219" s="3">
        <f t="shared" si="117"/>
        <v>0.75277777777777777</v>
      </c>
      <c r="N1219">
        <f t="shared" si="114"/>
        <v>2018</v>
      </c>
      <c r="O1219">
        <f t="shared" si="115"/>
        <v>10</v>
      </c>
      <c r="P1219">
        <f t="shared" ref="P1219:P1277" si="118">ROUNDUP(MONTH(A1219)/3,0)</f>
        <v>4</v>
      </c>
    </row>
    <row r="1220" spans="1:16" x14ac:dyDescent="0.2">
      <c r="A1220" s="5">
        <v>43571</v>
      </c>
      <c r="B1220" s="5">
        <v>43577</v>
      </c>
      <c r="C1220" t="s">
        <v>114</v>
      </c>
      <c r="D1220" s="5">
        <v>43741</v>
      </c>
      <c r="E1220" s="3">
        <v>5931000</v>
      </c>
      <c r="F1220" s="3">
        <v>1800000</v>
      </c>
      <c r="G1220" s="8">
        <v>6.2852400000000003E-2</v>
      </c>
      <c r="H1220" s="8">
        <v>6.3750000000000001E-2</v>
      </c>
      <c r="I1220" s="8">
        <v>3.8092363636363638E-3</v>
      </c>
      <c r="J1220" t="s">
        <v>302</v>
      </c>
      <c r="K1220" t="str">
        <f t="shared" si="116"/>
        <v>SPNS</v>
      </c>
      <c r="L1220" s="3">
        <f t="shared" si="117"/>
        <v>0.46388888888888891</v>
      </c>
      <c r="N1220">
        <f t="shared" ref="N1220:N1277" si="119">YEAR(A1220)</f>
        <v>2019</v>
      </c>
      <c r="O1220">
        <f t="shared" ref="O1220:O1277" si="120">MONTH(A1220)</f>
        <v>4</v>
      </c>
      <c r="P1220">
        <f t="shared" si="118"/>
        <v>2</v>
      </c>
    </row>
    <row r="1221" spans="1:16" x14ac:dyDescent="0.2">
      <c r="A1221" s="5">
        <v>43557</v>
      </c>
      <c r="B1221" s="5">
        <v>43560</v>
      </c>
      <c r="C1221" t="s">
        <v>114</v>
      </c>
      <c r="D1221" s="5">
        <v>43741</v>
      </c>
      <c r="E1221" s="3">
        <v>6636000</v>
      </c>
      <c r="F1221" s="3">
        <v>500000</v>
      </c>
      <c r="G1221" s="8">
        <v>6.2475000000000003E-2</v>
      </c>
      <c r="H1221" s="8">
        <v>6.3125000000000001E-2</v>
      </c>
      <c r="I1221" s="8">
        <v>1.0517676767676767E-3</v>
      </c>
      <c r="J1221" t="s">
        <v>302</v>
      </c>
      <c r="K1221" t="str">
        <f t="shared" si="116"/>
        <v>SPNS</v>
      </c>
      <c r="L1221" s="3">
        <f t="shared" si="117"/>
        <v>0.50277777777777777</v>
      </c>
      <c r="N1221">
        <f t="shared" si="119"/>
        <v>2019</v>
      </c>
      <c r="O1221">
        <f t="shared" si="120"/>
        <v>4</v>
      </c>
      <c r="P1221">
        <f t="shared" si="118"/>
        <v>2</v>
      </c>
    </row>
    <row r="1222" spans="1:16" x14ac:dyDescent="0.2">
      <c r="A1222" s="5">
        <v>43235</v>
      </c>
      <c r="B1222" s="5">
        <v>43237</v>
      </c>
      <c r="C1222" t="s">
        <v>57</v>
      </c>
      <c r="D1222" s="5">
        <v>43407</v>
      </c>
      <c r="E1222" s="3">
        <v>4171000</v>
      </c>
      <c r="F1222" s="3">
        <v>500000</v>
      </c>
      <c r="G1222" s="8">
        <v>4.6249999999999999E-2</v>
      </c>
      <c r="H1222" s="8">
        <v>4.7500000000000001E-2</v>
      </c>
      <c r="J1222" t="s">
        <v>302</v>
      </c>
      <c r="K1222" t="str">
        <f t="shared" si="116"/>
        <v>SPNS</v>
      </c>
      <c r="L1222" s="3">
        <f t="shared" si="117"/>
        <v>0.46666666666666667</v>
      </c>
      <c r="N1222">
        <f t="shared" si="119"/>
        <v>2018</v>
      </c>
      <c r="O1222">
        <f t="shared" si="120"/>
        <v>5</v>
      </c>
      <c r="P1222">
        <f t="shared" si="118"/>
        <v>2</v>
      </c>
    </row>
    <row r="1223" spans="1:16" x14ac:dyDescent="0.2">
      <c r="A1223" s="5">
        <v>43222</v>
      </c>
      <c r="B1223" s="5">
        <v>43224</v>
      </c>
      <c r="C1223" t="s">
        <v>57</v>
      </c>
      <c r="D1223" s="5">
        <v>43407</v>
      </c>
      <c r="E1223" s="3">
        <v>3435000</v>
      </c>
      <c r="F1223" s="3">
        <v>650000</v>
      </c>
      <c r="G1223" s="8">
        <v>4.4038500000000001E-2</v>
      </c>
      <c r="H1223" s="8">
        <v>4.4999999999999998E-2</v>
      </c>
      <c r="J1223" t="s">
        <v>302</v>
      </c>
      <c r="K1223" t="str">
        <f t="shared" si="116"/>
        <v>SPNS</v>
      </c>
      <c r="L1223" s="3">
        <f t="shared" si="117"/>
        <v>0.50277777777777777</v>
      </c>
      <c r="N1223">
        <f t="shared" si="119"/>
        <v>2018</v>
      </c>
      <c r="O1223">
        <f t="shared" si="120"/>
        <v>5</v>
      </c>
      <c r="P1223">
        <f t="shared" si="118"/>
        <v>2</v>
      </c>
    </row>
    <row r="1224" spans="1:16" x14ac:dyDescent="0.2">
      <c r="A1224" s="5">
        <v>43725</v>
      </c>
      <c r="B1224" s="5">
        <v>43727</v>
      </c>
      <c r="C1224" t="s">
        <v>118</v>
      </c>
      <c r="D1224" s="5">
        <v>43894</v>
      </c>
      <c r="E1224" s="3">
        <v>10625000</v>
      </c>
      <c r="F1224" s="3">
        <v>1050000</v>
      </c>
      <c r="G1224" s="8">
        <v>5.9196400000000003E-2</v>
      </c>
      <c r="H1224" s="8">
        <v>5.9374999999999997E-2</v>
      </c>
      <c r="I1224" s="8">
        <v>2.0928020202020201E-3</v>
      </c>
      <c r="J1224" t="s">
        <v>302</v>
      </c>
      <c r="K1224" t="str">
        <f t="shared" si="116"/>
        <v>SPNS</v>
      </c>
      <c r="L1224" s="3">
        <f t="shared" si="117"/>
        <v>0.46388888888888891</v>
      </c>
      <c r="N1224">
        <f t="shared" si="119"/>
        <v>2019</v>
      </c>
      <c r="O1224">
        <f t="shared" si="120"/>
        <v>9</v>
      </c>
      <c r="P1224">
        <f t="shared" si="118"/>
        <v>3</v>
      </c>
    </row>
    <row r="1225" spans="1:16" x14ac:dyDescent="0.2">
      <c r="A1225" s="5">
        <v>43711</v>
      </c>
      <c r="B1225" s="5">
        <v>43713</v>
      </c>
      <c r="C1225" t="s">
        <v>118</v>
      </c>
      <c r="D1225" s="5">
        <v>43894</v>
      </c>
      <c r="E1225" s="3">
        <v>9888000</v>
      </c>
      <c r="F1225" s="3">
        <v>1000000</v>
      </c>
      <c r="G1225" s="8">
        <v>6.0462500000000002E-2</v>
      </c>
      <c r="H1225" s="8">
        <v>6.0624999999999998E-2</v>
      </c>
      <c r="I1225" s="8">
        <v>2.0357744107744108E-3</v>
      </c>
      <c r="J1225" t="s">
        <v>302</v>
      </c>
      <c r="K1225" t="str">
        <f t="shared" si="116"/>
        <v>SPNS</v>
      </c>
      <c r="L1225" s="3">
        <f t="shared" si="117"/>
        <v>0.50277777777777777</v>
      </c>
      <c r="N1225">
        <f t="shared" si="119"/>
        <v>2019</v>
      </c>
      <c r="O1225">
        <f t="shared" si="120"/>
        <v>9</v>
      </c>
      <c r="P1225">
        <f t="shared" si="118"/>
        <v>3</v>
      </c>
    </row>
    <row r="1226" spans="1:16" x14ac:dyDescent="0.2">
      <c r="A1226" s="5">
        <v>43207</v>
      </c>
      <c r="B1226" s="5">
        <v>43209</v>
      </c>
      <c r="C1226" t="s">
        <v>56</v>
      </c>
      <c r="D1226" s="5">
        <v>43377</v>
      </c>
      <c r="E1226" s="3">
        <v>4315500</v>
      </c>
      <c r="F1226" s="3">
        <v>2100000</v>
      </c>
      <c r="G1226" s="8">
        <v>4.3256299999999998E-2</v>
      </c>
      <c r="H1226" s="8">
        <v>4.3749999999999997E-2</v>
      </c>
      <c r="J1226" t="s">
        <v>302</v>
      </c>
      <c r="K1226" t="str">
        <f t="shared" si="116"/>
        <v>SPNS</v>
      </c>
      <c r="L1226" s="3">
        <f t="shared" si="117"/>
        <v>0.46388888888888891</v>
      </c>
      <c r="N1226">
        <f t="shared" si="119"/>
        <v>2018</v>
      </c>
      <c r="O1226">
        <f t="shared" si="120"/>
        <v>4</v>
      </c>
      <c r="P1226">
        <f t="shared" si="118"/>
        <v>2</v>
      </c>
    </row>
    <row r="1227" spans="1:16" x14ac:dyDescent="0.2">
      <c r="A1227" s="5">
        <v>43193</v>
      </c>
      <c r="B1227" s="5">
        <v>43195</v>
      </c>
      <c r="C1227" t="s">
        <v>56</v>
      </c>
      <c r="D1227" s="5">
        <v>43377</v>
      </c>
      <c r="E1227" s="3">
        <v>4611000</v>
      </c>
      <c r="F1227" s="3">
        <v>2400000</v>
      </c>
      <c r="G1227" s="8">
        <v>4.29427E-2</v>
      </c>
      <c r="H1227" s="8">
        <v>4.3749999999999997E-2</v>
      </c>
      <c r="J1227" t="s">
        <v>302</v>
      </c>
      <c r="K1227" t="str">
        <f t="shared" si="116"/>
        <v>SPNS</v>
      </c>
      <c r="L1227" s="3">
        <f t="shared" si="117"/>
        <v>0.50277777777777777</v>
      </c>
      <c r="N1227">
        <f t="shared" si="119"/>
        <v>2018</v>
      </c>
      <c r="O1227">
        <f t="shared" si="120"/>
        <v>4</v>
      </c>
      <c r="P1227">
        <f t="shared" si="118"/>
        <v>2</v>
      </c>
    </row>
    <row r="1228" spans="1:16" x14ac:dyDescent="0.2">
      <c r="A1228" s="5">
        <v>44061</v>
      </c>
      <c r="B1228" s="5">
        <v>44067</v>
      </c>
      <c r="C1228" t="s">
        <v>168</v>
      </c>
      <c r="D1228" s="5">
        <v>44232</v>
      </c>
      <c r="E1228" s="3">
        <v>6265000</v>
      </c>
      <c r="F1228" s="3">
        <v>1000000</v>
      </c>
      <c r="G1228" s="8">
        <v>0.34062500000000001</v>
      </c>
      <c r="H1228" s="8">
        <v>0.34062500000000001</v>
      </c>
      <c r="I1228" s="8">
        <v>2.2799531459170015E-3</v>
      </c>
      <c r="J1228" t="s">
        <v>302</v>
      </c>
      <c r="K1228" t="str">
        <f t="shared" si="116"/>
        <v>SPNS</v>
      </c>
      <c r="L1228" s="3">
        <f t="shared" si="117"/>
        <v>0.46388888888888891</v>
      </c>
      <c r="N1228">
        <f t="shared" si="119"/>
        <v>2020</v>
      </c>
      <c r="O1228">
        <f t="shared" si="120"/>
        <v>8</v>
      </c>
      <c r="P1228">
        <f t="shared" si="118"/>
        <v>3</v>
      </c>
    </row>
    <row r="1229" spans="1:16" x14ac:dyDescent="0.2">
      <c r="A1229" s="5">
        <v>44047</v>
      </c>
      <c r="B1229" s="5">
        <v>44049</v>
      </c>
      <c r="C1229" t="s">
        <v>168</v>
      </c>
      <c r="D1229" s="5">
        <v>44232</v>
      </c>
      <c r="E1229" s="3">
        <v>1515000</v>
      </c>
      <c r="F1229" s="3">
        <v>950000</v>
      </c>
      <c r="G1229" s="8">
        <v>0.34841100000000003</v>
      </c>
      <c r="H1229" s="8">
        <v>0.35</v>
      </c>
      <c r="I1229" s="8">
        <v>2.2154648594377509E-3</v>
      </c>
      <c r="J1229" t="s">
        <v>302</v>
      </c>
      <c r="K1229" t="str">
        <f t="shared" si="116"/>
        <v>SPNS</v>
      </c>
      <c r="L1229" s="3">
        <f t="shared" si="117"/>
        <v>0.50277777777777777</v>
      </c>
      <c r="N1229">
        <f t="shared" si="119"/>
        <v>2020</v>
      </c>
      <c r="O1229">
        <f t="shared" si="120"/>
        <v>8</v>
      </c>
      <c r="P1229">
        <f t="shared" si="118"/>
        <v>3</v>
      </c>
    </row>
    <row r="1230" spans="1:16" x14ac:dyDescent="0.2">
      <c r="A1230" s="5">
        <v>43361</v>
      </c>
      <c r="B1230" s="5">
        <v>43363</v>
      </c>
      <c r="C1230" t="s">
        <v>61</v>
      </c>
      <c r="D1230" s="5">
        <v>43504</v>
      </c>
      <c r="E1230" s="3">
        <v>4193000</v>
      </c>
      <c r="F1230" s="3">
        <v>1300000</v>
      </c>
      <c r="G1230" s="8">
        <v>6.6353400000000007E-2</v>
      </c>
      <c r="H1230" s="8">
        <v>6.7500000000000004E-2</v>
      </c>
      <c r="J1230" t="s">
        <v>302</v>
      </c>
      <c r="K1230" t="str">
        <f t="shared" si="116"/>
        <v>SPNS</v>
      </c>
      <c r="L1230" s="3">
        <f t="shared" si="117"/>
        <v>0.3888888888888889</v>
      </c>
      <c r="N1230">
        <f t="shared" si="119"/>
        <v>2018</v>
      </c>
      <c r="O1230">
        <f t="shared" si="120"/>
        <v>9</v>
      </c>
      <c r="P1230">
        <f t="shared" si="118"/>
        <v>3</v>
      </c>
    </row>
    <row r="1231" spans="1:16" x14ac:dyDescent="0.2">
      <c r="A1231" s="5">
        <v>43347</v>
      </c>
      <c r="B1231" s="5">
        <v>43349</v>
      </c>
      <c r="C1231" t="s">
        <v>61</v>
      </c>
      <c r="D1231" s="5">
        <v>43504</v>
      </c>
      <c r="E1231" s="3">
        <v>3801000</v>
      </c>
      <c r="F1231" s="3">
        <v>1100000</v>
      </c>
      <c r="G1231" s="8">
        <v>6.4829499999999998E-2</v>
      </c>
      <c r="H1231" s="8">
        <v>6.5000000000000002E-2</v>
      </c>
      <c r="J1231" t="s">
        <v>302</v>
      </c>
      <c r="K1231" t="str">
        <f t="shared" si="116"/>
        <v>SPNS</v>
      </c>
      <c r="L1231" s="3">
        <f t="shared" si="117"/>
        <v>0.42777777777777776</v>
      </c>
      <c r="N1231">
        <f t="shared" si="119"/>
        <v>2018</v>
      </c>
      <c r="O1231">
        <f t="shared" si="120"/>
        <v>9</v>
      </c>
      <c r="P1231">
        <f t="shared" si="118"/>
        <v>3</v>
      </c>
    </row>
    <row r="1232" spans="1:16" x14ac:dyDescent="0.2">
      <c r="A1232" s="5">
        <v>43347</v>
      </c>
      <c r="B1232" s="5">
        <v>43349</v>
      </c>
      <c r="C1232" t="s">
        <v>66</v>
      </c>
      <c r="D1232" s="5">
        <v>43593</v>
      </c>
      <c r="E1232" s="3">
        <v>2750000</v>
      </c>
      <c r="F1232" s="3">
        <v>1200000</v>
      </c>
      <c r="G1232" s="8">
        <v>6.9218799999999997E-2</v>
      </c>
      <c r="H1232" s="8">
        <v>7.0000000000000007E-2</v>
      </c>
      <c r="J1232" t="s">
        <v>302</v>
      </c>
      <c r="K1232" t="str">
        <f t="shared" si="116"/>
        <v>SPNS</v>
      </c>
      <c r="L1232" s="3">
        <f t="shared" si="117"/>
        <v>0.67777777777777781</v>
      </c>
      <c r="N1232">
        <f t="shared" si="119"/>
        <v>2018</v>
      </c>
      <c r="O1232">
        <f t="shared" si="120"/>
        <v>9</v>
      </c>
      <c r="P1232">
        <f t="shared" si="118"/>
        <v>3</v>
      </c>
    </row>
    <row r="1233" spans="1:16" x14ac:dyDescent="0.2">
      <c r="A1233" s="5">
        <v>43529</v>
      </c>
      <c r="B1233" s="5">
        <v>43532</v>
      </c>
      <c r="C1233" t="s">
        <v>112</v>
      </c>
      <c r="D1233" s="5">
        <v>43714</v>
      </c>
      <c r="E1233" s="3">
        <v>6861000</v>
      </c>
      <c r="F1233" s="3">
        <v>0</v>
      </c>
      <c r="I1233" s="8">
        <v>0</v>
      </c>
      <c r="J1233" t="s">
        <v>302</v>
      </c>
      <c r="K1233" t="str">
        <f t="shared" si="116"/>
        <v>SPNS</v>
      </c>
      <c r="L1233" s="3">
        <f t="shared" si="117"/>
        <v>0.50277777777777777</v>
      </c>
      <c r="N1233">
        <f t="shared" si="119"/>
        <v>2019</v>
      </c>
      <c r="O1233">
        <f t="shared" si="120"/>
        <v>3</v>
      </c>
      <c r="P1233">
        <f t="shared" si="118"/>
        <v>1</v>
      </c>
    </row>
    <row r="1234" spans="1:16" x14ac:dyDescent="0.2">
      <c r="A1234" s="5">
        <v>43969</v>
      </c>
      <c r="B1234" s="5">
        <v>43971</v>
      </c>
      <c r="C1234" t="s">
        <v>164</v>
      </c>
      <c r="D1234" s="5">
        <v>44141</v>
      </c>
      <c r="E1234" s="3">
        <v>151000</v>
      </c>
      <c r="F1234" s="3">
        <v>0</v>
      </c>
      <c r="G1234" s="8">
        <v>0</v>
      </c>
      <c r="H1234" s="8">
        <v>0</v>
      </c>
      <c r="I1234" s="8">
        <v>0</v>
      </c>
      <c r="J1234" t="s">
        <v>302</v>
      </c>
      <c r="K1234" t="str">
        <f t="shared" si="116"/>
        <v>SPNS</v>
      </c>
      <c r="L1234" s="3">
        <f t="shared" si="117"/>
        <v>0.46666666666666667</v>
      </c>
      <c r="N1234">
        <f t="shared" si="119"/>
        <v>2020</v>
      </c>
      <c r="O1234">
        <f t="shared" si="120"/>
        <v>5</v>
      </c>
      <c r="P1234">
        <f t="shared" si="118"/>
        <v>2</v>
      </c>
    </row>
    <row r="1235" spans="1:16" x14ac:dyDescent="0.2">
      <c r="A1235" s="5">
        <v>43956</v>
      </c>
      <c r="B1235" s="5">
        <v>43959</v>
      </c>
      <c r="C1235" t="s">
        <v>164</v>
      </c>
      <c r="D1235" s="5">
        <v>44141</v>
      </c>
      <c r="E1235" s="3">
        <v>650000</v>
      </c>
      <c r="F1235" s="3">
        <v>0</v>
      </c>
      <c r="G1235" s="8">
        <v>0</v>
      </c>
      <c r="H1235" s="8">
        <v>0</v>
      </c>
      <c r="I1235" s="8">
        <v>0</v>
      </c>
      <c r="J1235" t="s">
        <v>302</v>
      </c>
      <c r="K1235" t="str">
        <f t="shared" si="116"/>
        <v>SPNS</v>
      </c>
      <c r="L1235" s="3">
        <f t="shared" si="117"/>
        <v>0.50277777777777777</v>
      </c>
      <c r="N1235">
        <f t="shared" si="119"/>
        <v>2020</v>
      </c>
      <c r="O1235">
        <f t="shared" si="120"/>
        <v>5</v>
      </c>
      <c r="P1235">
        <f t="shared" si="118"/>
        <v>2</v>
      </c>
    </row>
    <row r="1236" spans="1:16" x14ac:dyDescent="0.2">
      <c r="A1236" s="5">
        <v>43697</v>
      </c>
      <c r="B1236" s="5">
        <v>43699</v>
      </c>
      <c r="C1236" t="s">
        <v>117</v>
      </c>
      <c r="D1236" s="5">
        <v>43868</v>
      </c>
      <c r="E1236" s="3">
        <v>7235000</v>
      </c>
      <c r="F1236" s="3">
        <v>2600000</v>
      </c>
      <c r="G1236" s="8">
        <v>6.1031299999999997E-2</v>
      </c>
      <c r="H1236" s="8">
        <v>6.1562499999999999E-2</v>
      </c>
      <c r="I1236" s="8">
        <v>5.3428074074074079E-3</v>
      </c>
      <c r="J1236" t="s">
        <v>302</v>
      </c>
      <c r="K1236" t="str">
        <f t="shared" si="116"/>
        <v>SPNS</v>
      </c>
      <c r="L1236" s="3">
        <f t="shared" si="117"/>
        <v>0.46388888888888891</v>
      </c>
      <c r="N1236">
        <f t="shared" si="119"/>
        <v>2019</v>
      </c>
      <c r="O1236">
        <f t="shared" si="120"/>
        <v>8</v>
      </c>
      <c r="P1236">
        <f t="shared" si="118"/>
        <v>3</v>
      </c>
    </row>
    <row r="1237" spans="1:16" x14ac:dyDescent="0.2">
      <c r="A1237" s="5">
        <v>43683</v>
      </c>
      <c r="B1237" s="5">
        <v>43686</v>
      </c>
      <c r="C1237" t="s">
        <v>117</v>
      </c>
      <c r="D1237" s="5">
        <v>43868</v>
      </c>
      <c r="E1237" s="3">
        <v>6550000</v>
      </c>
      <c r="F1237" s="3">
        <v>1650000</v>
      </c>
      <c r="G1237" s="8">
        <v>6.0695100000000002E-2</v>
      </c>
      <c r="H1237" s="8">
        <v>6.1249999999999999E-2</v>
      </c>
      <c r="I1237" s="8">
        <v>3.3719500000000003E-3</v>
      </c>
      <c r="J1237" t="s">
        <v>302</v>
      </c>
      <c r="K1237" t="str">
        <f t="shared" si="116"/>
        <v>SPNS</v>
      </c>
      <c r="L1237" s="3">
        <f t="shared" si="117"/>
        <v>0.50277777777777777</v>
      </c>
      <c r="N1237">
        <f t="shared" si="119"/>
        <v>2019</v>
      </c>
      <c r="O1237">
        <f t="shared" si="120"/>
        <v>8</v>
      </c>
      <c r="P1237">
        <f t="shared" si="118"/>
        <v>3</v>
      </c>
    </row>
    <row r="1238" spans="1:16" x14ac:dyDescent="0.2">
      <c r="A1238" s="5">
        <v>43151</v>
      </c>
      <c r="B1238" s="5">
        <v>43153</v>
      </c>
      <c r="C1238" t="s">
        <v>54</v>
      </c>
      <c r="D1238" s="5">
        <v>43319</v>
      </c>
      <c r="E1238" s="3">
        <v>6960000</v>
      </c>
      <c r="F1238" s="3">
        <v>3000000</v>
      </c>
      <c r="G1238" s="8">
        <v>4.2302100000000002E-2</v>
      </c>
      <c r="H1238" s="8">
        <v>4.2812500000000003E-2</v>
      </c>
      <c r="J1238" t="s">
        <v>302</v>
      </c>
      <c r="K1238" t="str">
        <f t="shared" si="116"/>
        <v>SPNS</v>
      </c>
      <c r="L1238" s="3">
        <f t="shared" si="117"/>
        <v>0.46388888888888891</v>
      </c>
      <c r="N1238">
        <f t="shared" si="119"/>
        <v>2018</v>
      </c>
      <c r="O1238">
        <f t="shared" si="120"/>
        <v>2</v>
      </c>
      <c r="P1238">
        <f t="shared" si="118"/>
        <v>1</v>
      </c>
    </row>
    <row r="1239" spans="1:16" x14ac:dyDescent="0.2">
      <c r="A1239" s="5">
        <v>43137</v>
      </c>
      <c r="B1239" s="5">
        <v>43139</v>
      </c>
      <c r="C1239" t="s">
        <v>54</v>
      </c>
      <c r="D1239" s="5">
        <v>43319</v>
      </c>
      <c r="E1239" s="3">
        <v>9853000</v>
      </c>
      <c r="F1239" s="3">
        <v>3000000</v>
      </c>
      <c r="G1239" s="8">
        <v>4.2197900000000003E-2</v>
      </c>
      <c r="H1239" s="8">
        <v>4.2500000000000003E-2</v>
      </c>
      <c r="J1239" t="s">
        <v>302</v>
      </c>
      <c r="K1239" t="str">
        <f t="shared" si="116"/>
        <v>SPNS</v>
      </c>
      <c r="L1239" s="3">
        <f t="shared" si="117"/>
        <v>0.50277777777777777</v>
      </c>
      <c r="N1239">
        <f t="shared" si="119"/>
        <v>2018</v>
      </c>
      <c r="O1239">
        <f t="shared" si="120"/>
        <v>2</v>
      </c>
      <c r="P1239">
        <f t="shared" si="118"/>
        <v>1</v>
      </c>
    </row>
    <row r="1240" spans="1:16" x14ac:dyDescent="0.2">
      <c r="A1240" s="5">
        <v>43179</v>
      </c>
      <c r="B1240" s="5">
        <v>43181</v>
      </c>
      <c r="C1240" t="s">
        <v>55</v>
      </c>
      <c r="D1240" s="5">
        <v>43350</v>
      </c>
      <c r="E1240" s="3">
        <v>4811000</v>
      </c>
      <c r="F1240" s="3">
        <v>3000000</v>
      </c>
      <c r="G1240" s="8">
        <v>4.2968800000000001E-2</v>
      </c>
      <c r="H1240" s="8">
        <v>4.3749999999999997E-2</v>
      </c>
      <c r="J1240" t="s">
        <v>302</v>
      </c>
      <c r="K1240" t="str">
        <f t="shared" si="116"/>
        <v>SPNS</v>
      </c>
      <c r="L1240" s="3">
        <f t="shared" si="117"/>
        <v>0.46388888888888891</v>
      </c>
      <c r="N1240">
        <f t="shared" si="119"/>
        <v>2018</v>
      </c>
      <c r="O1240">
        <f t="shared" si="120"/>
        <v>3</v>
      </c>
      <c r="P1240">
        <f t="shared" si="118"/>
        <v>1</v>
      </c>
    </row>
    <row r="1241" spans="1:16" x14ac:dyDescent="0.2">
      <c r="A1241" s="5">
        <v>43165</v>
      </c>
      <c r="B1241" s="5">
        <v>43167</v>
      </c>
      <c r="C1241" t="s">
        <v>55</v>
      </c>
      <c r="D1241" s="5">
        <v>43350</v>
      </c>
      <c r="E1241" s="3">
        <v>3755000</v>
      </c>
      <c r="F1241" s="3">
        <v>1230000</v>
      </c>
      <c r="G1241" s="8">
        <v>4.2866899999999999E-2</v>
      </c>
      <c r="H1241" s="8">
        <v>4.3749999999999997E-2</v>
      </c>
      <c r="J1241" t="s">
        <v>302</v>
      </c>
      <c r="K1241" t="str">
        <f t="shared" si="116"/>
        <v>SPNS</v>
      </c>
      <c r="L1241" s="3">
        <f t="shared" si="117"/>
        <v>0.50277777777777777</v>
      </c>
      <c r="N1241">
        <f t="shared" si="119"/>
        <v>2018</v>
      </c>
      <c r="O1241">
        <f t="shared" si="120"/>
        <v>3</v>
      </c>
      <c r="P1241">
        <f t="shared" si="118"/>
        <v>1</v>
      </c>
    </row>
    <row r="1242" spans="1:16" x14ac:dyDescent="0.2">
      <c r="A1242" s="5">
        <v>44033</v>
      </c>
      <c r="B1242" s="5">
        <v>44035</v>
      </c>
      <c r="C1242" t="s">
        <v>167</v>
      </c>
      <c r="D1242" s="5">
        <v>44204</v>
      </c>
      <c r="E1242" s="3">
        <v>2565000</v>
      </c>
      <c r="F1242" s="3">
        <v>1100000</v>
      </c>
      <c r="G1242" s="8">
        <v>0.36562499999999998</v>
      </c>
      <c r="H1242" s="8">
        <v>0.36562499999999998</v>
      </c>
      <c r="I1242" s="8">
        <v>2.6920180722891564E-3</v>
      </c>
      <c r="J1242" t="s">
        <v>302</v>
      </c>
      <c r="K1242" t="str">
        <f t="shared" si="116"/>
        <v>SPNS</v>
      </c>
      <c r="L1242" s="3">
        <f t="shared" si="117"/>
        <v>0.46388888888888891</v>
      </c>
      <c r="N1242">
        <f t="shared" si="119"/>
        <v>2020</v>
      </c>
      <c r="O1242">
        <f t="shared" si="120"/>
        <v>7</v>
      </c>
      <c r="P1242">
        <f t="shared" si="118"/>
        <v>3</v>
      </c>
    </row>
    <row r="1243" spans="1:16" x14ac:dyDescent="0.2">
      <c r="A1243" s="5">
        <v>44019</v>
      </c>
      <c r="B1243" s="5">
        <v>44021</v>
      </c>
      <c r="C1243" t="s">
        <v>167</v>
      </c>
      <c r="D1243" s="5">
        <v>44204</v>
      </c>
      <c r="E1243" s="3">
        <v>491000</v>
      </c>
      <c r="F1243" s="3">
        <v>140000</v>
      </c>
      <c r="G1243" s="8">
        <v>0.36718800000000001</v>
      </c>
      <c r="H1243" s="8">
        <v>0.375</v>
      </c>
      <c r="I1243" s="8">
        <v>3.4408514056224901E-4</v>
      </c>
      <c r="J1243" t="s">
        <v>302</v>
      </c>
      <c r="K1243" t="str">
        <f t="shared" si="116"/>
        <v>SPNS</v>
      </c>
      <c r="L1243" s="3">
        <f t="shared" si="117"/>
        <v>0.50277777777777777</v>
      </c>
      <c r="N1243">
        <f t="shared" si="119"/>
        <v>2020</v>
      </c>
      <c r="O1243">
        <f t="shared" si="120"/>
        <v>7</v>
      </c>
      <c r="P1243">
        <f t="shared" si="118"/>
        <v>3</v>
      </c>
    </row>
    <row r="1244" spans="1:16" x14ac:dyDescent="0.2">
      <c r="A1244" s="5">
        <v>43942</v>
      </c>
      <c r="B1244" s="5">
        <v>43944</v>
      </c>
      <c r="C1244" t="s">
        <v>167</v>
      </c>
      <c r="D1244" s="5">
        <v>44206</v>
      </c>
      <c r="E1244" s="3">
        <v>20000</v>
      </c>
      <c r="F1244" s="3">
        <v>20000</v>
      </c>
      <c r="G1244" s="8">
        <v>3.2500000000000001E-2</v>
      </c>
      <c r="H1244" s="8">
        <v>3.2500000000000001E-2</v>
      </c>
      <c r="I1244" s="8">
        <v>2.0186335403726707E-4</v>
      </c>
      <c r="J1244" t="s">
        <v>302</v>
      </c>
      <c r="K1244" t="str">
        <f t="shared" si="116"/>
        <v>SPNS</v>
      </c>
      <c r="L1244" s="3">
        <f t="shared" si="117"/>
        <v>0.71944444444444444</v>
      </c>
      <c r="N1244">
        <f t="shared" si="119"/>
        <v>2020</v>
      </c>
      <c r="O1244">
        <f t="shared" si="120"/>
        <v>4</v>
      </c>
      <c r="P1244">
        <f t="shared" si="118"/>
        <v>2</v>
      </c>
    </row>
    <row r="1245" spans="1:16" x14ac:dyDescent="0.2">
      <c r="A1245" s="5">
        <v>43928</v>
      </c>
      <c r="B1245" s="5">
        <v>43930</v>
      </c>
      <c r="C1245" t="s">
        <v>167</v>
      </c>
      <c r="D1245" s="5">
        <v>44206</v>
      </c>
      <c r="E1245" s="3">
        <v>6600000</v>
      </c>
      <c r="F1245" s="3">
        <v>3200000</v>
      </c>
      <c r="G1245" s="8">
        <v>3.4169900000000003E-2</v>
      </c>
      <c r="H1245" s="8">
        <v>3.5000000000000003E-2</v>
      </c>
      <c r="I1245" s="8">
        <v>3.3957664596273293E-2</v>
      </c>
      <c r="J1245" t="s">
        <v>302</v>
      </c>
      <c r="K1245" t="str">
        <f t="shared" si="116"/>
        <v>SPNS</v>
      </c>
      <c r="L1245" s="3">
        <f t="shared" si="117"/>
        <v>0.7583333333333333</v>
      </c>
      <c r="N1245">
        <f t="shared" si="119"/>
        <v>2020</v>
      </c>
      <c r="O1245">
        <f t="shared" si="120"/>
        <v>4</v>
      </c>
      <c r="P1245">
        <f t="shared" si="118"/>
        <v>2</v>
      </c>
    </row>
    <row r="1246" spans="1:16" x14ac:dyDescent="0.2">
      <c r="A1246" s="5">
        <v>43333</v>
      </c>
      <c r="B1246" s="5">
        <v>43336</v>
      </c>
      <c r="C1246" t="s">
        <v>60</v>
      </c>
      <c r="D1246" s="5">
        <v>43504</v>
      </c>
      <c r="E1246" s="3">
        <v>8285000</v>
      </c>
      <c r="F1246" s="3">
        <v>3000000</v>
      </c>
      <c r="G1246" s="8">
        <v>6.3043799999999997E-2</v>
      </c>
      <c r="H1246" s="8">
        <v>6.1249999999999999E-2</v>
      </c>
      <c r="J1246" t="s">
        <v>302</v>
      </c>
      <c r="K1246" t="str">
        <f t="shared" si="116"/>
        <v>SPNS</v>
      </c>
      <c r="L1246" s="3">
        <f t="shared" si="117"/>
        <v>0.46388888888888891</v>
      </c>
      <c r="N1246">
        <f t="shared" si="119"/>
        <v>2018</v>
      </c>
      <c r="O1246">
        <f t="shared" si="120"/>
        <v>8</v>
      </c>
      <c r="P1246">
        <f t="shared" si="118"/>
        <v>3</v>
      </c>
    </row>
    <row r="1247" spans="1:16" x14ac:dyDescent="0.2">
      <c r="A1247" s="5">
        <v>43319</v>
      </c>
      <c r="B1247" s="5">
        <v>43321</v>
      </c>
      <c r="C1247" t="s">
        <v>60</v>
      </c>
      <c r="D1247" s="5">
        <v>43504</v>
      </c>
      <c r="E1247" s="3">
        <v>3616000</v>
      </c>
      <c r="F1247" s="3">
        <v>850000</v>
      </c>
      <c r="G1247" s="8">
        <v>6.2371299999999998E-2</v>
      </c>
      <c r="H1247" s="8">
        <v>6.2812499999999993E-2</v>
      </c>
      <c r="J1247" t="s">
        <v>302</v>
      </c>
      <c r="K1247" t="str">
        <f t="shared" si="116"/>
        <v>SPNS</v>
      </c>
      <c r="L1247" s="3">
        <f t="shared" si="117"/>
        <v>0.50277777777777777</v>
      </c>
      <c r="N1247">
        <f t="shared" si="119"/>
        <v>2018</v>
      </c>
      <c r="O1247">
        <f t="shared" si="120"/>
        <v>8</v>
      </c>
      <c r="P1247">
        <f t="shared" si="118"/>
        <v>3</v>
      </c>
    </row>
    <row r="1248" spans="1:16" x14ac:dyDescent="0.2">
      <c r="A1248" s="5">
        <v>43333</v>
      </c>
      <c r="B1248" s="5">
        <v>43336</v>
      </c>
      <c r="C1248" t="s">
        <v>65</v>
      </c>
      <c r="D1248" s="5">
        <v>43593</v>
      </c>
      <c r="E1248" s="3">
        <v>2885000</v>
      </c>
      <c r="F1248" s="3">
        <v>1000000</v>
      </c>
      <c r="G1248" s="8">
        <v>6.5365599999999996E-2</v>
      </c>
      <c r="H1248" s="8">
        <v>6.6250000000000003E-2</v>
      </c>
      <c r="J1248" t="s">
        <v>302</v>
      </c>
      <c r="K1248" t="str">
        <f t="shared" si="116"/>
        <v>SPNS</v>
      </c>
      <c r="L1248" s="3">
        <f t="shared" si="117"/>
        <v>0.71388888888888891</v>
      </c>
      <c r="N1248">
        <f t="shared" si="119"/>
        <v>2018</v>
      </c>
      <c r="O1248">
        <f t="shared" si="120"/>
        <v>8</v>
      </c>
      <c r="P1248">
        <f t="shared" si="118"/>
        <v>3</v>
      </c>
    </row>
    <row r="1249" spans="1:16" x14ac:dyDescent="0.2">
      <c r="A1249" s="5">
        <v>43319</v>
      </c>
      <c r="B1249" s="5">
        <v>43321</v>
      </c>
      <c r="C1249" t="s">
        <v>65</v>
      </c>
      <c r="D1249" s="5">
        <v>43593</v>
      </c>
      <c r="E1249" s="3">
        <v>2765000</v>
      </c>
      <c r="F1249" s="3">
        <v>1200000</v>
      </c>
      <c r="G1249" s="8">
        <v>6.4687499999999995E-2</v>
      </c>
      <c r="H1249" s="8">
        <v>6.5000000000000002E-2</v>
      </c>
      <c r="J1249" t="s">
        <v>302</v>
      </c>
      <c r="K1249" t="str">
        <f t="shared" si="116"/>
        <v>SPNS</v>
      </c>
      <c r="L1249" s="3">
        <f t="shared" si="117"/>
        <v>0.75277777777777777</v>
      </c>
      <c r="N1249">
        <f t="shared" si="119"/>
        <v>2018</v>
      </c>
      <c r="O1249">
        <f t="shared" si="120"/>
        <v>8</v>
      </c>
      <c r="P1249">
        <f t="shared" si="118"/>
        <v>3</v>
      </c>
    </row>
    <row r="1250" spans="1:16" x14ac:dyDescent="0.2">
      <c r="A1250" s="5">
        <v>43942</v>
      </c>
      <c r="B1250" s="5">
        <v>43930</v>
      </c>
      <c r="C1250" t="s">
        <v>163</v>
      </c>
      <c r="D1250" s="5">
        <v>44112</v>
      </c>
      <c r="E1250" s="3">
        <v>151000</v>
      </c>
      <c r="F1250" s="3">
        <v>0</v>
      </c>
      <c r="G1250" s="8">
        <v>0</v>
      </c>
      <c r="H1250" s="8">
        <v>0</v>
      </c>
      <c r="I1250" s="8">
        <v>0</v>
      </c>
      <c r="J1250" t="s">
        <v>302</v>
      </c>
      <c r="K1250" t="str">
        <f t="shared" si="116"/>
        <v>SPNS</v>
      </c>
      <c r="L1250" s="3">
        <f t="shared" si="117"/>
        <v>0.46388888888888891</v>
      </c>
      <c r="N1250">
        <f t="shared" si="119"/>
        <v>2020</v>
      </c>
      <c r="O1250">
        <f t="shared" si="120"/>
        <v>4</v>
      </c>
      <c r="P1250">
        <f t="shared" si="118"/>
        <v>2</v>
      </c>
    </row>
    <row r="1251" spans="1:16" x14ac:dyDescent="0.2">
      <c r="A1251" s="5">
        <v>43928</v>
      </c>
      <c r="B1251" s="5">
        <v>43930</v>
      </c>
      <c r="C1251" t="s">
        <v>163</v>
      </c>
      <c r="D1251" s="5">
        <v>44112</v>
      </c>
      <c r="E1251" s="3">
        <v>6182000</v>
      </c>
      <c r="F1251" s="3">
        <v>600000</v>
      </c>
      <c r="G1251" s="8">
        <v>3.125E-2</v>
      </c>
      <c r="H1251" s="8">
        <v>3.125E-2</v>
      </c>
      <c r="I1251" s="8">
        <v>1.2550200803212851E-3</v>
      </c>
      <c r="J1251" t="s">
        <v>302</v>
      </c>
      <c r="K1251" t="str">
        <f t="shared" si="116"/>
        <v>SPNS</v>
      </c>
      <c r="L1251" s="3">
        <f t="shared" si="117"/>
        <v>0.50277777777777777</v>
      </c>
      <c r="N1251">
        <f t="shared" si="119"/>
        <v>2020</v>
      </c>
      <c r="O1251">
        <f t="shared" si="120"/>
        <v>4</v>
      </c>
      <c r="P1251">
        <f t="shared" si="118"/>
        <v>2</v>
      </c>
    </row>
    <row r="1252" spans="1:16" x14ac:dyDescent="0.2">
      <c r="A1252" s="5">
        <v>43487</v>
      </c>
      <c r="B1252" s="5">
        <v>43489</v>
      </c>
      <c r="C1252" t="s">
        <v>111</v>
      </c>
      <c r="D1252" s="5">
        <v>43655</v>
      </c>
      <c r="E1252" s="3">
        <v>6281000</v>
      </c>
      <c r="F1252" s="3">
        <v>1000000</v>
      </c>
      <c r="G1252" s="8">
        <v>6.45844E-2</v>
      </c>
      <c r="H1252" s="8">
        <v>6.5312499999999996E-2</v>
      </c>
      <c r="I1252" s="8">
        <v>2.1745589225589225E-3</v>
      </c>
      <c r="J1252" t="s">
        <v>302</v>
      </c>
      <c r="K1252" t="str">
        <f t="shared" si="116"/>
        <v>SPNS</v>
      </c>
      <c r="L1252" s="3">
        <f t="shared" si="117"/>
        <v>0.46388888888888891</v>
      </c>
      <c r="N1252">
        <f t="shared" si="119"/>
        <v>2019</v>
      </c>
      <c r="O1252">
        <f t="shared" si="120"/>
        <v>1</v>
      </c>
      <c r="P1252">
        <f t="shared" si="118"/>
        <v>1</v>
      </c>
    </row>
    <row r="1253" spans="1:16" x14ac:dyDescent="0.2">
      <c r="A1253" s="5">
        <v>43473</v>
      </c>
      <c r="B1253" s="5">
        <v>43475</v>
      </c>
      <c r="C1253" t="s">
        <v>111</v>
      </c>
      <c r="D1253" s="5">
        <v>43655</v>
      </c>
      <c r="E1253" s="3">
        <v>8201000</v>
      </c>
      <c r="F1253" s="3">
        <v>2000000</v>
      </c>
      <c r="G1253" s="8">
        <v>6.4415600000000003E-2</v>
      </c>
      <c r="H1253" s="8">
        <v>6.5312499999999996E-2</v>
      </c>
      <c r="I1253" s="8">
        <v>4.3377508417508422E-3</v>
      </c>
      <c r="J1253" t="s">
        <v>302</v>
      </c>
      <c r="K1253" t="str">
        <f t="shared" si="116"/>
        <v>SPNS</v>
      </c>
      <c r="L1253" s="3">
        <f t="shared" si="117"/>
        <v>0.50277777777777777</v>
      </c>
      <c r="N1253">
        <f t="shared" si="119"/>
        <v>2019</v>
      </c>
      <c r="O1253">
        <f t="shared" si="120"/>
        <v>1</v>
      </c>
      <c r="P1253">
        <f t="shared" si="118"/>
        <v>1</v>
      </c>
    </row>
    <row r="1254" spans="1:16" x14ac:dyDescent="0.2">
      <c r="A1254" s="5">
        <v>43669</v>
      </c>
      <c r="B1254" s="5">
        <v>43671</v>
      </c>
      <c r="C1254" t="s">
        <v>116</v>
      </c>
      <c r="D1254" s="5">
        <v>43840</v>
      </c>
      <c r="E1254" s="3">
        <v>6670000</v>
      </c>
      <c r="F1254" s="3">
        <v>1500000</v>
      </c>
      <c r="G1254" s="8">
        <v>6.0143799999999997E-2</v>
      </c>
      <c r="H1254" s="8">
        <v>6.0937499999999999E-2</v>
      </c>
      <c r="I1254" s="8">
        <v>3.0375656565656563E-3</v>
      </c>
      <c r="J1254" t="s">
        <v>302</v>
      </c>
      <c r="K1254" t="str">
        <f t="shared" si="116"/>
        <v>SPNS</v>
      </c>
      <c r="L1254" s="3">
        <f t="shared" si="117"/>
        <v>0.46388888888888891</v>
      </c>
      <c r="N1254">
        <f t="shared" si="119"/>
        <v>2019</v>
      </c>
      <c r="O1254">
        <f t="shared" si="120"/>
        <v>7</v>
      </c>
      <c r="P1254">
        <f t="shared" si="118"/>
        <v>3</v>
      </c>
    </row>
    <row r="1255" spans="1:16" x14ac:dyDescent="0.2">
      <c r="A1255" s="5">
        <v>43655</v>
      </c>
      <c r="B1255" s="5">
        <v>43657</v>
      </c>
      <c r="C1255" t="s">
        <v>116</v>
      </c>
      <c r="D1255" s="5">
        <v>43840</v>
      </c>
      <c r="E1255" s="3">
        <v>9465000</v>
      </c>
      <c r="F1255" s="3">
        <v>1050000</v>
      </c>
      <c r="G1255" s="8">
        <v>6.1199400000000001E-2</v>
      </c>
      <c r="H1255" s="8">
        <v>6.1562499999999999E-2</v>
      </c>
      <c r="I1255" s="8">
        <v>2.1636151515151518E-3</v>
      </c>
      <c r="J1255" t="s">
        <v>302</v>
      </c>
      <c r="K1255" t="str">
        <f t="shared" si="116"/>
        <v>SPNS</v>
      </c>
      <c r="L1255" s="3">
        <f t="shared" si="117"/>
        <v>0.50277777777777777</v>
      </c>
      <c r="N1255">
        <f t="shared" si="119"/>
        <v>2019</v>
      </c>
      <c r="O1255">
        <f t="shared" si="120"/>
        <v>7</v>
      </c>
      <c r="P1255">
        <f t="shared" si="118"/>
        <v>3</v>
      </c>
    </row>
    <row r="1256" spans="1:16" x14ac:dyDescent="0.2">
      <c r="A1256" s="5">
        <v>43123</v>
      </c>
      <c r="B1256" s="5">
        <v>43125</v>
      </c>
      <c r="C1256" t="s">
        <v>53</v>
      </c>
      <c r="D1256" s="5">
        <v>43291</v>
      </c>
      <c r="E1256" s="3">
        <v>14729000</v>
      </c>
      <c r="F1256" s="3">
        <v>2000000</v>
      </c>
      <c r="G1256" s="8">
        <v>4.3484399999999999E-2</v>
      </c>
      <c r="H1256" s="8">
        <v>4.3749999999999997E-2</v>
      </c>
      <c r="J1256" t="s">
        <v>302</v>
      </c>
      <c r="K1256" t="str">
        <f t="shared" si="116"/>
        <v>SPNS</v>
      </c>
      <c r="L1256" s="3">
        <f t="shared" si="117"/>
        <v>0.46388888888888891</v>
      </c>
      <c r="N1256">
        <f t="shared" si="119"/>
        <v>2018</v>
      </c>
      <c r="O1256">
        <f t="shared" si="120"/>
        <v>1</v>
      </c>
      <c r="P1256">
        <f t="shared" si="118"/>
        <v>1</v>
      </c>
    </row>
    <row r="1257" spans="1:16" x14ac:dyDescent="0.2">
      <c r="A1257" s="5">
        <v>43109</v>
      </c>
      <c r="B1257" s="5">
        <v>43111</v>
      </c>
      <c r="C1257" t="s">
        <v>53</v>
      </c>
      <c r="D1257" s="5">
        <v>43291</v>
      </c>
      <c r="E1257" s="3">
        <v>10640000</v>
      </c>
      <c r="F1257" s="3">
        <v>2000000</v>
      </c>
      <c r="G1257" s="8">
        <v>4.4270299999999999E-2</v>
      </c>
      <c r="H1257" s="8">
        <v>4.4999999999999998E-2</v>
      </c>
      <c r="J1257" t="s">
        <v>302</v>
      </c>
      <c r="K1257" t="str">
        <f t="shared" si="116"/>
        <v>SPNS</v>
      </c>
      <c r="L1257" s="3">
        <f t="shared" si="117"/>
        <v>0.50277777777777777</v>
      </c>
      <c r="N1257">
        <f t="shared" si="119"/>
        <v>2018</v>
      </c>
      <c r="O1257">
        <f t="shared" si="120"/>
        <v>1</v>
      </c>
      <c r="P1257">
        <f t="shared" si="118"/>
        <v>1</v>
      </c>
    </row>
    <row r="1258" spans="1:16" x14ac:dyDescent="0.2">
      <c r="A1258" s="5">
        <v>43991</v>
      </c>
      <c r="B1258" s="5">
        <v>43993</v>
      </c>
      <c r="C1258" t="s">
        <v>165</v>
      </c>
      <c r="D1258" s="5">
        <v>44175</v>
      </c>
      <c r="E1258" s="3">
        <v>76000</v>
      </c>
      <c r="F1258" s="3">
        <v>0</v>
      </c>
      <c r="G1258" s="8">
        <v>0</v>
      </c>
      <c r="H1258" s="8">
        <v>0</v>
      </c>
      <c r="I1258" s="8">
        <v>0</v>
      </c>
      <c r="J1258" t="s">
        <v>302</v>
      </c>
      <c r="K1258" t="str">
        <f t="shared" si="116"/>
        <v>SPNS</v>
      </c>
      <c r="L1258" s="3">
        <f t="shared" si="117"/>
        <v>0.50277777777777777</v>
      </c>
      <c r="N1258">
        <f t="shared" si="119"/>
        <v>2020</v>
      </c>
      <c r="O1258">
        <f t="shared" si="120"/>
        <v>6</v>
      </c>
      <c r="P1258">
        <f t="shared" si="118"/>
        <v>2</v>
      </c>
    </row>
    <row r="1259" spans="1:16" x14ac:dyDescent="0.2">
      <c r="A1259" s="5">
        <v>43305</v>
      </c>
      <c r="B1259" s="5">
        <v>43307</v>
      </c>
      <c r="C1259" t="s">
        <v>59</v>
      </c>
      <c r="D1259" s="5">
        <v>43476</v>
      </c>
      <c r="E1259" s="3">
        <v>3685000</v>
      </c>
      <c r="F1259" s="3">
        <v>900000</v>
      </c>
      <c r="G1259" s="8">
        <v>6.2326399999999997E-2</v>
      </c>
      <c r="H1259" s="8">
        <v>6.3125000000000001E-2</v>
      </c>
      <c r="J1259" t="s">
        <v>302</v>
      </c>
      <c r="K1259" t="str">
        <f t="shared" si="116"/>
        <v>SPNS</v>
      </c>
      <c r="L1259" s="3">
        <f t="shared" si="117"/>
        <v>0.46388888888888891</v>
      </c>
      <c r="N1259">
        <f t="shared" si="119"/>
        <v>2018</v>
      </c>
      <c r="O1259">
        <f t="shared" si="120"/>
        <v>7</v>
      </c>
      <c r="P1259">
        <f t="shared" si="118"/>
        <v>3</v>
      </c>
    </row>
    <row r="1260" spans="1:16" x14ac:dyDescent="0.2">
      <c r="A1260" s="5">
        <v>43291</v>
      </c>
      <c r="B1260" s="5">
        <v>43293</v>
      </c>
      <c r="C1260" t="s">
        <v>59</v>
      </c>
      <c r="D1260" s="5">
        <v>43476</v>
      </c>
      <c r="E1260" s="3">
        <v>5076000</v>
      </c>
      <c r="F1260" s="3">
        <v>2900000</v>
      </c>
      <c r="G1260" s="8">
        <v>5.98869E-2</v>
      </c>
      <c r="H1260" s="8">
        <v>6.1249999999999999E-2</v>
      </c>
      <c r="J1260" t="s">
        <v>302</v>
      </c>
      <c r="K1260" t="str">
        <f t="shared" si="116"/>
        <v>SPNS</v>
      </c>
      <c r="L1260" s="3">
        <f t="shared" si="117"/>
        <v>0.50277777777777777</v>
      </c>
      <c r="N1260">
        <f t="shared" si="119"/>
        <v>2018</v>
      </c>
      <c r="O1260">
        <f t="shared" si="120"/>
        <v>7</v>
      </c>
      <c r="P1260">
        <f t="shared" si="118"/>
        <v>3</v>
      </c>
    </row>
    <row r="1261" spans="1:16" x14ac:dyDescent="0.2">
      <c r="A1261" s="5">
        <v>43305</v>
      </c>
      <c r="B1261" s="5">
        <v>43307</v>
      </c>
      <c r="C1261" t="s">
        <v>64</v>
      </c>
      <c r="D1261" s="5">
        <v>43566</v>
      </c>
      <c r="E1261" s="3">
        <v>2675000</v>
      </c>
      <c r="F1261" s="3">
        <v>1100000</v>
      </c>
      <c r="G1261" s="8">
        <v>6.4772700000000002E-2</v>
      </c>
      <c r="H1261" s="8">
        <v>6.5000000000000002E-2</v>
      </c>
      <c r="J1261" t="s">
        <v>302</v>
      </c>
      <c r="K1261" t="str">
        <f t="shared" si="116"/>
        <v>SPNS</v>
      </c>
      <c r="L1261" s="3">
        <f t="shared" si="117"/>
        <v>0.71388888888888891</v>
      </c>
      <c r="N1261">
        <f t="shared" si="119"/>
        <v>2018</v>
      </c>
      <c r="O1261">
        <f t="shared" si="120"/>
        <v>7</v>
      </c>
      <c r="P1261">
        <f t="shared" si="118"/>
        <v>3</v>
      </c>
    </row>
    <row r="1262" spans="1:16" x14ac:dyDescent="0.2">
      <c r="A1262" s="5">
        <v>43291</v>
      </c>
      <c r="B1262" s="5">
        <v>43293</v>
      </c>
      <c r="C1262" t="s">
        <v>64</v>
      </c>
      <c r="D1262" s="5">
        <v>43566</v>
      </c>
      <c r="E1262" s="3">
        <v>2790000</v>
      </c>
      <c r="F1262" s="3">
        <v>1000000</v>
      </c>
      <c r="G1262" s="8">
        <v>6.51563E-2</v>
      </c>
      <c r="H1262" s="8">
        <v>6.5937499999999996E-2</v>
      </c>
      <c r="J1262" t="s">
        <v>302</v>
      </c>
      <c r="K1262" t="str">
        <f t="shared" si="116"/>
        <v>SPNS</v>
      </c>
      <c r="L1262" s="3">
        <f t="shared" si="117"/>
        <v>0.75277777777777777</v>
      </c>
      <c r="N1262">
        <f t="shared" si="119"/>
        <v>2018</v>
      </c>
      <c r="O1262">
        <f t="shared" si="120"/>
        <v>7</v>
      </c>
      <c r="P1262">
        <f t="shared" si="118"/>
        <v>3</v>
      </c>
    </row>
    <row r="1263" spans="1:16" x14ac:dyDescent="0.2">
      <c r="A1263" s="5">
        <v>43914</v>
      </c>
      <c r="B1263" s="5">
        <v>43916</v>
      </c>
      <c r="C1263" t="s">
        <v>162</v>
      </c>
      <c r="D1263" s="5">
        <v>44085</v>
      </c>
      <c r="E1263" s="3">
        <v>10181000</v>
      </c>
      <c r="F1263" s="3">
        <v>5150000</v>
      </c>
      <c r="G1263" s="8">
        <v>3.07354E-2</v>
      </c>
      <c r="H1263" s="8">
        <v>3.125E-2</v>
      </c>
      <c r="I1263" s="8">
        <v>1.0594866800535474E-2</v>
      </c>
      <c r="J1263" t="s">
        <v>302</v>
      </c>
      <c r="K1263" t="str">
        <f t="shared" si="116"/>
        <v>SPNS</v>
      </c>
      <c r="L1263" s="3">
        <f t="shared" si="117"/>
        <v>0.46388888888888891</v>
      </c>
      <c r="N1263">
        <f t="shared" si="119"/>
        <v>2020</v>
      </c>
      <c r="O1263">
        <f t="shared" si="120"/>
        <v>3</v>
      </c>
      <c r="P1263">
        <f t="shared" si="118"/>
        <v>1</v>
      </c>
    </row>
    <row r="1264" spans="1:16" x14ac:dyDescent="0.2">
      <c r="A1264" s="5">
        <v>43900</v>
      </c>
      <c r="B1264" s="5">
        <v>43902</v>
      </c>
      <c r="C1264" t="s">
        <v>162</v>
      </c>
      <c r="D1264" s="5">
        <v>44085</v>
      </c>
      <c r="E1264" s="3">
        <v>10781000</v>
      </c>
      <c r="F1264" s="3">
        <v>1000000</v>
      </c>
      <c r="G1264" s="8">
        <v>3.00781E-2</v>
      </c>
      <c r="H1264" s="8">
        <v>3.0312499999999999E-2</v>
      </c>
      <c r="I1264" s="8">
        <v>2.013259705488621E-3</v>
      </c>
      <c r="J1264" t="s">
        <v>302</v>
      </c>
      <c r="K1264" t="str">
        <f t="shared" si="116"/>
        <v>SPNS</v>
      </c>
      <c r="L1264" s="3">
        <f t="shared" si="117"/>
        <v>0.50277777777777777</v>
      </c>
      <c r="N1264">
        <f t="shared" si="119"/>
        <v>2020</v>
      </c>
      <c r="O1264">
        <f t="shared" si="120"/>
        <v>3</v>
      </c>
      <c r="P1264">
        <f t="shared" si="118"/>
        <v>1</v>
      </c>
    </row>
    <row r="1265" spans="1:16" x14ac:dyDescent="0.2">
      <c r="A1265" s="5">
        <v>43886</v>
      </c>
      <c r="B1265" s="5">
        <v>43888</v>
      </c>
      <c r="C1265" t="s">
        <v>161</v>
      </c>
      <c r="D1265" s="5">
        <v>44055</v>
      </c>
      <c r="E1265" s="3">
        <v>10830000</v>
      </c>
      <c r="F1265" s="3">
        <v>1000000</v>
      </c>
      <c r="G1265" s="8">
        <v>3.02125E-2</v>
      </c>
      <c r="H1265" s="8">
        <v>3.0624999999999999E-2</v>
      </c>
      <c r="I1265" s="8">
        <v>2.0222556894243641E-3</v>
      </c>
      <c r="J1265" t="s">
        <v>302</v>
      </c>
      <c r="K1265" t="str">
        <f t="shared" si="116"/>
        <v>SPNS</v>
      </c>
      <c r="L1265" s="3">
        <f t="shared" si="117"/>
        <v>0.46388888888888891</v>
      </c>
      <c r="N1265">
        <f t="shared" si="119"/>
        <v>2020</v>
      </c>
      <c r="O1265">
        <f t="shared" si="120"/>
        <v>2</v>
      </c>
      <c r="P1265">
        <f t="shared" si="118"/>
        <v>1</v>
      </c>
    </row>
    <row r="1266" spans="1:16" x14ac:dyDescent="0.2">
      <c r="A1266" s="5">
        <v>43872</v>
      </c>
      <c r="B1266" s="5">
        <v>43874</v>
      </c>
      <c r="C1266" t="s">
        <v>161</v>
      </c>
      <c r="D1266" s="5">
        <v>44055</v>
      </c>
      <c r="E1266" s="3">
        <v>22010000</v>
      </c>
      <c r="F1266" s="3">
        <v>1500000</v>
      </c>
      <c r="G1266" s="8">
        <v>3.4687500000000003E-2</v>
      </c>
      <c r="H1266" s="8">
        <v>3.4687500000000003E-2</v>
      </c>
      <c r="I1266" s="8">
        <v>3.4826807228915666E-3</v>
      </c>
      <c r="J1266" t="s">
        <v>302</v>
      </c>
      <c r="K1266" t="str">
        <f t="shared" si="116"/>
        <v>SPNS</v>
      </c>
      <c r="L1266" s="3">
        <f t="shared" si="117"/>
        <v>0.50277777777777777</v>
      </c>
      <c r="N1266">
        <f t="shared" si="119"/>
        <v>2020</v>
      </c>
      <c r="O1266">
        <f t="shared" si="120"/>
        <v>2</v>
      </c>
      <c r="P1266">
        <f t="shared" si="118"/>
        <v>1</v>
      </c>
    </row>
    <row r="1267" spans="1:16" x14ac:dyDescent="0.2">
      <c r="A1267" s="5">
        <v>43796</v>
      </c>
      <c r="B1267" s="5">
        <v>43798</v>
      </c>
      <c r="C1267" t="s">
        <v>120</v>
      </c>
      <c r="D1267" s="5">
        <v>43966</v>
      </c>
      <c r="E1267" s="3">
        <v>6940000</v>
      </c>
      <c r="F1267" s="3">
        <v>1000000</v>
      </c>
      <c r="G1267" s="8">
        <v>4.7462499999999998E-2</v>
      </c>
      <c r="H1267" s="8">
        <v>4.7812500000000001E-2</v>
      </c>
      <c r="I1267" s="8">
        <v>1.598063973063973E-3</v>
      </c>
      <c r="J1267" t="s">
        <v>302</v>
      </c>
      <c r="K1267" t="str">
        <f t="shared" si="116"/>
        <v>SPNS</v>
      </c>
      <c r="L1267" s="3">
        <f t="shared" si="117"/>
        <v>0.46666666666666667</v>
      </c>
      <c r="N1267">
        <f t="shared" si="119"/>
        <v>2019</v>
      </c>
      <c r="O1267">
        <f t="shared" si="120"/>
        <v>11</v>
      </c>
      <c r="P1267">
        <f t="shared" si="118"/>
        <v>4</v>
      </c>
    </row>
    <row r="1268" spans="1:16" x14ac:dyDescent="0.2">
      <c r="A1268" s="5">
        <v>43781</v>
      </c>
      <c r="B1268" s="5">
        <v>43783</v>
      </c>
      <c r="C1268" t="s">
        <v>120</v>
      </c>
      <c r="D1268" s="5">
        <v>43966</v>
      </c>
      <c r="E1268" s="3">
        <v>8545000</v>
      </c>
      <c r="F1268" s="3">
        <v>1050000</v>
      </c>
      <c r="G1268" s="8">
        <v>4.7892900000000002E-2</v>
      </c>
      <c r="H1268" s="8">
        <v>4.8125000000000001E-2</v>
      </c>
      <c r="I1268" s="8">
        <v>1.6931833333333336E-3</v>
      </c>
      <c r="J1268" t="s">
        <v>302</v>
      </c>
      <c r="K1268" t="str">
        <f t="shared" si="116"/>
        <v>SPNS</v>
      </c>
      <c r="L1268" s="3">
        <f t="shared" si="117"/>
        <v>0.5083333333333333</v>
      </c>
      <c r="N1268">
        <f t="shared" si="119"/>
        <v>2019</v>
      </c>
      <c r="O1268">
        <f t="shared" si="120"/>
        <v>11</v>
      </c>
      <c r="P1268">
        <f t="shared" si="118"/>
        <v>4</v>
      </c>
    </row>
    <row r="1269" spans="1:16" x14ac:dyDescent="0.2">
      <c r="A1269" s="5">
        <v>43600</v>
      </c>
      <c r="B1269" s="5">
        <v>43601</v>
      </c>
      <c r="C1269" t="s">
        <v>120</v>
      </c>
      <c r="D1269" s="5">
        <v>43966</v>
      </c>
      <c r="E1269" s="3">
        <v>5000000</v>
      </c>
      <c r="F1269" s="3">
        <v>3000000</v>
      </c>
      <c r="G1269" s="8">
        <v>6.7291699999999996E-2</v>
      </c>
      <c r="H1269" s="8">
        <v>6.7291699999999996E-2</v>
      </c>
      <c r="I1269" s="8">
        <v>2.6354451697127933E-2</v>
      </c>
      <c r="J1269" t="s">
        <v>302</v>
      </c>
      <c r="K1269" t="str">
        <f t="shared" si="116"/>
        <v>SPNS</v>
      </c>
      <c r="L1269" s="3">
        <f t="shared" si="117"/>
        <v>1</v>
      </c>
      <c r="N1269">
        <f t="shared" si="119"/>
        <v>2019</v>
      </c>
      <c r="O1269">
        <f t="shared" si="120"/>
        <v>5</v>
      </c>
      <c r="P1269">
        <f t="shared" si="118"/>
        <v>2</v>
      </c>
    </row>
    <row r="1270" spans="1:16" x14ac:dyDescent="0.2">
      <c r="A1270" s="5">
        <v>43599</v>
      </c>
      <c r="B1270" s="5">
        <v>43601</v>
      </c>
      <c r="C1270" t="s">
        <v>120</v>
      </c>
      <c r="D1270" s="5">
        <v>43966</v>
      </c>
      <c r="E1270" s="3">
        <v>5810000</v>
      </c>
      <c r="F1270" s="3">
        <v>1200000</v>
      </c>
      <c r="G1270" s="8">
        <v>6.7291699999999996E-2</v>
      </c>
      <c r="H1270" s="8">
        <v>6.7500000000000004E-2</v>
      </c>
      <c r="I1270" s="8">
        <v>1.0541780678851174E-2</v>
      </c>
      <c r="J1270" t="s">
        <v>302</v>
      </c>
      <c r="K1270" t="str">
        <f t="shared" si="116"/>
        <v>SPNS</v>
      </c>
      <c r="L1270" s="3">
        <f t="shared" si="117"/>
        <v>1.0027777777777778</v>
      </c>
      <c r="N1270">
        <f t="shared" si="119"/>
        <v>2019</v>
      </c>
      <c r="O1270">
        <f t="shared" si="120"/>
        <v>5</v>
      </c>
      <c r="P1270">
        <f t="shared" si="118"/>
        <v>2</v>
      </c>
    </row>
    <row r="1271" spans="1:16" x14ac:dyDescent="0.2">
      <c r="A1271" s="5">
        <v>43858</v>
      </c>
      <c r="B1271" s="5">
        <v>43860</v>
      </c>
      <c r="C1271" t="s">
        <v>160</v>
      </c>
      <c r="D1271" s="5">
        <v>44027</v>
      </c>
      <c r="E1271" s="3">
        <v>19075000</v>
      </c>
      <c r="F1271" s="3">
        <v>1000000</v>
      </c>
      <c r="G1271" s="8">
        <v>3.94375E-2</v>
      </c>
      <c r="H1271" s="8">
        <v>3.9687500000000001E-2</v>
      </c>
      <c r="I1271" s="8">
        <v>2.6397255689424364E-3</v>
      </c>
      <c r="J1271" t="s">
        <v>302</v>
      </c>
      <c r="K1271" t="str">
        <f t="shared" si="116"/>
        <v>SPNS</v>
      </c>
      <c r="L1271" s="3">
        <f t="shared" si="117"/>
        <v>0.46388888888888891</v>
      </c>
      <c r="N1271">
        <f t="shared" si="119"/>
        <v>2020</v>
      </c>
      <c r="O1271">
        <f t="shared" si="120"/>
        <v>1</v>
      </c>
      <c r="P1271">
        <f t="shared" si="118"/>
        <v>1</v>
      </c>
    </row>
    <row r="1272" spans="1:16" x14ac:dyDescent="0.2">
      <c r="A1272" s="5">
        <v>43844</v>
      </c>
      <c r="B1272" s="5">
        <v>43846</v>
      </c>
      <c r="C1272" t="s">
        <v>160</v>
      </c>
      <c r="D1272" s="5">
        <v>44027</v>
      </c>
      <c r="E1272" s="3">
        <v>21150000</v>
      </c>
      <c r="F1272" s="3">
        <v>1500000</v>
      </c>
      <c r="G1272" s="8">
        <v>4.2041700000000001E-2</v>
      </c>
      <c r="H1272" s="8">
        <v>4.2500000000000003E-2</v>
      </c>
      <c r="I1272" s="8">
        <v>4.2210542168674703E-3</v>
      </c>
      <c r="J1272" t="s">
        <v>302</v>
      </c>
      <c r="K1272" t="str">
        <f t="shared" si="116"/>
        <v>SPNS</v>
      </c>
      <c r="L1272" s="3">
        <f t="shared" si="117"/>
        <v>0.50277777777777777</v>
      </c>
      <c r="N1272">
        <f t="shared" si="119"/>
        <v>2020</v>
      </c>
      <c r="O1272">
        <f t="shared" si="120"/>
        <v>1</v>
      </c>
      <c r="P1272">
        <f t="shared" si="118"/>
        <v>1</v>
      </c>
    </row>
    <row r="1273" spans="1:16" x14ac:dyDescent="0.2">
      <c r="A1273" s="5">
        <v>43543</v>
      </c>
      <c r="B1273" s="5">
        <v>43545</v>
      </c>
      <c r="C1273" t="s">
        <v>113</v>
      </c>
      <c r="D1273" s="5">
        <v>43728</v>
      </c>
      <c r="E1273" s="3">
        <v>7666000</v>
      </c>
      <c r="F1273" s="3">
        <v>1400000</v>
      </c>
      <c r="G1273" s="8">
        <v>6.3995499999999997E-2</v>
      </c>
      <c r="H1273" s="8">
        <v>6.4062499999999994E-2</v>
      </c>
      <c r="I1273" s="8">
        <v>3.0166228956228953E-3</v>
      </c>
      <c r="J1273" t="s">
        <v>302</v>
      </c>
      <c r="K1273" t="str">
        <f t="shared" si="116"/>
        <v>SPNS</v>
      </c>
      <c r="L1273" s="3">
        <f t="shared" si="117"/>
        <v>0.50277777777777777</v>
      </c>
      <c r="N1273">
        <f t="shared" si="119"/>
        <v>2019</v>
      </c>
      <c r="O1273">
        <f t="shared" si="120"/>
        <v>3</v>
      </c>
      <c r="P1273">
        <f t="shared" si="118"/>
        <v>1</v>
      </c>
    </row>
    <row r="1274" spans="1:16" x14ac:dyDescent="0.2">
      <c r="A1274" s="5">
        <v>43488</v>
      </c>
      <c r="B1274" s="5">
        <v>43489</v>
      </c>
      <c r="C1274" t="s">
        <v>121</v>
      </c>
      <c r="D1274" s="5">
        <v>43853</v>
      </c>
      <c r="E1274" s="3">
        <v>5000000</v>
      </c>
      <c r="F1274" s="3">
        <v>2360000</v>
      </c>
      <c r="G1274" s="8">
        <v>6.6917599999999994E-2</v>
      </c>
      <c r="I1274" s="8">
        <v>2.0616910704960835E-2</v>
      </c>
      <c r="J1274" t="s">
        <v>302</v>
      </c>
      <c r="K1274" t="str">
        <f t="shared" si="116"/>
        <v>SPNS</v>
      </c>
      <c r="L1274" s="3">
        <f t="shared" si="117"/>
        <v>1</v>
      </c>
      <c r="N1274">
        <f t="shared" si="119"/>
        <v>2019</v>
      </c>
      <c r="O1274">
        <f t="shared" si="120"/>
        <v>1</v>
      </c>
      <c r="P1274">
        <f t="shared" si="118"/>
        <v>1</v>
      </c>
    </row>
    <row r="1275" spans="1:16" x14ac:dyDescent="0.2">
      <c r="A1275" s="5">
        <v>43487</v>
      </c>
      <c r="B1275" s="5">
        <v>43489</v>
      </c>
      <c r="C1275" t="s">
        <v>121</v>
      </c>
      <c r="D1275" s="5">
        <v>43853</v>
      </c>
      <c r="E1275" s="3">
        <v>6550000</v>
      </c>
      <c r="F1275" s="3">
        <v>1100000</v>
      </c>
      <c r="G1275" s="8">
        <v>6.6917599999999994E-2</v>
      </c>
      <c r="H1275" s="8">
        <v>6.7812499999999998E-2</v>
      </c>
      <c r="I1275" s="8">
        <v>9.6095770234986919E-3</v>
      </c>
      <c r="J1275" t="s">
        <v>302</v>
      </c>
      <c r="K1275" t="str">
        <f t="shared" si="116"/>
        <v>SPNS</v>
      </c>
      <c r="L1275" s="3">
        <f t="shared" si="117"/>
        <v>1.0027777777777778</v>
      </c>
      <c r="N1275">
        <f t="shared" si="119"/>
        <v>2019</v>
      </c>
      <c r="O1275">
        <f t="shared" si="120"/>
        <v>1</v>
      </c>
      <c r="P1275">
        <f t="shared" si="118"/>
        <v>1</v>
      </c>
    </row>
    <row r="1276" spans="1:16" x14ac:dyDescent="0.2">
      <c r="A1276" s="5">
        <v>43487</v>
      </c>
      <c r="B1276" s="5">
        <v>43489</v>
      </c>
      <c r="C1276" t="s">
        <v>121</v>
      </c>
      <c r="D1276" s="5">
        <v>43853</v>
      </c>
      <c r="E1276" s="3">
        <v>6550000</v>
      </c>
      <c r="F1276" s="3">
        <v>1100000</v>
      </c>
      <c r="G1276" s="8">
        <v>6.6917599999999994E-2</v>
      </c>
      <c r="H1276" s="8">
        <v>6.7812499999999998E-2</v>
      </c>
      <c r="I1276" s="8">
        <v>6.6917599999999994E-2</v>
      </c>
      <c r="J1276" t="s">
        <v>302</v>
      </c>
      <c r="K1276" t="str">
        <f t="shared" si="116"/>
        <v>SPNS</v>
      </c>
      <c r="L1276" s="3">
        <f t="shared" si="117"/>
        <v>1.0027777777777778</v>
      </c>
      <c r="N1276">
        <f t="shared" si="119"/>
        <v>2019</v>
      </c>
      <c r="O1276">
        <f t="shared" si="120"/>
        <v>1</v>
      </c>
      <c r="P1276">
        <f t="shared" si="118"/>
        <v>1</v>
      </c>
    </row>
    <row r="1277" spans="1:16" x14ac:dyDescent="0.2">
      <c r="A1277" s="5">
        <v>44005</v>
      </c>
      <c r="B1277" s="5">
        <v>44007</v>
      </c>
      <c r="C1277" t="s">
        <v>166</v>
      </c>
      <c r="D1277" s="5">
        <v>44189</v>
      </c>
      <c r="E1277" s="3">
        <v>4951000</v>
      </c>
      <c r="F1277" s="3">
        <v>0</v>
      </c>
      <c r="G1277" s="8">
        <v>0</v>
      </c>
      <c r="H1277" s="8">
        <v>0</v>
      </c>
      <c r="I1277" s="8">
        <v>0</v>
      </c>
      <c r="J1277" t="s">
        <v>302</v>
      </c>
      <c r="K1277" t="str">
        <f t="shared" si="116"/>
        <v>SPNS</v>
      </c>
      <c r="L1277" s="3">
        <f t="shared" si="117"/>
        <v>0.50277777777777777</v>
      </c>
      <c r="N1277">
        <f t="shared" si="119"/>
        <v>2020</v>
      </c>
      <c r="O1277">
        <f t="shared" si="120"/>
        <v>6</v>
      </c>
      <c r="P1277">
        <f t="shared" si="118"/>
        <v>2</v>
      </c>
    </row>
  </sheetData>
  <autoFilter ref="A1:L1277" xr:uid="{EFB1610C-D7FB-D04B-849C-980D549BA544}">
    <sortState xmlns:xlrd2="http://schemas.microsoft.com/office/spreadsheetml/2017/richdata2" ref="A2:L1277">
      <sortCondition ref="C1:C1277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887FD-79B6-7E46-805A-D2F1113832F4}">
  <dimension ref="A2:D69"/>
  <sheetViews>
    <sheetView topLeftCell="A3" workbookViewId="0">
      <selection activeCell="D58" sqref="D58:D69"/>
    </sheetView>
  </sheetViews>
  <sheetFormatPr baseColWidth="10" defaultRowHeight="16" x14ac:dyDescent="0.2"/>
  <sheetData>
    <row r="2" spans="1:4" x14ac:dyDescent="0.2">
      <c r="A2" t="s">
        <v>340</v>
      </c>
      <c r="B2" t="s">
        <v>370</v>
      </c>
      <c r="C2" t="s">
        <v>371</v>
      </c>
      <c r="D2" t="s">
        <v>372</v>
      </c>
    </row>
    <row r="3" spans="1:4" x14ac:dyDescent="0.2">
      <c r="A3">
        <v>2021</v>
      </c>
      <c r="B3">
        <v>1</v>
      </c>
      <c r="C3">
        <v>168964500</v>
      </c>
      <c r="D3">
        <v>24.909999842105261</v>
      </c>
    </row>
    <row r="4" spans="1:4" x14ac:dyDescent="0.2">
      <c r="A4">
        <v>2021</v>
      </c>
      <c r="B4">
        <v>2</v>
      </c>
      <c r="C4">
        <v>144640000</v>
      </c>
      <c r="D4">
        <v>23.140526210526314</v>
      </c>
    </row>
    <row r="5" spans="1:4" x14ac:dyDescent="0.2">
      <c r="A5">
        <v>2021</v>
      </c>
      <c r="B5">
        <v>3</v>
      </c>
      <c r="C5">
        <v>170559900</v>
      </c>
      <c r="D5">
        <v>21.843043608695652</v>
      </c>
    </row>
    <row r="6" spans="1:4" x14ac:dyDescent="0.2">
      <c r="A6">
        <v>2021</v>
      </c>
      <c r="B6">
        <v>4</v>
      </c>
      <c r="C6">
        <v>104800200</v>
      </c>
      <c r="D6">
        <v>17.416190666666665</v>
      </c>
    </row>
    <row r="7" spans="1:4" x14ac:dyDescent="0.2">
      <c r="A7">
        <v>2021</v>
      </c>
      <c r="B7">
        <v>5</v>
      </c>
      <c r="C7">
        <v>78163200</v>
      </c>
      <c r="D7">
        <v>19.760499849999995</v>
      </c>
    </row>
    <row r="8" spans="1:4" x14ac:dyDescent="0.2">
      <c r="A8">
        <v>2021</v>
      </c>
      <c r="B8">
        <v>6</v>
      </c>
      <c r="C8">
        <v>148409900</v>
      </c>
      <c r="D8">
        <v>16.956818136363637</v>
      </c>
    </row>
    <row r="9" spans="1:4" x14ac:dyDescent="0.2">
      <c r="A9">
        <v>2021</v>
      </c>
      <c r="B9">
        <v>7</v>
      </c>
      <c r="C9">
        <v>178953100</v>
      </c>
      <c r="D9">
        <v>17.603333666666664</v>
      </c>
    </row>
    <row r="10" spans="1:4" x14ac:dyDescent="0.2">
      <c r="A10">
        <v>2021</v>
      </c>
      <c r="B10">
        <v>8</v>
      </c>
      <c r="C10">
        <v>300962400</v>
      </c>
      <c r="D10">
        <v>17.477727272727268</v>
      </c>
    </row>
    <row r="11" spans="1:4" x14ac:dyDescent="0.2">
      <c r="A11">
        <v>2021</v>
      </c>
      <c r="B11">
        <v>9</v>
      </c>
      <c r="C11">
        <v>139494600</v>
      </c>
      <c r="D11">
        <v>19.82476176190476</v>
      </c>
    </row>
    <row r="12" spans="1:4" x14ac:dyDescent="0.2">
      <c r="A12">
        <v>2021</v>
      </c>
      <c r="B12">
        <v>10</v>
      </c>
      <c r="C12">
        <v>119682900</v>
      </c>
      <c r="D12">
        <v>17.869047523809524</v>
      </c>
    </row>
    <row r="13" spans="1:4" x14ac:dyDescent="0.2">
      <c r="A13">
        <v>2020</v>
      </c>
      <c r="B13">
        <v>1</v>
      </c>
      <c r="C13">
        <v>176521900</v>
      </c>
      <c r="D13">
        <v>13.940952380952378</v>
      </c>
    </row>
    <row r="14" spans="1:4" x14ac:dyDescent="0.2">
      <c r="A14">
        <v>2020</v>
      </c>
      <c r="B14">
        <v>2</v>
      </c>
      <c r="C14">
        <v>224021100</v>
      </c>
      <c r="D14">
        <v>19.628947315789475</v>
      </c>
    </row>
    <row r="15" spans="1:4" x14ac:dyDescent="0.2">
      <c r="A15">
        <v>2020</v>
      </c>
      <c r="B15">
        <v>3</v>
      </c>
      <c r="C15">
        <v>163236300</v>
      </c>
      <c r="D15">
        <v>57.736818454545457</v>
      </c>
    </row>
    <row r="16" spans="1:4" x14ac:dyDescent="0.2">
      <c r="A16">
        <v>2020</v>
      </c>
      <c r="B16">
        <v>4</v>
      </c>
      <c r="C16">
        <v>86046000</v>
      </c>
      <c r="D16">
        <v>41.453809714285711</v>
      </c>
    </row>
    <row r="17" spans="1:4" x14ac:dyDescent="0.2">
      <c r="A17">
        <v>2020</v>
      </c>
      <c r="B17">
        <v>5</v>
      </c>
      <c r="C17">
        <v>98895500</v>
      </c>
      <c r="D17">
        <v>30.897000150000004</v>
      </c>
    </row>
    <row r="18" spans="1:4" x14ac:dyDescent="0.2">
      <c r="A18">
        <v>2020</v>
      </c>
      <c r="B18">
        <v>6</v>
      </c>
      <c r="C18">
        <v>236977000</v>
      </c>
      <c r="D18">
        <v>31.119545500000001</v>
      </c>
    </row>
    <row r="19" spans="1:4" x14ac:dyDescent="0.2">
      <c r="A19">
        <v>2020</v>
      </c>
      <c r="B19">
        <v>7</v>
      </c>
      <c r="C19">
        <v>127886000</v>
      </c>
      <c r="D19">
        <v>26.84045459090909</v>
      </c>
    </row>
    <row r="20" spans="1:4" x14ac:dyDescent="0.2">
      <c r="A20">
        <v>2020</v>
      </c>
      <c r="B20">
        <v>8</v>
      </c>
      <c r="C20">
        <v>184357700</v>
      </c>
      <c r="D20">
        <v>22.889523809523812</v>
      </c>
    </row>
    <row r="21" spans="1:4" x14ac:dyDescent="0.2">
      <c r="A21">
        <v>2020</v>
      </c>
      <c r="B21">
        <v>9</v>
      </c>
      <c r="C21">
        <v>98383000</v>
      </c>
      <c r="D21">
        <v>27.647619047619042</v>
      </c>
    </row>
    <row r="22" spans="1:4" x14ac:dyDescent="0.2">
      <c r="A22">
        <v>2020</v>
      </c>
      <c r="B22">
        <v>10</v>
      </c>
      <c r="C22">
        <v>132499400</v>
      </c>
      <c r="D22">
        <v>29.438636090909089</v>
      </c>
    </row>
    <row r="23" spans="1:4" x14ac:dyDescent="0.2">
      <c r="A23">
        <v>2020</v>
      </c>
      <c r="B23">
        <v>11</v>
      </c>
      <c r="C23">
        <v>170954100</v>
      </c>
      <c r="D23">
        <v>24.995500099999994</v>
      </c>
    </row>
    <row r="24" spans="1:4" x14ac:dyDescent="0.2">
      <c r="A24">
        <v>2020</v>
      </c>
      <c r="B24">
        <v>12</v>
      </c>
      <c r="C24">
        <v>94308800</v>
      </c>
      <c r="D24">
        <v>22.374090863636365</v>
      </c>
    </row>
    <row r="25" spans="1:4" x14ac:dyDescent="0.2">
      <c r="A25">
        <v>2019</v>
      </c>
      <c r="B25">
        <v>1</v>
      </c>
      <c r="C25">
        <v>159558800</v>
      </c>
      <c r="D25">
        <v>19.572380761904761</v>
      </c>
    </row>
    <row r="26" spans="1:4" x14ac:dyDescent="0.2">
      <c r="A26">
        <v>2019</v>
      </c>
      <c r="B26">
        <v>2</v>
      </c>
      <c r="C26">
        <v>160287900</v>
      </c>
      <c r="D26">
        <v>15.234736789473683</v>
      </c>
    </row>
    <row r="27" spans="1:4" x14ac:dyDescent="0.2">
      <c r="A27">
        <v>2019</v>
      </c>
      <c r="B27">
        <v>3</v>
      </c>
      <c r="C27">
        <v>117812600</v>
      </c>
      <c r="D27">
        <v>14.485238047619045</v>
      </c>
    </row>
    <row r="28" spans="1:4" x14ac:dyDescent="0.2">
      <c r="A28">
        <v>2019</v>
      </c>
      <c r="B28">
        <v>4</v>
      </c>
      <c r="C28">
        <v>73610600</v>
      </c>
      <c r="D28">
        <v>12.949047619047617</v>
      </c>
    </row>
    <row r="29" spans="1:4" x14ac:dyDescent="0.2">
      <c r="A29">
        <v>2019</v>
      </c>
      <c r="B29">
        <v>5</v>
      </c>
      <c r="C29">
        <v>59156100</v>
      </c>
      <c r="D29">
        <v>16.721818045454544</v>
      </c>
    </row>
    <row r="30" spans="1:4" x14ac:dyDescent="0.2">
      <c r="A30">
        <v>2019</v>
      </c>
      <c r="B30">
        <v>6</v>
      </c>
      <c r="C30">
        <v>54796900</v>
      </c>
      <c r="D30">
        <v>15.835999949999998</v>
      </c>
    </row>
    <row r="31" spans="1:4" x14ac:dyDescent="0.2">
      <c r="A31">
        <v>2019</v>
      </c>
      <c r="B31">
        <v>7</v>
      </c>
      <c r="C31">
        <v>158506600</v>
      </c>
      <c r="D31">
        <v>13.305909136363637</v>
      </c>
    </row>
    <row r="32" spans="1:4" x14ac:dyDescent="0.2">
      <c r="A32">
        <v>2019</v>
      </c>
      <c r="B32">
        <v>8</v>
      </c>
      <c r="C32">
        <v>55614600</v>
      </c>
      <c r="D32">
        <v>18.97909081818182</v>
      </c>
    </row>
    <row r="33" spans="1:4" x14ac:dyDescent="0.2">
      <c r="A33">
        <v>2019</v>
      </c>
      <c r="B33">
        <v>9</v>
      </c>
      <c r="C33">
        <v>78790500</v>
      </c>
      <c r="D33">
        <v>15.558999899999998</v>
      </c>
    </row>
    <row r="34" spans="1:4" x14ac:dyDescent="0.2">
      <c r="A34">
        <v>2019</v>
      </c>
      <c r="B34">
        <v>10</v>
      </c>
      <c r="C34">
        <v>121872100</v>
      </c>
      <c r="D34">
        <v>15.466521782608694</v>
      </c>
    </row>
    <row r="35" spans="1:4" x14ac:dyDescent="0.2">
      <c r="A35">
        <v>2019</v>
      </c>
      <c r="B35">
        <v>11</v>
      </c>
      <c r="C35">
        <v>109977600</v>
      </c>
      <c r="D35">
        <v>12.5235</v>
      </c>
    </row>
    <row r="36" spans="1:4" x14ac:dyDescent="0.2">
      <c r="A36">
        <v>2018</v>
      </c>
      <c r="B36">
        <v>1</v>
      </c>
      <c r="C36">
        <v>205906100</v>
      </c>
      <c r="D36">
        <v>11.062380952380952</v>
      </c>
    </row>
    <row r="37" spans="1:4" x14ac:dyDescent="0.2">
      <c r="A37">
        <v>2018</v>
      </c>
      <c r="B37">
        <v>2</v>
      </c>
      <c r="C37">
        <v>86936800</v>
      </c>
      <c r="D37">
        <v>22.464736526315793</v>
      </c>
    </row>
    <row r="38" spans="1:4" x14ac:dyDescent="0.2">
      <c r="A38">
        <v>2018</v>
      </c>
      <c r="B38">
        <v>3</v>
      </c>
      <c r="C38">
        <v>82047300</v>
      </c>
      <c r="D38">
        <v>19.023809761904765</v>
      </c>
    </row>
    <row r="39" spans="1:4" x14ac:dyDescent="0.2">
      <c r="A39">
        <v>2018</v>
      </c>
      <c r="B39">
        <v>4</v>
      </c>
      <c r="C39">
        <v>54740900</v>
      </c>
      <c r="D39">
        <v>18.26761895238095</v>
      </c>
    </row>
    <row r="40" spans="1:4" x14ac:dyDescent="0.2">
      <c r="A40">
        <v>2018</v>
      </c>
      <c r="B40">
        <v>5</v>
      </c>
      <c r="C40">
        <v>38661400</v>
      </c>
      <c r="D40">
        <v>14.124545454545455</v>
      </c>
    </row>
    <row r="41" spans="1:4" x14ac:dyDescent="0.2">
      <c r="A41">
        <v>2018</v>
      </c>
      <c r="B41">
        <v>6</v>
      </c>
      <c r="C41">
        <v>29306100</v>
      </c>
      <c r="D41">
        <v>13.678095238095239</v>
      </c>
    </row>
    <row r="42" spans="1:4" x14ac:dyDescent="0.2">
      <c r="A42">
        <v>2018</v>
      </c>
      <c r="B42">
        <v>7</v>
      </c>
      <c r="C42">
        <v>105075100</v>
      </c>
      <c r="D42">
        <v>13.147618999999999</v>
      </c>
    </row>
    <row r="43" spans="1:4" x14ac:dyDescent="0.2">
      <c r="A43">
        <v>2018</v>
      </c>
      <c r="B43">
        <v>8</v>
      </c>
      <c r="C43">
        <v>93661300</v>
      </c>
      <c r="D43">
        <v>12.54695652173913</v>
      </c>
    </row>
    <row r="44" spans="1:4" x14ac:dyDescent="0.2">
      <c r="A44">
        <v>2018</v>
      </c>
      <c r="B44">
        <v>9</v>
      </c>
      <c r="C44">
        <v>88420100</v>
      </c>
      <c r="D44">
        <v>12.910526315789474</v>
      </c>
    </row>
    <row r="45" spans="1:4" x14ac:dyDescent="0.2">
      <c r="A45">
        <v>2018</v>
      </c>
      <c r="B45">
        <v>10</v>
      </c>
      <c r="C45">
        <v>88905200</v>
      </c>
      <c r="D45">
        <v>19.352173652173914</v>
      </c>
    </row>
    <row r="46" spans="1:4" x14ac:dyDescent="0.2">
      <c r="A46">
        <v>2018</v>
      </c>
      <c r="B46">
        <v>11</v>
      </c>
      <c r="C46">
        <v>101111000</v>
      </c>
      <c r="D46">
        <v>19.389047619047616</v>
      </c>
    </row>
    <row r="47" spans="1:4" x14ac:dyDescent="0.2">
      <c r="A47">
        <v>2017</v>
      </c>
      <c r="B47">
        <v>1</v>
      </c>
      <c r="C47">
        <v>119441400</v>
      </c>
      <c r="D47">
        <v>11.608500000000001</v>
      </c>
    </row>
    <row r="48" spans="1:4" x14ac:dyDescent="0.2">
      <c r="A48">
        <v>2017</v>
      </c>
      <c r="B48">
        <v>2</v>
      </c>
      <c r="C48">
        <v>67073900</v>
      </c>
      <c r="D48">
        <v>11.530526315789473</v>
      </c>
    </row>
    <row r="49" spans="1:4" x14ac:dyDescent="0.2">
      <c r="A49">
        <v>2017</v>
      </c>
      <c r="B49">
        <v>3</v>
      </c>
      <c r="C49">
        <v>60393600</v>
      </c>
      <c r="D49">
        <v>11.897826086956524</v>
      </c>
    </row>
    <row r="50" spans="1:4" x14ac:dyDescent="0.2">
      <c r="A50">
        <v>2017</v>
      </c>
      <c r="B50">
        <v>4</v>
      </c>
      <c r="C50">
        <v>89031600</v>
      </c>
      <c r="D50">
        <v>13.136315789473683</v>
      </c>
    </row>
    <row r="51" spans="1:4" x14ac:dyDescent="0.2">
      <c r="A51">
        <v>2017</v>
      </c>
      <c r="B51">
        <v>5</v>
      </c>
      <c r="C51">
        <v>68065700</v>
      </c>
      <c r="D51">
        <v>10.862272727272728</v>
      </c>
    </row>
    <row r="52" spans="1:4" x14ac:dyDescent="0.2">
      <c r="A52">
        <v>2017</v>
      </c>
      <c r="B52">
        <v>6</v>
      </c>
      <c r="C52">
        <v>55858600</v>
      </c>
      <c r="D52">
        <v>10.513636363636364</v>
      </c>
    </row>
    <row r="53" spans="1:4" x14ac:dyDescent="0.2">
      <c r="A53">
        <v>2017</v>
      </c>
      <c r="B53">
        <v>7</v>
      </c>
      <c r="C53">
        <v>69668600</v>
      </c>
      <c r="D53">
        <v>10.2645</v>
      </c>
    </row>
    <row r="54" spans="1:4" x14ac:dyDescent="0.2">
      <c r="A54">
        <v>2017</v>
      </c>
      <c r="B54">
        <v>8</v>
      </c>
      <c r="C54">
        <v>104935300</v>
      </c>
      <c r="D54">
        <v>11.975652217391303</v>
      </c>
    </row>
    <row r="55" spans="1:4" x14ac:dyDescent="0.2">
      <c r="A55">
        <v>2017</v>
      </c>
      <c r="B55">
        <v>9</v>
      </c>
      <c r="C55">
        <v>108942500</v>
      </c>
      <c r="D55">
        <v>10.437999999999999</v>
      </c>
    </row>
    <row r="56" spans="1:4" x14ac:dyDescent="0.2">
      <c r="A56">
        <v>2017</v>
      </c>
      <c r="B56">
        <v>10</v>
      </c>
      <c r="C56">
        <v>110570900</v>
      </c>
      <c r="D56">
        <v>10.125454545454547</v>
      </c>
    </row>
    <row r="57" spans="1:4" x14ac:dyDescent="0.2">
      <c r="A57">
        <v>2017</v>
      </c>
      <c r="B57">
        <v>11</v>
      </c>
      <c r="C57">
        <v>38923500</v>
      </c>
      <c r="D57">
        <v>10.540476190476189</v>
      </c>
    </row>
    <row r="58" spans="1:4" x14ac:dyDescent="0.2">
      <c r="A58">
        <v>2016</v>
      </c>
      <c r="B58">
        <v>1</v>
      </c>
      <c r="C58">
        <v>51209200</v>
      </c>
      <c r="D58">
        <v>23.717894789473679</v>
      </c>
    </row>
    <row r="59" spans="1:4" x14ac:dyDescent="0.2">
      <c r="A59">
        <v>2016</v>
      </c>
      <c r="B59">
        <v>2</v>
      </c>
      <c r="C59">
        <v>59288000</v>
      </c>
      <c r="D59">
        <v>22.516999850000001</v>
      </c>
    </row>
    <row r="60" spans="1:4" x14ac:dyDescent="0.2">
      <c r="A60">
        <v>2016</v>
      </c>
      <c r="B60">
        <v>3</v>
      </c>
      <c r="C60">
        <v>64699700</v>
      </c>
      <c r="D60">
        <v>15.849091</v>
      </c>
    </row>
    <row r="61" spans="1:4" x14ac:dyDescent="0.2">
      <c r="A61">
        <v>2016</v>
      </c>
      <c r="B61">
        <v>4</v>
      </c>
      <c r="C61">
        <v>56442100</v>
      </c>
      <c r="D61">
        <v>14.300476190476191</v>
      </c>
    </row>
    <row r="62" spans="1:4" x14ac:dyDescent="0.2">
      <c r="A62">
        <v>2016</v>
      </c>
      <c r="B62">
        <v>5</v>
      </c>
      <c r="C62">
        <v>28118000</v>
      </c>
      <c r="D62">
        <v>14.852857095238093</v>
      </c>
    </row>
    <row r="63" spans="1:4" x14ac:dyDescent="0.2">
      <c r="A63">
        <v>2016</v>
      </c>
      <c r="B63">
        <v>6</v>
      </c>
      <c r="C63">
        <v>59862500</v>
      </c>
      <c r="D63">
        <v>17.774545454545454</v>
      </c>
    </row>
    <row r="64" spans="1:4" x14ac:dyDescent="0.2">
      <c r="A64">
        <v>2016</v>
      </c>
      <c r="B64">
        <v>7</v>
      </c>
      <c r="C64">
        <v>46850500</v>
      </c>
      <c r="D64">
        <v>13.1585</v>
      </c>
    </row>
    <row r="65" spans="1:4" x14ac:dyDescent="0.2">
      <c r="A65">
        <v>2016</v>
      </c>
      <c r="B65">
        <v>8</v>
      </c>
      <c r="C65">
        <v>104960600</v>
      </c>
      <c r="D65">
        <v>12.399565217391308</v>
      </c>
    </row>
    <row r="66" spans="1:4" x14ac:dyDescent="0.2">
      <c r="A66">
        <v>2016</v>
      </c>
      <c r="B66">
        <v>9</v>
      </c>
      <c r="C66">
        <v>30845000</v>
      </c>
      <c r="D66">
        <v>14.219523714285716</v>
      </c>
    </row>
    <row r="67" spans="1:4" x14ac:dyDescent="0.2">
      <c r="A67">
        <v>2016</v>
      </c>
      <c r="B67">
        <v>10</v>
      </c>
      <c r="C67">
        <v>28087100</v>
      </c>
      <c r="D67">
        <v>14.585238142857143</v>
      </c>
    </row>
    <row r="68" spans="1:4" x14ac:dyDescent="0.2">
      <c r="A68">
        <v>2016</v>
      </c>
      <c r="B68">
        <v>11</v>
      </c>
      <c r="C68">
        <v>22514500</v>
      </c>
      <c r="D68">
        <v>15.236190380952374</v>
      </c>
    </row>
    <row r="69" spans="1:4" x14ac:dyDescent="0.2">
      <c r="A69">
        <v>2016</v>
      </c>
      <c r="B69">
        <v>12</v>
      </c>
      <c r="C69">
        <v>29287200</v>
      </c>
      <c r="D69">
        <v>12.472380952380954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BC133-9153-9847-8431-8B0B39D5CEBC}">
  <dimension ref="A3:M29"/>
  <sheetViews>
    <sheetView workbookViewId="0">
      <selection activeCell="E33" sqref="E33"/>
    </sheetView>
  </sheetViews>
  <sheetFormatPr baseColWidth="10" defaultRowHeight="16" x14ac:dyDescent="0.2"/>
  <cols>
    <col min="1" max="1" width="13" bestFit="1" customWidth="1"/>
    <col min="2" max="2" width="15.6640625" bestFit="1" customWidth="1"/>
    <col min="3" max="3" width="16.6640625" bestFit="1" customWidth="1"/>
    <col min="4" max="4" width="15" bestFit="1" customWidth="1"/>
    <col min="5" max="5" width="12.33203125" bestFit="1" customWidth="1"/>
    <col min="6" max="6" width="15" bestFit="1" customWidth="1"/>
    <col min="7" max="7" width="12.33203125" bestFit="1" customWidth="1"/>
    <col min="8" max="8" width="15" bestFit="1" customWidth="1"/>
    <col min="9" max="9" width="12.33203125" bestFit="1" customWidth="1"/>
    <col min="10" max="10" width="15" bestFit="1" customWidth="1"/>
    <col min="11" max="11" width="12.33203125" bestFit="1" customWidth="1"/>
    <col min="12" max="12" width="15" bestFit="1" customWidth="1"/>
    <col min="13" max="13" width="12.33203125" bestFit="1" customWidth="1"/>
    <col min="14" max="14" width="10.5" bestFit="1" customWidth="1"/>
    <col min="15" max="15" width="12.1640625" bestFit="1" customWidth="1"/>
    <col min="16" max="16" width="10.5" bestFit="1" customWidth="1"/>
    <col min="17" max="17" width="12.1640625" bestFit="1" customWidth="1"/>
    <col min="18" max="18" width="10.5" bestFit="1" customWidth="1"/>
    <col min="19" max="19" width="12.1640625" bestFit="1" customWidth="1"/>
    <col min="20" max="20" width="10.5" bestFit="1" customWidth="1"/>
    <col min="21" max="21" width="12.1640625" bestFit="1" customWidth="1"/>
    <col min="22" max="22" width="10.5" bestFit="1" customWidth="1"/>
    <col min="23" max="23" width="12.1640625" bestFit="1" customWidth="1"/>
    <col min="24" max="24" width="10.5" bestFit="1" customWidth="1"/>
    <col min="25" max="25" width="12.1640625" bestFit="1" customWidth="1"/>
  </cols>
  <sheetData>
    <row r="3" spans="1:13" x14ac:dyDescent="0.2">
      <c r="B3" s="13" t="s">
        <v>336</v>
      </c>
    </row>
    <row r="4" spans="1:13" x14ac:dyDescent="0.2">
      <c r="B4">
        <v>2016</v>
      </c>
      <c r="D4">
        <v>2017</v>
      </c>
      <c r="F4">
        <v>2018</v>
      </c>
      <c r="H4">
        <v>2019</v>
      </c>
      <c r="J4">
        <v>2020</v>
      </c>
      <c r="L4">
        <v>2021</v>
      </c>
    </row>
    <row r="5" spans="1:13" x14ac:dyDescent="0.2">
      <c r="A5" s="13" t="s">
        <v>335</v>
      </c>
      <c r="B5" t="s">
        <v>373</v>
      </c>
      <c r="C5" t="s">
        <v>374</v>
      </c>
      <c r="D5" t="s">
        <v>373</v>
      </c>
      <c r="E5" t="s">
        <v>374</v>
      </c>
      <c r="F5" t="s">
        <v>373</v>
      </c>
      <c r="G5" t="s">
        <v>374</v>
      </c>
      <c r="H5" t="s">
        <v>373</v>
      </c>
      <c r="I5" t="s">
        <v>374</v>
      </c>
      <c r="J5" t="s">
        <v>373</v>
      </c>
      <c r="K5" t="s">
        <v>374</v>
      </c>
      <c r="L5" t="s">
        <v>373</v>
      </c>
      <c r="M5" t="s">
        <v>374</v>
      </c>
    </row>
    <row r="6" spans="1:13" x14ac:dyDescent="0.2">
      <c r="A6" s="14">
        <v>1</v>
      </c>
      <c r="B6" s="15">
        <v>51209200</v>
      </c>
      <c r="C6" s="15">
        <v>23.717894789473679</v>
      </c>
      <c r="D6" s="15">
        <v>119441400</v>
      </c>
      <c r="E6" s="15">
        <v>11.608500000000001</v>
      </c>
      <c r="F6" s="15">
        <v>205906100</v>
      </c>
      <c r="G6" s="15">
        <v>11.062380952380952</v>
      </c>
      <c r="H6" s="15">
        <v>159558800</v>
      </c>
      <c r="I6" s="15">
        <v>19.572380761904761</v>
      </c>
      <c r="J6" s="15">
        <v>176521900</v>
      </c>
      <c r="K6" s="15">
        <v>13.940952380952378</v>
      </c>
      <c r="L6" s="15">
        <v>168964500</v>
      </c>
      <c r="M6" s="15">
        <v>24.909999842105261</v>
      </c>
    </row>
    <row r="7" spans="1:13" x14ac:dyDescent="0.2">
      <c r="A7" s="14">
        <v>2</v>
      </c>
      <c r="B7" s="15">
        <v>59288000</v>
      </c>
      <c r="C7" s="15">
        <v>22.516999850000001</v>
      </c>
      <c r="D7" s="15">
        <v>67073900</v>
      </c>
      <c r="E7" s="15">
        <v>11.530526315789473</v>
      </c>
      <c r="F7" s="15">
        <v>86936800</v>
      </c>
      <c r="G7" s="15">
        <v>22.464736526315793</v>
      </c>
      <c r="H7" s="15">
        <v>160287900</v>
      </c>
      <c r="I7" s="15">
        <v>15.234736789473683</v>
      </c>
      <c r="J7" s="15">
        <v>224021100</v>
      </c>
      <c r="K7" s="15">
        <v>19.628947315789475</v>
      </c>
      <c r="L7" s="15">
        <v>144640000</v>
      </c>
      <c r="M7" s="15">
        <v>23.140526210526314</v>
      </c>
    </row>
    <row r="8" spans="1:13" x14ac:dyDescent="0.2">
      <c r="A8" s="14">
        <v>3</v>
      </c>
      <c r="B8" s="15">
        <v>64699700</v>
      </c>
      <c r="C8" s="15">
        <v>15.849091</v>
      </c>
      <c r="D8" s="15">
        <v>60393600</v>
      </c>
      <c r="E8" s="15">
        <v>11.897826086956524</v>
      </c>
      <c r="F8" s="15">
        <v>82047300</v>
      </c>
      <c r="G8" s="15">
        <v>19.023809761904765</v>
      </c>
      <c r="H8" s="15">
        <v>117812600</v>
      </c>
      <c r="I8" s="15">
        <v>14.485238047619045</v>
      </c>
      <c r="J8" s="15">
        <v>163236300</v>
      </c>
      <c r="K8" s="15">
        <v>57.736818454545457</v>
      </c>
      <c r="L8" s="15">
        <v>170559900</v>
      </c>
      <c r="M8" s="15">
        <v>21.843043608695652</v>
      </c>
    </row>
    <row r="9" spans="1:13" x14ac:dyDescent="0.2">
      <c r="A9" s="14">
        <v>4</v>
      </c>
      <c r="B9" s="15">
        <v>56442100</v>
      </c>
      <c r="C9" s="15">
        <v>14.300476190476191</v>
      </c>
      <c r="D9" s="15">
        <v>89031600</v>
      </c>
      <c r="E9" s="15">
        <v>13.136315789473683</v>
      </c>
      <c r="F9" s="15">
        <v>54740900</v>
      </c>
      <c r="G9" s="15">
        <v>18.26761895238095</v>
      </c>
      <c r="H9" s="15">
        <v>73610600</v>
      </c>
      <c r="I9" s="15">
        <v>12.949047619047617</v>
      </c>
      <c r="J9" s="15">
        <v>86046000</v>
      </c>
      <c r="K9" s="15">
        <v>41.453809714285711</v>
      </c>
      <c r="L9" s="15">
        <v>104800200</v>
      </c>
      <c r="M9" s="15">
        <v>17.416190666666665</v>
      </c>
    </row>
    <row r="10" spans="1:13" x14ac:dyDescent="0.2">
      <c r="A10" s="14">
        <v>5</v>
      </c>
      <c r="B10" s="15">
        <v>28118000</v>
      </c>
      <c r="C10" s="15">
        <v>14.852857095238093</v>
      </c>
      <c r="D10" s="15">
        <v>68065700</v>
      </c>
      <c r="E10" s="15">
        <v>10.862272727272728</v>
      </c>
      <c r="F10" s="15">
        <v>38661400</v>
      </c>
      <c r="G10" s="15">
        <v>14.124545454545455</v>
      </c>
      <c r="H10" s="15">
        <v>59156100</v>
      </c>
      <c r="I10" s="15">
        <v>16.721818045454544</v>
      </c>
      <c r="J10" s="15">
        <v>98895500</v>
      </c>
      <c r="K10" s="15">
        <v>30.897000150000004</v>
      </c>
      <c r="L10" s="15">
        <v>78163200</v>
      </c>
      <c r="M10" s="15">
        <v>19.760499849999995</v>
      </c>
    </row>
    <row r="11" spans="1:13" x14ac:dyDescent="0.2">
      <c r="A11" s="14">
        <v>6</v>
      </c>
      <c r="B11" s="15">
        <v>59862500</v>
      </c>
      <c r="C11" s="15">
        <v>17.774545454545454</v>
      </c>
      <c r="D11" s="15">
        <v>55858600</v>
      </c>
      <c r="E11" s="15">
        <v>10.513636363636364</v>
      </c>
      <c r="F11" s="15">
        <v>29306100</v>
      </c>
      <c r="G11" s="15">
        <v>13.678095238095239</v>
      </c>
      <c r="H11" s="15">
        <v>54796900</v>
      </c>
      <c r="I11" s="15">
        <v>15.835999949999998</v>
      </c>
      <c r="J11" s="15">
        <v>236977000</v>
      </c>
      <c r="K11" s="15">
        <v>31.119545500000001</v>
      </c>
      <c r="L11" s="15">
        <v>148409900</v>
      </c>
      <c r="M11" s="15">
        <v>16.956818136363637</v>
      </c>
    </row>
    <row r="12" spans="1:13" x14ac:dyDescent="0.2">
      <c r="A12" s="14">
        <v>7</v>
      </c>
      <c r="B12" s="15">
        <v>46850500</v>
      </c>
      <c r="C12" s="15">
        <v>13.1585</v>
      </c>
      <c r="D12" s="15">
        <v>69668600</v>
      </c>
      <c r="E12" s="15">
        <v>10.2645</v>
      </c>
      <c r="F12" s="15">
        <v>105075100</v>
      </c>
      <c r="G12" s="15">
        <v>13.147618999999999</v>
      </c>
      <c r="H12" s="15">
        <v>158506600</v>
      </c>
      <c r="I12" s="15">
        <v>13.305909136363637</v>
      </c>
      <c r="J12" s="15">
        <v>127886000</v>
      </c>
      <c r="K12" s="15">
        <v>26.84045459090909</v>
      </c>
      <c r="L12" s="15">
        <v>178953100</v>
      </c>
      <c r="M12" s="15">
        <v>17.603333666666664</v>
      </c>
    </row>
    <row r="13" spans="1:13" x14ac:dyDescent="0.2">
      <c r="A13" s="14">
        <v>8</v>
      </c>
      <c r="B13" s="15">
        <v>104960600</v>
      </c>
      <c r="C13" s="15">
        <v>12.399565217391308</v>
      </c>
      <c r="D13" s="15">
        <v>104935300</v>
      </c>
      <c r="E13" s="15">
        <v>11.975652217391303</v>
      </c>
      <c r="F13" s="15">
        <v>93661300</v>
      </c>
      <c r="G13" s="15">
        <v>12.54695652173913</v>
      </c>
      <c r="H13" s="15">
        <v>55614600</v>
      </c>
      <c r="I13" s="15">
        <v>18.97909081818182</v>
      </c>
      <c r="J13" s="15">
        <v>184357700</v>
      </c>
      <c r="K13" s="15">
        <v>22.889523809523812</v>
      </c>
      <c r="L13" s="15">
        <v>300962400</v>
      </c>
      <c r="M13" s="15">
        <v>17.477727272727268</v>
      </c>
    </row>
    <row r="14" spans="1:13" x14ac:dyDescent="0.2">
      <c r="A14" s="14">
        <v>9</v>
      </c>
      <c r="B14" s="15">
        <v>30845000</v>
      </c>
      <c r="C14" s="15">
        <v>14.219523714285716</v>
      </c>
      <c r="D14" s="15">
        <v>108942500</v>
      </c>
      <c r="E14" s="15">
        <v>10.437999999999999</v>
      </c>
      <c r="F14" s="15">
        <v>88420100</v>
      </c>
      <c r="G14" s="15">
        <v>12.910526315789474</v>
      </c>
      <c r="H14" s="15">
        <v>78790500</v>
      </c>
      <c r="I14" s="15">
        <v>15.558999899999998</v>
      </c>
      <c r="J14" s="15">
        <v>98383000</v>
      </c>
      <c r="K14" s="15">
        <v>27.647619047619042</v>
      </c>
      <c r="L14" s="15">
        <v>139494600</v>
      </c>
      <c r="M14" s="15">
        <v>19.82476176190476</v>
      </c>
    </row>
    <row r="15" spans="1:13" x14ac:dyDescent="0.2">
      <c r="A15" s="14">
        <v>10</v>
      </c>
      <c r="B15" s="15">
        <v>28087100</v>
      </c>
      <c r="C15" s="15">
        <v>14.585238142857143</v>
      </c>
      <c r="D15" s="15">
        <v>110570900</v>
      </c>
      <c r="E15" s="15">
        <v>10.125454545454547</v>
      </c>
      <c r="F15" s="15">
        <v>88905200</v>
      </c>
      <c r="G15" s="15">
        <v>19.352173652173914</v>
      </c>
      <c r="H15" s="15">
        <v>121872100</v>
      </c>
      <c r="I15" s="15">
        <v>15.466521782608694</v>
      </c>
      <c r="J15" s="15">
        <v>132499400</v>
      </c>
      <c r="K15" s="15">
        <v>29.438636090909089</v>
      </c>
      <c r="L15" s="15">
        <v>119682900</v>
      </c>
      <c r="M15" s="15">
        <v>17.869047523809524</v>
      </c>
    </row>
    <row r="16" spans="1:13" x14ac:dyDescent="0.2">
      <c r="A16" s="14">
        <v>11</v>
      </c>
      <c r="B16" s="15">
        <v>22514500</v>
      </c>
      <c r="C16" s="15">
        <v>15.236190380952374</v>
      </c>
      <c r="D16" s="15">
        <v>38923500</v>
      </c>
      <c r="E16" s="15">
        <v>10.540476190476189</v>
      </c>
      <c r="F16" s="15">
        <v>101111000</v>
      </c>
      <c r="G16" s="15">
        <v>19.389047619047616</v>
      </c>
      <c r="H16" s="15">
        <v>109977600</v>
      </c>
      <c r="I16" s="15">
        <v>12.5235</v>
      </c>
      <c r="J16" s="15">
        <v>170954100</v>
      </c>
      <c r="K16" s="15">
        <v>24.995500099999994</v>
      </c>
      <c r="L16" s="15"/>
      <c r="M16" s="15"/>
    </row>
    <row r="17" spans="1:13" x14ac:dyDescent="0.2">
      <c r="A17" s="14">
        <v>12</v>
      </c>
      <c r="B17" s="15">
        <v>29287200</v>
      </c>
      <c r="C17" s="15">
        <v>12.472380952380954</v>
      </c>
      <c r="D17" s="15"/>
      <c r="E17" s="15"/>
      <c r="F17" s="15"/>
      <c r="G17" s="15"/>
      <c r="H17" s="15"/>
      <c r="I17" s="15"/>
      <c r="J17" s="15">
        <v>94308800</v>
      </c>
      <c r="K17" s="15">
        <v>22.374090863636365</v>
      </c>
      <c r="L17" s="15"/>
      <c r="M17" s="15"/>
    </row>
    <row r="20" spans="1:13" x14ac:dyDescent="0.2">
      <c r="B20" s="3">
        <f>SUMPRODUCT(B6:B17,C6:C17)/SUM(C6:C17)</f>
        <v>48870458.647946559</v>
      </c>
      <c r="C20" s="3"/>
      <c r="D20" s="3">
        <f t="shared" ref="D20:L20" si="0">SUMPRODUCT(D6:D17,E6:E17)/SUM(E6:E17)</f>
        <v>81480812.063713863</v>
      </c>
      <c r="E20" s="3"/>
      <c r="F20" s="3">
        <f t="shared" si="0"/>
        <v>85912138.06325534</v>
      </c>
      <c r="G20" s="3"/>
      <c r="H20" s="3">
        <f t="shared" si="0"/>
        <v>103932349.47061549</v>
      </c>
      <c r="I20" s="3"/>
      <c r="J20" s="3">
        <f t="shared" si="0"/>
        <v>145964641.36816874</v>
      </c>
      <c r="K20" s="3"/>
      <c r="L20" s="3">
        <f t="shared" si="0"/>
        <v>154887689.40872315</v>
      </c>
      <c r="M20" s="3"/>
    </row>
    <row r="21" spans="1:13" x14ac:dyDescent="0.2">
      <c r="B21" s="15"/>
    </row>
    <row r="24" spans="1:13" x14ac:dyDescent="0.2">
      <c r="A24">
        <v>2016</v>
      </c>
      <c r="B24" s="3">
        <v>48870458.647946559</v>
      </c>
      <c r="C24" s="15">
        <f>B24*12</f>
        <v>586445503.77535868</v>
      </c>
    </row>
    <row r="25" spans="1:13" x14ac:dyDescent="0.2">
      <c r="A25">
        <v>2017</v>
      </c>
      <c r="B25" s="3">
        <v>81480812.063713863</v>
      </c>
      <c r="C25" s="15">
        <f>B25*11</f>
        <v>896288932.70085251</v>
      </c>
    </row>
    <row r="26" spans="1:13" x14ac:dyDescent="0.2">
      <c r="A26">
        <v>2018</v>
      </c>
      <c r="B26" s="3">
        <v>85912138.06325534</v>
      </c>
      <c r="C26" s="15">
        <f>B26*11</f>
        <v>945033518.69580877</v>
      </c>
    </row>
    <row r="27" spans="1:13" x14ac:dyDescent="0.2">
      <c r="A27">
        <v>2019</v>
      </c>
      <c r="B27" s="3">
        <v>103932349.47061549</v>
      </c>
      <c r="C27" s="15">
        <f>B27*11</f>
        <v>1143255844.1767704</v>
      </c>
    </row>
    <row r="28" spans="1:13" x14ac:dyDescent="0.2">
      <c r="A28">
        <v>2020</v>
      </c>
      <c r="B28" s="3">
        <v>145964641.36816874</v>
      </c>
      <c r="C28" s="15">
        <f>B28*12</f>
        <v>1751575696.418025</v>
      </c>
    </row>
    <row r="29" spans="1:13" x14ac:dyDescent="0.2">
      <c r="A29">
        <v>2021</v>
      </c>
      <c r="B29" s="3">
        <v>154887689.40872315</v>
      </c>
      <c r="C29" s="15">
        <f>B29*11</f>
        <v>1703764583.4959545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AB8D3-BE85-ED4E-A211-86CA5F2738A3}">
  <dimension ref="A1:C290"/>
  <sheetViews>
    <sheetView topLeftCell="B1" workbookViewId="0">
      <selection activeCell="C2" sqref="C2:C290"/>
    </sheetView>
  </sheetViews>
  <sheetFormatPr baseColWidth="10" defaultRowHeight="16" x14ac:dyDescent="0.2"/>
  <cols>
    <col min="1" max="1" width="13.5" bestFit="1" customWidth="1"/>
    <col min="2" max="2" width="5.6640625" bestFit="1" customWidth="1"/>
  </cols>
  <sheetData>
    <row r="1" spans="1:3" x14ac:dyDescent="0.2">
      <c r="A1" t="s">
        <v>299</v>
      </c>
      <c r="B1" t="s">
        <v>300</v>
      </c>
      <c r="C1" t="s">
        <v>305</v>
      </c>
    </row>
    <row r="2" spans="1:3" x14ac:dyDescent="0.2">
      <c r="A2" t="s">
        <v>199</v>
      </c>
      <c r="B2" t="s">
        <v>301</v>
      </c>
      <c r="C2" t="s">
        <v>306</v>
      </c>
    </row>
    <row r="3" spans="1:3" x14ac:dyDescent="0.2">
      <c r="A3" t="s">
        <v>201</v>
      </c>
      <c r="B3" t="s">
        <v>301</v>
      </c>
      <c r="C3" t="s">
        <v>306</v>
      </c>
    </row>
    <row r="4" spans="1:3" x14ac:dyDescent="0.2">
      <c r="A4" t="s">
        <v>202</v>
      </c>
      <c r="B4" t="s">
        <v>301</v>
      </c>
      <c r="C4" t="s">
        <v>306</v>
      </c>
    </row>
    <row r="5" spans="1:3" x14ac:dyDescent="0.2">
      <c r="A5" t="s">
        <v>200</v>
      </c>
      <c r="B5" t="s">
        <v>301</v>
      </c>
      <c r="C5" t="s">
        <v>306</v>
      </c>
    </row>
    <row r="6" spans="1:3" x14ac:dyDescent="0.2">
      <c r="A6" t="s">
        <v>45</v>
      </c>
      <c r="B6" t="s">
        <v>301</v>
      </c>
      <c r="C6" t="s">
        <v>306</v>
      </c>
    </row>
    <row r="7" spans="1:3" x14ac:dyDescent="0.2">
      <c r="A7" t="s">
        <v>47</v>
      </c>
      <c r="B7" t="s">
        <v>301</v>
      </c>
      <c r="C7" t="s">
        <v>306</v>
      </c>
    </row>
    <row r="8" spans="1:3" x14ac:dyDescent="0.2">
      <c r="A8" t="s">
        <v>49</v>
      </c>
      <c r="B8" t="s">
        <v>301</v>
      </c>
      <c r="C8" t="s">
        <v>306</v>
      </c>
    </row>
    <row r="9" spans="1:3" x14ac:dyDescent="0.2">
      <c r="A9" t="s">
        <v>206</v>
      </c>
      <c r="B9" t="s">
        <v>301</v>
      </c>
      <c r="C9" t="s">
        <v>306</v>
      </c>
    </row>
    <row r="10" spans="1:3" x14ac:dyDescent="0.2">
      <c r="A10" t="s">
        <v>107</v>
      </c>
      <c r="B10" t="s">
        <v>301</v>
      </c>
      <c r="C10" t="s">
        <v>306</v>
      </c>
    </row>
    <row r="11" spans="1:3" x14ac:dyDescent="0.2">
      <c r="A11" t="s">
        <v>205</v>
      </c>
      <c r="B11" t="s">
        <v>301</v>
      </c>
      <c r="C11" t="s">
        <v>306</v>
      </c>
    </row>
    <row r="12" spans="1:3" x14ac:dyDescent="0.2">
      <c r="A12" t="s">
        <v>203</v>
      </c>
      <c r="B12" t="s">
        <v>301</v>
      </c>
      <c r="C12" t="s">
        <v>306</v>
      </c>
    </row>
    <row r="13" spans="1:3" x14ac:dyDescent="0.2">
      <c r="A13" t="s">
        <v>204</v>
      </c>
      <c r="B13" t="s">
        <v>301</v>
      </c>
      <c r="C13" t="s">
        <v>306</v>
      </c>
    </row>
    <row r="14" spans="1:3" x14ac:dyDescent="0.2">
      <c r="A14" t="s">
        <v>51</v>
      </c>
      <c r="B14" t="s">
        <v>301</v>
      </c>
      <c r="C14" t="s">
        <v>306</v>
      </c>
    </row>
    <row r="15" spans="1:3" x14ac:dyDescent="0.2">
      <c r="A15" t="s">
        <v>52</v>
      </c>
      <c r="B15" t="s">
        <v>301</v>
      </c>
      <c r="C15" t="s">
        <v>306</v>
      </c>
    </row>
    <row r="16" spans="1:3" x14ac:dyDescent="0.2">
      <c r="A16" t="s">
        <v>46</v>
      </c>
      <c r="B16" t="s">
        <v>301</v>
      </c>
      <c r="C16" t="s">
        <v>306</v>
      </c>
    </row>
    <row r="17" spans="1:3" x14ac:dyDescent="0.2">
      <c r="A17" t="s">
        <v>48</v>
      </c>
      <c r="B17" t="s">
        <v>301</v>
      </c>
      <c r="C17" t="s">
        <v>306</v>
      </c>
    </row>
    <row r="18" spans="1:3" x14ac:dyDescent="0.2">
      <c r="A18" t="s">
        <v>109</v>
      </c>
      <c r="B18" t="s">
        <v>301</v>
      </c>
      <c r="C18" t="s">
        <v>306</v>
      </c>
    </row>
    <row r="19" spans="1:3" x14ac:dyDescent="0.2">
      <c r="A19" t="s">
        <v>108</v>
      </c>
      <c r="B19" t="s">
        <v>301</v>
      </c>
      <c r="C19" t="s">
        <v>306</v>
      </c>
    </row>
    <row r="20" spans="1:3" x14ac:dyDescent="0.2">
      <c r="A20" t="s">
        <v>105</v>
      </c>
      <c r="B20" t="s">
        <v>301</v>
      </c>
      <c r="C20" t="s">
        <v>306</v>
      </c>
    </row>
    <row r="21" spans="1:3" x14ac:dyDescent="0.2">
      <c r="A21" t="s">
        <v>106</v>
      </c>
      <c r="B21" t="s">
        <v>301</v>
      </c>
      <c r="C21" t="s">
        <v>306</v>
      </c>
    </row>
    <row r="22" spans="1:3" x14ac:dyDescent="0.2">
      <c r="A22" t="s">
        <v>110</v>
      </c>
      <c r="B22" t="s">
        <v>301</v>
      </c>
      <c r="C22" t="s">
        <v>306</v>
      </c>
    </row>
    <row r="23" spans="1:3" x14ac:dyDescent="0.2">
      <c r="A23" t="s">
        <v>158</v>
      </c>
      <c r="B23" t="s">
        <v>301</v>
      </c>
      <c r="C23" t="s">
        <v>306</v>
      </c>
    </row>
    <row r="24" spans="1:3" x14ac:dyDescent="0.2">
      <c r="A24" t="s">
        <v>159</v>
      </c>
      <c r="B24" t="s">
        <v>301</v>
      </c>
      <c r="C24" t="s">
        <v>306</v>
      </c>
    </row>
    <row r="25" spans="1:3" x14ac:dyDescent="0.2">
      <c r="A25" t="s">
        <v>258</v>
      </c>
      <c r="B25" t="s">
        <v>301</v>
      </c>
      <c r="C25" t="s">
        <v>306</v>
      </c>
    </row>
    <row r="26" spans="1:3" x14ac:dyDescent="0.2">
      <c r="A26" t="s">
        <v>260</v>
      </c>
      <c r="B26" t="s">
        <v>301</v>
      </c>
      <c r="C26" t="s">
        <v>306</v>
      </c>
    </row>
    <row r="27" spans="1:3" x14ac:dyDescent="0.2">
      <c r="A27" t="s">
        <v>256</v>
      </c>
      <c r="B27" t="s">
        <v>301</v>
      </c>
      <c r="C27" t="s">
        <v>306</v>
      </c>
    </row>
    <row r="28" spans="1:3" x14ac:dyDescent="0.2">
      <c r="A28" t="s">
        <v>257</v>
      </c>
      <c r="B28" t="s">
        <v>301</v>
      </c>
      <c r="C28" t="s">
        <v>306</v>
      </c>
    </row>
    <row r="29" spans="1:3" x14ac:dyDescent="0.2">
      <c r="A29" t="s">
        <v>259</v>
      </c>
      <c r="B29" t="s">
        <v>301</v>
      </c>
      <c r="C29" t="s">
        <v>306</v>
      </c>
    </row>
    <row r="30" spans="1:3" x14ac:dyDescent="0.2">
      <c r="A30" t="s">
        <v>296</v>
      </c>
      <c r="B30" t="s">
        <v>301</v>
      </c>
      <c r="C30" t="s">
        <v>306</v>
      </c>
    </row>
    <row r="31" spans="1:3" x14ac:dyDescent="0.2">
      <c r="A31" t="s">
        <v>293</v>
      </c>
      <c r="B31" t="s">
        <v>301</v>
      </c>
      <c r="C31" t="s">
        <v>306</v>
      </c>
    </row>
    <row r="32" spans="1:3" x14ac:dyDescent="0.2">
      <c r="A32" t="s">
        <v>295</v>
      </c>
      <c r="B32" t="s">
        <v>301</v>
      </c>
      <c r="C32" t="s">
        <v>306</v>
      </c>
    </row>
    <row r="33" spans="1:3" x14ac:dyDescent="0.2">
      <c r="A33" t="s">
        <v>298</v>
      </c>
      <c r="B33" t="s">
        <v>301</v>
      </c>
      <c r="C33" t="s">
        <v>306</v>
      </c>
    </row>
    <row r="34" spans="1:3" x14ac:dyDescent="0.2">
      <c r="A34" t="s">
        <v>297</v>
      </c>
      <c r="B34" t="s">
        <v>301</v>
      </c>
      <c r="C34" t="s">
        <v>306</v>
      </c>
    </row>
    <row r="35" spans="1:3" x14ac:dyDescent="0.2">
      <c r="A35" t="s">
        <v>294</v>
      </c>
      <c r="B35" t="s">
        <v>301</v>
      </c>
      <c r="C35" t="s">
        <v>307</v>
      </c>
    </row>
    <row r="36" spans="1:3" x14ac:dyDescent="0.2">
      <c r="A36" t="s">
        <v>123</v>
      </c>
      <c r="B36" t="s">
        <v>302</v>
      </c>
      <c r="C36" t="s">
        <v>308</v>
      </c>
    </row>
    <row r="37" spans="1:3" x14ac:dyDescent="0.2">
      <c r="A37" t="s">
        <v>172</v>
      </c>
      <c r="B37" t="s">
        <v>302</v>
      </c>
      <c r="C37" t="s">
        <v>308</v>
      </c>
    </row>
    <row r="38" spans="1:3" x14ac:dyDescent="0.2">
      <c r="A38" t="s">
        <v>129</v>
      </c>
      <c r="B38" t="s">
        <v>302</v>
      </c>
      <c r="C38" t="s">
        <v>308</v>
      </c>
    </row>
    <row r="39" spans="1:3" x14ac:dyDescent="0.2">
      <c r="A39" t="s">
        <v>173</v>
      </c>
      <c r="B39" t="s">
        <v>302</v>
      </c>
      <c r="C39" t="s">
        <v>308</v>
      </c>
    </row>
    <row r="40" spans="1:3" x14ac:dyDescent="0.2">
      <c r="A40" t="s">
        <v>122</v>
      </c>
      <c r="B40" t="s">
        <v>302</v>
      </c>
      <c r="C40" t="s">
        <v>308</v>
      </c>
    </row>
    <row r="41" spans="1:3" x14ac:dyDescent="0.2">
      <c r="A41" t="s">
        <v>128</v>
      </c>
      <c r="B41" t="s">
        <v>302</v>
      </c>
      <c r="C41" t="s">
        <v>308</v>
      </c>
    </row>
    <row r="42" spans="1:3" x14ac:dyDescent="0.2">
      <c r="A42" t="s">
        <v>69</v>
      </c>
      <c r="B42" t="s">
        <v>302</v>
      </c>
      <c r="C42" t="s">
        <v>308</v>
      </c>
    </row>
    <row r="43" spans="1:3" x14ac:dyDescent="0.2">
      <c r="A43" t="s">
        <v>124</v>
      </c>
      <c r="B43" t="s">
        <v>302</v>
      </c>
      <c r="C43" t="s">
        <v>308</v>
      </c>
    </row>
    <row r="44" spans="1:3" x14ac:dyDescent="0.2">
      <c r="A44" t="s">
        <v>126</v>
      </c>
      <c r="B44" t="s">
        <v>302</v>
      </c>
      <c r="C44" t="s">
        <v>308</v>
      </c>
    </row>
    <row r="45" spans="1:3" x14ac:dyDescent="0.2">
      <c r="A45" t="s">
        <v>127</v>
      </c>
      <c r="B45" t="s">
        <v>302</v>
      </c>
      <c r="C45" t="s">
        <v>308</v>
      </c>
    </row>
    <row r="46" spans="1:3" x14ac:dyDescent="0.2">
      <c r="A46" t="s">
        <v>170</v>
      </c>
      <c r="B46" t="s">
        <v>302</v>
      </c>
      <c r="C46" t="s">
        <v>308</v>
      </c>
    </row>
    <row r="47" spans="1:3" x14ac:dyDescent="0.2">
      <c r="A47" t="s">
        <v>171</v>
      </c>
      <c r="B47" t="s">
        <v>302</v>
      </c>
      <c r="C47" t="s">
        <v>308</v>
      </c>
    </row>
    <row r="48" spans="1:3" x14ac:dyDescent="0.2">
      <c r="A48" t="s">
        <v>125</v>
      </c>
      <c r="B48" t="s">
        <v>302</v>
      </c>
      <c r="C48" t="s">
        <v>308</v>
      </c>
    </row>
    <row r="49" spans="1:3" x14ac:dyDescent="0.2">
      <c r="A49" t="s">
        <v>169</v>
      </c>
      <c r="B49" t="s">
        <v>302</v>
      </c>
      <c r="C49" t="s">
        <v>308</v>
      </c>
    </row>
    <row r="50" spans="1:3" x14ac:dyDescent="0.2">
      <c r="A50" t="s">
        <v>174</v>
      </c>
      <c r="B50" t="s">
        <v>302</v>
      </c>
      <c r="C50" t="s">
        <v>308</v>
      </c>
    </row>
    <row r="51" spans="1:3" x14ac:dyDescent="0.2">
      <c r="A51" t="s">
        <v>176</v>
      </c>
      <c r="B51" t="s">
        <v>301</v>
      </c>
      <c r="C51" t="s">
        <v>309</v>
      </c>
    </row>
    <row r="52" spans="1:3" x14ac:dyDescent="0.2">
      <c r="A52" t="s">
        <v>177</v>
      </c>
      <c r="B52" t="s">
        <v>301</v>
      </c>
      <c r="C52" t="s">
        <v>309</v>
      </c>
    </row>
    <row r="53" spans="1:3" x14ac:dyDescent="0.2">
      <c r="A53" t="s">
        <v>178</v>
      </c>
      <c r="B53" t="s">
        <v>301</v>
      </c>
      <c r="C53" t="s">
        <v>309</v>
      </c>
    </row>
    <row r="54" spans="1:3" x14ac:dyDescent="0.2">
      <c r="A54" t="s">
        <v>179</v>
      </c>
      <c r="B54" t="s">
        <v>301</v>
      </c>
      <c r="C54" t="s">
        <v>309</v>
      </c>
    </row>
    <row r="55" spans="1:3" x14ac:dyDescent="0.2">
      <c r="A55" t="s">
        <v>180</v>
      </c>
      <c r="B55" t="s">
        <v>301</v>
      </c>
      <c r="C55" t="s">
        <v>309</v>
      </c>
    </row>
    <row r="56" spans="1:3" x14ac:dyDescent="0.2">
      <c r="A56" t="s">
        <v>181</v>
      </c>
      <c r="B56" t="s">
        <v>301</v>
      </c>
      <c r="C56" t="s">
        <v>309</v>
      </c>
    </row>
    <row r="57" spans="1:3" x14ac:dyDescent="0.2">
      <c r="A57" t="s">
        <v>182</v>
      </c>
      <c r="B57" t="s">
        <v>301</v>
      </c>
      <c r="C57" t="s">
        <v>309</v>
      </c>
    </row>
    <row r="58" spans="1:3" x14ac:dyDescent="0.2">
      <c r="A58" t="s">
        <v>184</v>
      </c>
      <c r="B58" t="s">
        <v>301</v>
      </c>
      <c r="C58" t="s">
        <v>309</v>
      </c>
    </row>
    <row r="59" spans="1:3" x14ac:dyDescent="0.2">
      <c r="A59" t="s">
        <v>185</v>
      </c>
      <c r="B59" t="s">
        <v>301</v>
      </c>
      <c r="C59" t="s">
        <v>309</v>
      </c>
    </row>
    <row r="60" spans="1:3" x14ac:dyDescent="0.2">
      <c r="A60" t="s">
        <v>186</v>
      </c>
      <c r="B60" t="s">
        <v>301</v>
      </c>
      <c r="C60" t="s">
        <v>309</v>
      </c>
    </row>
    <row r="61" spans="1:3" x14ac:dyDescent="0.2">
      <c r="A61" t="s">
        <v>207</v>
      </c>
      <c r="B61" t="s">
        <v>301</v>
      </c>
      <c r="C61" t="s">
        <v>309</v>
      </c>
    </row>
    <row r="62" spans="1:3" x14ac:dyDescent="0.2">
      <c r="A62" t="s">
        <v>208</v>
      </c>
      <c r="B62" t="s">
        <v>301</v>
      </c>
      <c r="C62" t="s">
        <v>309</v>
      </c>
    </row>
    <row r="63" spans="1:3" x14ac:dyDescent="0.2">
      <c r="A63" t="s">
        <v>209</v>
      </c>
      <c r="B63" t="s">
        <v>301</v>
      </c>
      <c r="C63" t="s">
        <v>309</v>
      </c>
    </row>
    <row r="64" spans="1:3" x14ac:dyDescent="0.2">
      <c r="A64" t="s">
        <v>210</v>
      </c>
      <c r="B64" t="s">
        <v>301</v>
      </c>
      <c r="C64" t="s">
        <v>309</v>
      </c>
    </row>
    <row r="65" spans="1:3" x14ac:dyDescent="0.2">
      <c r="A65" t="s">
        <v>211</v>
      </c>
      <c r="B65" t="s">
        <v>301</v>
      </c>
      <c r="C65" t="s">
        <v>309</v>
      </c>
    </row>
    <row r="66" spans="1:3" x14ac:dyDescent="0.2">
      <c r="A66" t="s">
        <v>212</v>
      </c>
      <c r="B66" t="s">
        <v>301</v>
      </c>
      <c r="C66" t="s">
        <v>309</v>
      </c>
    </row>
    <row r="67" spans="1:3" x14ac:dyDescent="0.2">
      <c r="A67" t="s">
        <v>213</v>
      </c>
      <c r="B67" t="s">
        <v>301</v>
      </c>
      <c r="C67" t="s">
        <v>309</v>
      </c>
    </row>
    <row r="68" spans="1:3" x14ac:dyDescent="0.2">
      <c r="A68" t="s">
        <v>214</v>
      </c>
      <c r="B68" t="s">
        <v>301</v>
      </c>
      <c r="C68" t="s">
        <v>309</v>
      </c>
    </row>
    <row r="69" spans="1:3" x14ac:dyDescent="0.2">
      <c r="A69" t="s">
        <v>215</v>
      </c>
      <c r="B69" t="s">
        <v>301</v>
      </c>
      <c r="C69" t="s">
        <v>309</v>
      </c>
    </row>
    <row r="70" spans="1:3" x14ac:dyDescent="0.2">
      <c r="A70" t="s">
        <v>216</v>
      </c>
      <c r="B70" t="s">
        <v>301</v>
      </c>
      <c r="C70" t="s">
        <v>309</v>
      </c>
    </row>
    <row r="71" spans="1:3" x14ac:dyDescent="0.2">
      <c r="A71" t="s">
        <v>217</v>
      </c>
      <c r="B71" t="s">
        <v>301</v>
      </c>
      <c r="C71" t="s">
        <v>309</v>
      </c>
    </row>
    <row r="72" spans="1:3" x14ac:dyDescent="0.2">
      <c r="A72" t="s">
        <v>218</v>
      </c>
      <c r="B72" t="s">
        <v>301</v>
      </c>
      <c r="C72" t="s">
        <v>309</v>
      </c>
    </row>
    <row r="73" spans="1:3" x14ac:dyDescent="0.2">
      <c r="A73" t="s">
        <v>219</v>
      </c>
      <c r="B73" t="s">
        <v>301</v>
      </c>
      <c r="C73" t="s">
        <v>309</v>
      </c>
    </row>
    <row r="74" spans="1:3" x14ac:dyDescent="0.2">
      <c r="A74" t="s">
        <v>220</v>
      </c>
      <c r="B74" t="s">
        <v>301</v>
      </c>
      <c r="C74" t="s">
        <v>309</v>
      </c>
    </row>
    <row r="75" spans="1:3" x14ac:dyDescent="0.2">
      <c r="A75" t="s">
        <v>221</v>
      </c>
      <c r="B75" t="s">
        <v>301</v>
      </c>
      <c r="C75" t="s">
        <v>309</v>
      </c>
    </row>
    <row r="76" spans="1:3" x14ac:dyDescent="0.2">
      <c r="A76" t="s">
        <v>222</v>
      </c>
      <c r="B76" t="s">
        <v>301</v>
      </c>
      <c r="C76" t="s">
        <v>309</v>
      </c>
    </row>
    <row r="77" spans="1:3" x14ac:dyDescent="0.2">
      <c r="A77" t="s">
        <v>224</v>
      </c>
      <c r="B77" t="s">
        <v>301</v>
      </c>
      <c r="C77" t="s">
        <v>309</v>
      </c>
    </row>
    <row r="78" spans="1:3" x14ac:dyDescent="0.2">
      <c r="A78" t="s">
        <v>226</v>
      </c>
      <c r="B78" t="s">
        <v>301</v>
      </c>
      <c r="C78" t="s">
        <v>309</v>
      </c>
    </row>
    <row r="79" spans="1:3" x14ac:dyDescent="0.2">
      <c r="A79" t="s">
        <v>9</v>
      </c>
      <c r="B79" t="s">
        <v>301</v>
      </c>
      <c r="C79" t="s">
        <v>309</v>
      </c>
    </row>
    <row r="80" spans="1:3" x14ac:dyDescent="0.2">
      <c r="A80" t="s">
        <v>10</v>
      </c>
      <c r="B80" t="s">
        <v>301</v>
      </c>
      <c r="C80" t="s">
        <v>309</v>
      </c>
    </row>
    <row r="81" spans="1:3" x14ac:dyDescent="0.2">
      <c r="A81" t="s">
        <v>11</v>
      </c>
      <c r="B81" t="s">
        <v>301</v>
      </c>
      <c r="C81" t="s">
        <v>309</v>
      </c>
    </row>
    <row r="82" spans="1:3" x14ac:dyDescent="0.2">
      <c r="A82" t="s">
        <v>12</v>
      </c>
      <c r="B82" t="s">
        <v>301</v>
      </c>
      <c r="C82" t="s">
        <v>309</v>
      </c>
    </row>
    <row r="83" spans="1:3" x14ac:dyDescent="0.2">
      <c r="A83" t="s">
        <v>13</v>
      </c>
      <c r="B83" t="s">
        <v>301</v>
      </c>
      <c r="C83" t="s">
        <v>309</v>
      </c>
    </row>
    <row r="84" spans="1:3" x14ac:dyDescent="0.2">
      <c r="A84" t="s">
        <v>14</v>
      </c>
      <c r="B84" t="s">
        <v>301</v>
      </c>
      <c r="C84" t="s">
        <v>309</v>
      </c>
    </row>
    <row r="85" spans="1:3" x14ac:dyDescent="0.2">
      <c r="A85" t="s">
        <v>15</v>
      </c>
      <c r="B85" t="s">
        <v>301</v>
      </c>
      <c r="C85" t="s">
        <v>309</v>
      </c>
    </row>
    <row r="86" spans="1:3" x14ac:dyDescent="0.2">
      <c r="A86" t="s">
        <v>17</v>
      </c>
      <c r="B86" t="s">
        <v>301</v>
      </c>
      <c r="C86" t="s">
        <v>309</v>
      </c>
    </row>
    <row r="87" spans="1:3" x14ac:dyDescent="0.2">
      <c r="A87" t="s">
        <v>19</v>
      </c>
      <c r="B87" t="s">
        <v>301</v>
      </c>
      <c r="C87" t="s">
        <v>309</v>
      </c>
    </row>
    <row r="88" spans="1:3" x14ac:dyDescent="0.2">
      <c r="A88" t="s">
        <v>22</v>
      </c>
      <c r="B88" t="s">
        <v>301</v>
      </c>
      <c r="C88" t="s">
        <v>309</v>
      </c>
    </row>
    <row r="89" spans="1:3" x14ac:dyDescent="0.2">
      <c r="A89" t="s">
        <v>23</v>
      </c>
      <c r="B89" t="s">
        <v>301</v>
      </c>
      <c r="C89" t="s">
        <v>309</v>
      </c>
    </row>
    <row r="90" spans="1:3" x14ac:dyDescent="0.2">
      <c r="A90" t="s">
        <v>25</v>
      </c>
      <c r="B90" t="s">
        <v>301</v>
      </c>
      <c r="C90" t="s">
        <v>309</v>
      </c>
    </row>
    <row r="91" spans="1:3" x14ac:dyDescent="0.2">
      <c r="A91" t="s">
        <v>26</v>
      </c>
      <c r="B91" t="s">
        <v>301</v>
      </c>
      <c r="C91" t="s">
        <v>309</v>
      </c>
    </row>
    <row r="92" spans="1:3" x14ac:dyDescent="0.2">
      <c r="A92" t="s">
        <v>27</v>
      </c>
      <c r="B92" t="s">
        <v>301</v>
      </c>
      <c r="C92" t="s">
        <v>309</v>
      </c>
    </row>
    <row r="93" spans="1:3" x14ac:dyDescent="0.2">
      <c r="A93" t="s">
        <v>28</v>
      </c>
      <c r="B93" t="s">
        <v>301</v>
      </c>
      <c r="C93" t="s">
        <v>309</v>
      </c>
    </row>
    <row r="94" spans="1:3" x14ac:dyDescent="0.2">
      <c r="A94" t="s">
        <v>29</v>
      </c>
      <c r="B94" t="s">
        <v>301</v>
      </c>
      <c r="C94" t="s">
        <v>309</v>
      </c>
    </row>
    <row r="95" spans="1:3" x14ac:dyDescent="0.2">
      <c r="A95" t="s">
        <v>30</v>
      </c>
      <c r="B95" t="s">
        <v>301</v>
      </c>
      <c r="C95" t="s">
        <v>309</v>
      </c>
    </row>
    <row r="96" spans="1:3" x14ac:dyDescent="0.2">
      <c r="A96" t="s">
        <v>31</v>
      </c>
      <c r="B96" t="s">
        <v>301</v>
      </c>
      <c r="C96" t="s">
        <v>309</v>
      </c>
    </row>
    <row r="97" spans="1:3" x14ac:dyDescent="0.2">
      <c r="A97" t="s">
        <v>70</v>
      </c>
      <c r="B97" t="s">
        <v>301</v>
      </c>
      <c r="C97" t="s">
        <v>309</v>
      </c>
    </row>
    <row r="98" spans="1:3" x14ac:dyDescent="0.2">
      <c r="A98" t="s">
        <v>71</v>
      </c>
      <c r="B98" t="s">
        <v>301</v>
      </c>
      <c r="C98" t="s">
        <v>309</v>
      </c>
    </row>
    <row r="99" spans="1:3" x14ac:dyDescent="0.2">
      <c r="A99" t="s">
        <v>72</v>
      </c>
      <c r="B99" t="s">
        <v>301</v>
      </c>
      <c r="C99" t="s">
        <v>309</v>
      </c>
    </row>
    <row r="100" spans="1:3" x14ac:dyDescent="0.2">
      <c r="A100" t="s">
        <v>73</v>
      </c>
      <c r="B100" t="s">
        <v>301</v>
      </c>
      <c r="C100" t="s">
        <v>309</v>
      </c>
    </row>
    <row r="101" spans="1:3" x14ac:dyDescent="0.2">
      <c r="A101" t="s">
        <v>74</v>
      </c>
      <c r="B101" t="s">
        <v>301</v>
      </c>
      <c r="C101" t="s">
        <v>309</v>
      </c>
    </row>
    <row r="102" spans="1:3" x14ac:dyDescent="0.2">
      <c r="A102" t="s">
        <v>75</v>
      </c>
      <c r="B102" t="s">
        <v>301</v>
      </c>
      <c r="C102" t="s">
        <v>309</v>
      </c>
    </row>
    <row r="103" spans="1:3" x14ac:dyDescent="0.2">
      <c r="A103" t="s">
        <v>76</v>
      </c>
      <c r="B103" t="s">
        <v>301</v>
      </c>
      <c r="C103" t="s">
        <v>309</v>
      </c>
    </row>
    <row r="104" spans="1:3" x14ac:dyDescent="0.2">
      <c r="A104" t="s">
        <v>77</v>
      </c>
      <c r="B104" t="s">
        <v>301</v>
      </c>
      <c r="C104" t="s">
        <v>309</v>
      </c>
    </row>
    <row r="105" spans="1:3" x14ac:dyDescent="0.2">
      <c r="A105" t="s">
        <v>78</v>
      </c>
      <c r="B105" t="s">
        <v>301</v>
      </c>
      <c r="C105" t="s">
        <v>309</v>
      </c>
    </row>
    <row r="106" spans="1:3" x14ac:dyDescent="0.2">
      <c r="A106" t="s">
        <v>79</v>
      </c>
      <c r="B106" t="s">
        <v>301</v>
      </c>
      <c r="C106" t="s">
        <v>309</v>
      </c>
    </row>
    <row r="107" spans="1:3" x14ac:dyDescent="0.2">
      <c r="A107" t="s">
        <v>80</v>
      </c>
      <c r="B107" t="s">
        <v>301</v>
      </c>
      <c r="C107" t="s">
        <v>309</v>
      </c>
    </row>
    <row r="108" spans="1:3" x14ac:dyDescent="0.2">
      <c r="A108" t="s">
        <v>81</v>
      </c>
      <c r="B108" t="s">
        <v>301</v>
      </c>
      <c r="C108" t="s">
        <v>309</v>
      </c>
    </row>
    <row r="109" spans="1:3" x14ac:dyDescent="0.2">
      <c r="A109" t="s">
        <v>82</v>
      </c>
      <c r="B109" t="s">
        <v>301</v>
      </c>
      <c r="C109" t="s">
        <v>309</v>
      </c>
    </row>
    <row r="110" spans="1:3" x14ac:dyDescent="0.2">
      <c r="A110" t="s">
        <v>83</v>
      </c>
      <c r="B110" t="s">
        <v>301</v>
      </c>
      <c r="C110" t="s">
        <v>309</v>
      </c>
    </row>
    <row r="111" spans="1:3" x14ac:dyDescent="0.2">
      <c r="A111" t="s">
        <v>84</v>
      </c>
      <c r="B111" t="s">
        <v>301</v>
      </c>
      <c r="C111" t="s">
        <v>309</v>
      </c>
    </row>
    <row r="112" spans="1:3" x14ac:dyDescent="0.2">
      <c r="A112" t="s">
        <v>85</v>
      </c>
      <c r="B112" t="s">
        <v>301</v>
      </c>
      <c r="C112" t="s">
        <v>309</v>
      </c>
    </row>
    <row r="113" spans="1:3" x14ac:dyDescent="0.2">
      <c r="A113" t="s">
        <v>86</v>
      </c>
      <c r="B113" t="s">
        <v>301</v>
      </c>
      <c r="C113" t="s">
        <v>309</v>
      </c>
    </row>
    <row r="114" spans="1:3" x14ac:dyDescent="0.2">
      <c r="A114" t="s">
        <v>87</v>
      </c>
      <c r="B114" t="s">
        <v>301</v>
      </c>
      <c r="C114" t="s">
        <v>309</v>
      </c>
    </row>
    <row r="115" spans="1:3" x14ac:dyDescent="0.2">
      <c r="A115" t="s">
        <v>88</v>
      </c>
      <c r="B115" t="s">
        <v>301</v>
      </c>
      <c r="C115" t="s">
        <v>309</v>
      </c>
    </row>
    <row r="116" spans="1:3" x14ac:dyDescent="0.2">
      <c r="A116" t="s">
        <v>90</v>
      </c>
      <c r="B116" t="s">
        <v>301</v>
      </c>
      <c r="C116" t="s">
        <v>309</v>
      </c>
    </row>
    <row r="117" spans="1:3" x14ac:dyDescent="0.2">
      <c r="A117" t="s">
        <v>91</v>
      </c>
      <c r="B117" t="s">
        <v>301</v>
      </c>
      <c r="C117" t="s">
        <v>309</v>
      </c>
    </row>
    <row r="118" spans="1:3" x14ac:dyDescent="0.2">
      <c r="A118" t="s">
        <v>92</v>
      </c>
      <c r="B118" t="s">
        <v>301</v>
      </c>
      <c r="C118" t="s">
        <v>309</v>
      </c>
    </row>
    <row r="119" spans="1:3" x14ac:dyDescent="0.2">
      <c r="A119" t="s">
        <v>130</v>
      </c>
      <c r="B119" t="s">
        <v>301</v>
      </c>
      <c r="C119" t="s">
        <v>309</v>
      </c>
    </row>
    <row r="120" spans="1:3" x14ac:dyDescent="0.2">
      <c r="A120" t="s">
        <v>131</v>
      </c>
      <c r="B120" t="s">
        <v>301</v>
      </c>
      <c r="C120" t="s">
        <v>309</v>
      </c>
    </row>
    <row r="121" spans="1:3" x14ac:dyDescent="0.2">
      <c r="A121" t="s">
        <v>132</v>
      </c>
      <c r="B121" t="s">
        <v>301</v>
      </c>
      <c r="C121" t="s">
        <v>309</v>
      </c>
    </row>
    <row r="122" spans="1:3" x14ac:dyDescent="0.2">
      <c r="A122" t="s">
        <v>133</v>
      </c>
      <c r="B122" t="s">
        <v>301</v>
      </c>
      <c r="C122" t="s">
        <v>309</v>
      </c>
    </row>
    <row r="123" spans="1:3" x14ac:dyDescent="0.2">
      <c r="A123" t="s">
        <v>134</v>
      </c>
      <c r="B123" t="s">
        <v>301</v>
      </c>
      <c r="C123" t="s">
        <v>309</v>
      </c>
    </row>
    <row r="124" spans="1:3" x14ac:dyDescent="0.2">
      <c r="A124" t="s">
        <v>135</v>
      </c>
      <c r="B124" t="s">
        <v>301</v>
      </c>
      <c r="C124" t="s">
        <v>309</v>
      </c>
    </row>
    <row r="125" spans="1:3" x14ac:dyDescent="0.2">
      <c r="A125" t="s">
        <v>136</v>
      </c>
      <c r="B125" t="s">
        <v>301</v>
      </c>
      <c r="C125" t="s">
        <v>309</v>
      </c>
    </row>
    <row r="126" spans="1:3" x14ac:dyDescent="0.2">
      <c r="A126" t="s">
        <v>137</v>
      </c>
      <c r="B126" t="s">
        <v>301</v>
      </c>
      <c r="C126" t="s">
        <v>309</v>
      </c>
    </row>
    <row r="127" spans="1:3" x14ac:dyDescent="0.2">
      <c r="A127" t="s">
        <v>138</v>
      </c>
      <c r="B127" t="s">
        <v>301</v>
      </c>
      <c r="C127" t="s">
        <v>309</v>
      </c>
    </row>
    <row r="128" spans="1:3" x14ac:dyDescent="0.2">
      <c r="A128" t="s">
        <v>139</v>
      </c>
      <c r="B128" t="s">
        <v>301</v>
      </c>
      <c r="C128" t="s">
        <v>309</v>
      </c>
    </row>
    <row r="129" spans="1:3" x14ac:dyDescent="0.2">
      <c r="A129" t="s">
        <v>140</v>
      </c>
      <c r="B129" t="s">
        <v>301</v>
      </c>
      <c r="C129" t="s">
        <v>309</v>
      </c>
    </row>
    <row r="130" spans="1:3" x14ac:dyDescent="0.2">
      <c r="A130" t="s">
        <v>141</v>
      </c>
      <c r="B130" t="s">
        <v>301</v>
      </c>
      <c r="C130" t="s">
        <v>309</v>
      </c>
    </row>
    <row r="131" spans="1:3" x14ac:dyDescent="0.2">
      <c r="A131" t="s">
        <v>142</v>
      </c>
      <c r="B131" t="s">
        <v>301</v>
      </c>
      <c r="C131" t="s">
        <v>309</v>
      </c>
    </row>
    <row r="132" spans="1:3" x14ac:dyDescent="0.2">
      <c r="A132" t="s">
        <v>143</v>
      </c>
      <c r="B132" t="s">
        <v>301</v>
      </c>
      <c r="C132" t="s">
        <v>309</v>
      </c>
    </row>
    <row r="133" spans="1:3" x14ac:dyDescent="0.2">
      <c r="A133" t="s">
        <v>145</v>
      </c>
      <c r="B133" t="s">
        <v>301</v>
      </c>
      <c r="C133" t="s">
        <v>309</v>
      </c>
    </row>
    <row r="134" spans="1:3" x14ac:dyDescent="0.2">
      <c r="A134" t="s">
        <v>147</v>
      </c>
      <c r="B134" t="s">
        <v>301</v>
      </c>
      <c r="C134" t="s">
        <v>309</v>
      </c>
    </row>
    <row r="135" spans="1:3" x14ac:dyDescent="0.2">
      <c r="A135" t="s">
        <v>232</v>
      </c>
      <c r="B135" t="s">
        <v>301</v>
      </c>
      <c r="C135" t="s">
        <v>309</v>
      </c>
    </row>
    <row r="136" spans="1:3" x14ac:dyDescent="0.2">
      <c r="A136" t="s">
        <v>233</v>
      </c>
      <c r="B136" t="s">
        <v>301</v>
      </c>
      <c r="C136" t="s">
        <v>309</v>
      </c>
    </row>
    <row r="137" spans="1:3" x14ac:dyDescent="0.2">
      <c r="A137" t="s">
        <v>234</v>
      </c>
      <c r="B137" t="s">
        <v>301</v>
      </c>
      <c r="C137" t="s">
        <v>309</v>
      </c>
    </row>
    <row r="138" spans="1:3" x14ac:dyDescent="0.2">
      <c r="A138" t="s">
        <v>235</v>
      </c>
      <c r="B138" t="s">
        <v>301</v>
      </c>
      <c r="C138" t="s">
        <v>309</v>
      </c>
    </row>
    <row r="139" spans="1:3" x14ac:dyDescent="0.2">
      <c r="A139" t="s">
        <v>239</v>
      </c>
      <c r="B139" t="s">
        <v>301</v>
      </c>
      <c r="C139" t="s">
        <v>309</v>
      </c>
    </row>
    <row r="140" spans="1:3" x14ac:dyDescent="0.2">
      <c r="A140" t="s">
        <v>240</v>
      </c>
      <c r="B140" t="s">
        <v>301</v>
      </c>
      <c r="C140" t="s">
        <v>309</v>
      </c>
    </row>
    <row r="141" spans="1:3" x14ac:dyDescent="0.2">
      <c r="A141" t="s">
        <v>241</v>
      </c>
      <c r="B141" t="s">
        <v>301</v>
      </c>
      <c r="C141" t="s">
        <v>309</v>
      </c>
    </row>
    <row r="142" spans="1:3" x14ac:dyDescent="0.2">
      <c r="A142" t="s">
        <v>242</v>
      </c>
      <c r="B142" t="s">
        <v>301</v>
      </c>
      <c r="C142" t="s">
        <v>309</v>
      </c>
    </row>
    <row r="143" spans="1:3" x14ac:dyDescent="0.2">
      <c r="A143" t="s">
        <v>243</v>
      </c>
      <c r="B143" t="s">
        <v>301</v>
      </c>
      <c r="C143" t="s">
        <v>309</v>
      </c>
    </row>
    <row r="144" spans="1:3" x14ac:dyDescent="0.2">
      <c r="A144" t="s">
        <v>244</v>
      </c>
      <c r="B144" t="s">
        <v>301</v>
      </c>
      <c r="C144" t="s">
        <v>309</v>
      </c>
    </row>
    <row r="145" spans="1:3" x14ac:dyDescent="0.2">
      <c r="A145" t="s">
        <v>245</v>
      </c>
      <c r="B145" t="s">
        <v>301</v>
      </c>
      <c r="C145" t="s">
        <v>309</v>
      </c>
    </row>
    <row r="146" spans="1:3" x14ac:dyDescent="0.2">
      <c r="A146" t="s">
        <v>246</v>
      </c>
      <c r="B146" t="s">
        <v>301</v>
      </c>
      <c r="C146" t="s">
        <v>309</v>
      </c>
    </row>
    <row r="147" spans="1:3" x14ac:dyDescent="0.2">
      <c r="A147" t="s">
        <v>261</v>
      </c>
      <c r="B147" t="s">
        <v>301</v>
      </c>
      <c r="C147" t="s">
        <v>309</v>
      </c>
    </row>
    <row r="148" spans="1:3" x14ac:dyDescent="0.2">
      <c r="A148" t="s">
        <v>262</v>
      </c>
      <c r="B148" t="s">
        <v>301</v>
      </c>
      <c r="C148" t="s">
        <v>309</v>
      </c>
    </row>
    <row r="149" spans="1:3" x14ac:dyDescent="0.2">
      <c r="A149" t="s">
        <v>263</v>
      </c>
      <c r="B149" t="s">
        <v>301</v>
      </c>
      <c r="C149" t="s">
        <v>309</v>
      </c>
    </row>
    <row r="150" spans="1:3" x14ac:dyDescent="0.2">
      <c r="A150" t="s">
        <v>264</v>
      </c>
      <c r="B150" t="s">
        <v>301</v>
      </c>
      <c r="C150" t="s">
        <v>309</v>
      </c>
    </row>
    <row r="151" spans="1:3" x14ac:dyDescent="0.2">
      <c r="A151" t="s">
        <v>265</v>
      </c>
      <c r="B151" t="s">
        <v>301</v>
      </c>
      <c r="C151" t="s">
        <v>309</v>
      </c>
    </row>
    <row r="152" spans="1:3" x14ac:dyDescent="0.2">
      <c r="A152" t="s">
        <v>266</v>
      </c>
      <c r="B152" t="s">
        <v>301</v>
      </c>
      <c r="C152" t="s">
        <v>309</v>
      </c>
    </row>
    <row r="153" spans="1:3" x14ac:dyDescent="0.2">
      <c r="A153" t="s">
        <v>267</v>
      </c>
      <c r="B153" t="s">
        <v>301</v>
      </c>
      <c r="C153" t="s">
        <v>309</v>
      </c>
    </row>
    <row r="154" spans="1:3" x14ac:dyDescent="0.2">
      <c r="A154" t="s">
        <v>268</v>
      </c>
      <c r="B154" t="s">
        <v>301</v>
      </c>
      <c r="C154" t="s">
        <v>309</v>
      </c>
    </row>
    <row r="155" spans="1:3" x14ac:dyDescent="0.2">
      <c r="A155" t="s">
        <v>269</v>
      </c>
      <c r="B155" t="s">
        <v>301</v>
      </c>
      <c r="C155" t="s">
        <v>309</v>
      </c>
    </row>
    <row r="156" spans="1:3" x14ac:dyDescent="0.2">
      <c r="A156" t="s">
        <v>270</v>
      </c>
      <c r="B156" t="s">
        <v>301</v>
      </c>
      <c r="C156" t="s">
        <v>309</v>
      </c>
    </row>
    <row r="157" spans="1:3" x14ac:dyDescent="0.2">
      <c r="A157" t="s">
        <v>271</v>
      </c>
      <c r="B157" t="s">
        <v>301</v>
      </c>
      <c r="C157" t="s">
        <v>309</v>
      </c>
    </row>
    <row r="158" spans="1:3" x14ac:dyDescent="0.2">
      <c r="A158" t="s">
        <v>272</v>
      </c>
      <c r="B158" t="s">
        <v>301</v>
      </c>
      <c r="C158" t="s">
        <v>309</v>
      </c>
    </row>
    <row r="159" spans="1:3" x14ac:dyDescent="0.2">
      <c r="A159" t="s">
        <v>273</v>
      </c>
      <c r="B159" t="s">
        <v>301</v>
      </c>
      <c r="C159" t="s">
        <v>309</v>
      </c>
    </row>
    <row r="160" spans="1:3" x14ac:dyDescent="0.2">
      <c r="A160" t="s">
        <v>274</v>
      </c>
      <c r="B160" t="s">
        <v>301</v>
      </c>
      <c r="C160" t="s">
        <v>309</v>
      </c>
    </row>
    <row r="161" spans="1:3" x14ac:dyDescent="0.2">
      <c r="A161" t="s">
        <v>275</v>
      </c>
      <c r="B161" t="s">
        <v>301</v>
      </c>
      <c r="C161" t="s">
        <v>309</v>
      </c>
    </row>
    <row r="162" spans="1:3" x14ac:dyDescent="0.2">
      <c r="A162" t="s">
        <v>276</v>
      </c>
      <c r="B162" t="s">
        <v>301</v>
      </c>
      <c r="C162" t="s">
        <v>309</v>
      </c>
    </row>
    <row r="163" spans="1:3" x14ac:dyDescent="0.2">
      <c r="A163" t="s">
        <v>277</v>
      </c>
      <c r="B163" t="s">
        <v>301</v>
      </c>
      <c r="C163" t="s">
        <v>309</v>
      </c>
    </row>
    <row r="164" spans="1:3" x14ac:dyDescent="0.2">
      <c r="A164" t="s">
        <v>278</v>
      </c>
      <c r="B164" t="s">
        <v>301</v>
      </c>
      <c r="C164" t="s">
        <v>309</v>
      </c>
    </row>
    <row r="165" spans="1:3" x14ac:dyDescent="0.2">
      <c r="A165" t="s">
        <v>279</v>
      </c>
      <c r="B165" t="s">
        <v>301</v>
      </c>
      <c r="C165" t="s">
        <v>309</v>
      </c>
    </row>
    <row r="166" spans="1:3" x14ac:dyDescent="0.2">
      <c r="A166" t="s">
        <v>280</v>
      </c>
      <c r="B166" t="s">
        <v>301</v>
      </c>
      <c r="C166" t="s">
        <v>309</v>
      </c>
    </row>
    <row r="167" spans="1:3" x14ac:dyDescent="0.2">
      <c r="A167" t="s">
        <v>281</v>
      </c>
      <c r="B167" t="s">
        <v>301</v>
      </c>
      <c r="C167" t="s">
        <v>309</v>
      </c>
    </row>
    <row r="168" spans="1:3" x14ac:dyDescent="0.2">
      <c r="A168" t="s">
        <v>175</v>
      </c>
      <c r="B168" t="s">
        <v>301</v>
      </c>
      <c r="C168" t="s">
        <v>309</v>
      </c>
    </row>
    <row r="169" spans="1:3" x14ac:dyDescent="0.2">
      <c r="A169" t="s">
        <v>183</v>
      </c>
      <c r="B169" t="s">
        <v>301</v>
      </c>
      <c r="C169" t="s">
        <v>309</v>
      </c>
    </row>
    <row r="170" spans="1:3" x14ac:dyDescent="0.2">
      <c r="A170" t="s">
        <v>187</v>
      </c>
      <c r="B170" t="s">
        <v>301</v>
      </c>
      <c r="C170" t="s">
        <v>309</v>
      </c>
    </row>
    <row r="171" spans="1:3" x14ac:dyDescent="0.2">
      <c r="A171" t="s">
        <v>188</v>
      </c>
      <c r="B171" t="s">
        <v>301</v>
      </c>
      <c r="C171" t="s">
        <v>309</v>
      </c>
    </row>
    <row r="172" spans="1:3" x14ac:dyDescent="0.2">
      <c r="A172" t="s">
        <v>189</v>
      </c>
      <c r="B172" t="s">
        <v>301</v>
      </c>
      <c r="C172" t="s">
        <v>309</v>
      </c>
    </row>
    <row r="173" spans="1:3" x14ac:dyDescent="0.2">
      <c r="A173" t="s">
        <v>193</v>
      </c>
      <c r="B173" t="s">
        <v>301</v>
      </c>
      <c r="C173" t="s">
        <v>309</v>
      </c>
    </row>
    <row r="174" spans="1:3" x14ac:dyDescent="0.2">
      <c r="A174" t="s">
        <v>190</v>
      </c>
      <c r="B174" t="s">
        <v>301</v>
      </c>
      <c r="C174" t="s">
        <v>309</v>
      </c>
    </row>
    <row r="175" spans="1:3" x14ac:dyDescent="0.2">
      <c r="A175" t="s">
        <v>191</v>
      </c>
      <c r="B175" t="s">
        <v>301</v>
      </c>
      <c r="C175" t="s">
        <v>309</v>
      </c>
    </row>
    <row r="176" spans="1:3" x14ac:dyDescent="0.2">
      <c r="A176" t="s">
        <v>194</v>
      </c>
      <c r="B176" t="s">
        <v>301</v>
      </c>
      <c r="C176" t="s">
        <v>309</v>
      </c>
    </row>
    <row r="177" spans="1:3" x14ac:dyDescent="0.2">
      <c r="A177" t="s">
        <v>192</v>
      </c>
      <c r="B177" t="s">
        <v>301</v>
      </c>
      <c r="C177" t="s">
        <v>309</v>
      </c>
    </row>
    <row r="178" spans="1:3" x14ac:dyDescent="0.2">
      <c r="A178" t="s">
        <v>195</v>
      </c>
      <c r="B178" t="s">
        <v>301</v>
      </c>
      <c r="C178" t="s">
        <v>309</v>
      </c>
    </row>
    <row r="179" spans="1:3" x14ac:dyDescent="0.2">
      <c r="A179" t="s">
        <v>196</v>
      </c>
      <c r="B179" t="s">
        <v>301</v>
      </c>
      <c r="C179" t="s">
        <v>309</v>
      </c>
    </row>
    <row r="180" spans="1:3" x14ac:dyDescent="0.2">
      <c r="A180" t="s">
        <v>197</v>
      </c>
      <c r="B180" t="s">
        <v>301</v>
      </c>
      <c r="C180" t="s">
        <v>309</v>
      </c>
    </row>
    <row r="181" spans="1:3" x14ac:dyDescent="0.2">
      <c r="A181" t="s">
        <v>198</v>
      </c>
      <c r="B181" t="s">
        <v>301</v>
      </c>
      <c r="C181" t="s">
        <v>309</v>
      </c>
    </row>
    <row r="182" spans="1:3" x14ac:dyDescent="0.2">
      <c r="A182" t="s">
        <v>223</v>
      </c>
      <c r="B182" t="s">
        <v>301</v>
      </c>
      <c r="C182" t="s">
        <v>309</v>
      </c>
    </row>
    <row r="183" spans="1:3" x14ac:dyDescent="0.2">
      <c r="A183" t="s">
        <v>225</v>
      </c>
      <c r="B183" t="s">
        <v>301</v>
      </c>
      <c r="C183" t="s">
        <v>309</v>
      </c>
    </row>
    <row r="184" spans="1:3" x14ac:dyDescent="0.2">
      <c r="A184" t="s">
        <v>227</v>
      </c>
      <c r="B184" t="s">
        <v>301</v>
      </c>
      <c r="C184" t="s">
        <v>309</v>
      </c>
    </row>
    <row r="185" spans="1:3" x14ac:dyDescent="0.2">
      <c r="A185" t="s">
        <v>228</v>
      </c>
      <c r="B185" t="s">
        <v>301</v>
      </c>
      <c r="C185" t="s">
        <v>309</v>
      </c>
    </row>
    <row r="186" spans="1:3" x14ac:dyDescent="0.2">
      <c r="A186" t="s">
        <v>229</v>
      </c>
      <c r="B186" t="s">
        <v>301</v>
      </c>
      <c r="C186" t="s">
        <v>309</v>
      </c>
    </row>
    <row r="187" spans="1:3" x14ac:dyDescent="0.2">
      <c r="A187" t="s">
        <v>230</v>
      </c>
      <c r="B187" t="s">
        <v>301</v>
      </c>
      <c r="C187" t="s">
        <v>309</v>
      </c>
    </row>
    <row r="188" spans="1:3" x14ac:dyDescent="0.2">
      <c r="A188" t="s">
        <v>16</v>
      </c>
      <c r="B188" t="s">
        <v>301</v>
      </c>
      <c r="C188" t="s">
        <v>309</v>
      </c>
    </row>
    <row r="189" spans="1:3" x14ac:dyDescent="0.2">
      <c r="A189" t="s">
        <v>18</v>
      </c>
      <c r="B189" t="s">
        <v>301</v>
      </c>
      <c r="C189" t="s">
        <v>309</v>
      </c>
    </row>
    <row r="190" spans="1:3" x14ac:dyDescent="0.2">
      <c r="A190" t="s">
        <v>20</v>
      </c>
      <c r="B190" t="s">
        <v>301</v>
      </c>
      <c r="C190" t="s">
        <v>309</v>
      </c>
    </row>
    <row r="191" spans="1:3" x14ac:dyDescent="0.2">
      <c r="A191" t="s">
        <v>21</v>
      </c>
      <c r="B191" t="s">
        <v>301</v>
      </c>
      <c r="C191" t="s">
        <v>309</v>
      </c>
    </row>
    <row r="192" spans="1:3" x14ac:dyDescent="0.2">
      <c r="A192" t="s">
        <v>231</v>
      </c>
      <c r="B192" t="s">
        <v>301</v>
      </c>
      <c r="C192" t="s">
        <v>309</v>
      </c>
    </row>
    <row r="193" spans="1:3" x14ac:dyDescent="0.2">
      <c r="A193" t="s">
        <v>24</v>
      </c>
      <c r="B193" t="s">
        <v>301</v>
      </c>
      <c r="C193" t="s">
        <v>309</v>
      </c>
    </row>
    <row r="194" spans="1:3" x14ac:dyDescent="0.2">
      <c r="A194" t="s">
        <v>38</v>
      </c>
      <c r="B194" t="s">
        <v>301</v>
      </c>
      <c r="C194" t="s">
        <v>309</v>
      </c>
    </row>
    <row r="195" spans="1:3" x14ac:dyDescent="0.2">
      <c r="A195" t="s">
        <v>32</v>
      </c>
      <c r="B195" t="s">
        <v>301</v>
      </c>
      <c r="C195" t="s">
        <v>309</v>
      </c>
    </row>
    <row r="196" spans="1:3" x14ac:dyDescent="0.2">
      <c r="A196" t="s">
        <v>33</v>
      </c>
      <c r="B196" t="s">
        <v>301</v>
      </c>
      <c r="C196" t="s">
        <v>309</v>
      </c>
    </row>
    <row r="197" spans="1:3" x14ac:dyDescent="0.2">
      <c r="A197" t="s">
        <v>39</v>
      </c>
      <c r="B197" t="s">
        <v>301</v>
      </c>
      <c r="C197" t="s">
        <v>309</v>
      </c>
    </row>
    <row r="198" spans="1:3" x14ac:dyDescent="0.2">
      <c r="A198" t="s">
        <v>34</v>
      </c>
      <c r="B198" t="s">
        <v>301</v>
      </c>
      <c r="C198" t="s">
        <v>309</v>
      </c>
    </row>
    <row r="199" spans="1:3" x14ac:dyDescent="0.2">
      <c r="A199" t="s">
        <v>40</v>
      </c>
      <c r="B199" t="s">
        <v>301</v>
      </c>
      <c r="C199" t="s">
        <v>309</v>
      </c>
    </row>
    <row r="200" spans="1:3" x14ac:dyDescent="0.2">
      <c r="A200" t="s">
        <v>35</v>
      </c>
      <c r="B200" t="s">
        <v>301</v>
      </c>
      <c r="C200" t="s">
        <v>309</v>
      </c>
    </row>
    <row r="201" spans="1:3" x14ac:dyDescent="0.2">
      <c r="A201" t="s">
        <v>36</v>
      </c>
      <c r="B201" t="s">
        <v>301</v>
      </c>
      <c r="C201" t="s">
        <v>309</v>
      </c>
    </row>
    <row r="202" spans="1:3" x14ac:dyDescent="0.2">
      <c r="A202" t="s">
        <v>37</v>
      </c>
      <c r="B202" t="s">
        <v>301</v>
      </c>
      <c r="C202" t="s">
        <v>309</v>
      </c>
    </row>
    <row r="203" spans="1:3" x14ac:dyDescent="0.2">
      <c r="A203" t="s">
        <v>41</v>
      </c>
      <c r="B203" t="s">
        <v>301</v>
      </c>
      <c r="C203" t="s">
        <v>309</v>
      </c>
    </row>
    <row r="204" spans="1:3" x14ac:dyDescent="0.2">
      <c r="A204" t="s">
        <v>42</v>
      </c>
      <c r="B204" t="s">
        <v>301</v>
      </c>
      <c r="C204" t="s">
        <v>309</v>
      </c>
    </row>
    <row r="205" spans="1:3" x14ac:dyDescent="0.2">
      <c r="A205" t="s">
        <v>43</v>
      </c>
      <c r="B205" t="s">
        <v>301</v>
      </c>
      <c r="C205" t="s">
        <v>309</v>
      </c>
    </row>
    <row r="206" spans="1:3" x14ac:dyDescent="0.2">
      <c r="A206" t="s">
        <v>44</v>
      </c>
      <c r="B206" t="s">
        <v>301</v>
      </c>
      <c r="C206" t="s">
        <v>309</v>
      </c>
    </row>
    <row r="207" spans="1:3" x14ac:dyDescent="0.2">
      <c r="A207" t="s">
        <v>89</v>
      </c>
      <c r="B207" t="s">
        <v>301</v>
      </c>
      <c r="C207" t="s">
        <v>309</v>
      </c>
    </row>
    <row r="208" spans="1:3" x14ac:dyDescent="0.2">
      <c r="A208" t="s">
        <v>99</v>
      </c>
      <c r="B208" t="s">
        <v>301</v>
      </c>
      <c r="C208" t="s">
        <v>309</v>
      </c>
    </row>
    <row r="209" spans="1:3" x14ac:dyDescent="0.2">
      <c r="A209" t="s">
        <v>93</v>
      </c>
      <c r="B209" t="s">
        <v>301</v>
      </c>
      <c r="C209" t="s">
        <v>309</v>
      </c>
    </row>
    <row r="210" spans="1:3" x14ac:dyDescent="0.2">
      <c r="A210" t="s">
        <v>100</v>
      </c>
      <c r="B210" t="s">
        <v>301</v>
      </c>
      <c r="C210" t="s">
        <v>309</v>
      </c>
    </row>
    <row r="211" spans="1:3" x14ac:dyDescent="0.2">
      <c r="A211" t="s">
        <v>94</v>
      </c>
      <c r="B211" t="s">
        <v>301</v>
      </c>
      <c r="C211" t="s">
        <v>309</v>
      </c>
    </row>
    <row r="212" spans="1:3" x14ac:dyDescent="0.2">
      <c r="A212" t="s">
        <v>95</v>
      </c>
      <c r="B212" t="s">
        <v>301</v>
      </c>
      <c r="C212" t="s">
        <v>309</v>
      </c>
    </row>
    <row r="213" spans="1:3" x14ac:dyDescent="0.2">
      <c r="A213" t="s">
        <v>96</v>
      </c>
      <c r="B213" t="s">
        <v>301</v>
      </c>
      <c r="C213" t="s">
        <v>309</v>
      </c>
    </row>
    <row r="214" spans="1:3" x14ac:dyDescent="0.2">
      <c r="A214" t="s">
        <v>97</v>
      </c>
      <c r="B214" t="s">
        <v>301</v>
      </c>
      <c r="C214" t="s">
        <v>309</v>
      </c>
    </row>
    <row r="215" spans="1:3" x14ac:dyDescent="0.2">
      <c r="A215" t="s">
        <v>101</v>
      </c>
      <c r="B215" t="s">
        <v>301</v>
      </c>
      <c r="C215" t="s">
        <v>309</v>
      </c>
    </row>
    <row r="216" spans="1:3" x14ac:dyDescent="0.2">
      <c r="A216" t="s">
        <v>102</v>
      </c>
      <c r="B216" t="s">
        <v>301</v>
      </c>
      <c r="C216" t="s">
        <v>309</v>
      </c>
    </row>
    <row r="217" spans="1:3" x14ac:dyDescent="0.2">
      <c r="A217" t="s">
        <v>103</v>
      </c>
      <c r="B217" t="s">
        <v>301</v>
      </c>
      <c r="C217" t="s">
        <v>309</v>
      </c>
    </row>
    <row r="218" spans="1:3" x14ac:dyDescent="0.2">
      <c r="A218" t="s">
        <v>104</v>
      </c>
      <c r="B218" t="s">
        <v>301</v>
      </c>
      <c r="C218" t="s">
        <v>309</v>
      </c>
    </row>
    <row r="219" spans="1:3" x14ac:dyDescent="0.2">
      <c r="A219" t="s">
        <v>98</v>
      </c>
      <c r="B219" t="s">
        <v>301</v>
      </c>
      <c r="C219" t="s">
        <v>309</v>
      </c>
    </row>
    <row r="220" spans="1:3" x14ac:dyDescent="0.2">
      <c r="A220" t="s">
        <v>144</v>
      </c>
      <c r="B220" t="s">
        <v>301</v>
      </c>
      <c r="C220" t="s">
        <v>309</v>
      </c>
    </row>
    <row r="221" spans="1:3" x14ac:dyDescent="0.2">
      <c r="A221" t="s">
        <v>146</v>
      </c>
      <c r="B221" t="s">
        <v>301</v>
      </c>
      <c r="C221" t="s">
        <v>309</v>
      </c>
    </row>
    <row r="222" spans="1:3" x14ac:dyDescent="0.2">
      <c r="A222" t="s">
        <v>148</v>
      </c>
      <c r="B222" t="s">
        <v>301</v>
      </c>
      <c r="C222" t="s">
        <v>309</v>
      </c>
    </row>
    <row r="223" spans="1:3" x14ac:dyDescent="0.2">
      <c r="A223" t="s">
        <v>153</v>
      </c>
      <c r="B223" t="s">
        <v>301</v>
      </c>
      <c r="C223" t="s">
        <v>309</v>
      </c>
    </row>
    <row r="224" spans="1:3" x14ac:dyDescent="0.2">
      <c r="A224" t="s">
        <v>149</v>
      </c>
      <c r="B224" t="s">
        <v>301</v>
      </c>
      <c r="C224" t="s">
        <v>309</v>
      </c>
    </row>
    <row r="225" spans="1:3" x14ac:dyDescent="0.2">
      <c r="A225" t="s">
        <v>150</v>
      </c>
      <c r="B225" t="s">
        <v>301</v>
      </c>
      <c r="C225" t="s">
        <v>309</v>
      </c>
    </row>
    <row r="226" spans="1:3" x14ac:dyDescent="0.2">
      <c r="A226" t="s">
        <v>236</v>
      </c>
      <c r="B226" t="s">
        <v>301</v>
      </c>
      <c r="C226" t="s">
        <v>309</v>
      </c>
    </row>
    <row r="227" spans="1:3" x14ac:dyDescent="0.2">
      <c r="A227" t="s">
        <v>151</v>
      </c>
      <c r="B227" t="s">
        <v>301</v>
      </c>
      <c r="C227" t="s">
        <v>309</v>
      </c>
    </row>
    <row r="228" spans="1:3" x14ac:dyDescent="0.2">
      <c r="A228" t="s">
        <v>237</v>
      </c>
      <c r="B228" t="s">
        <v>301</v>
      </c>
      <c r="C228" t="s">
        <v>309</v>
      </c>
    </row>
    <row r="229" spans="1:3" x14ac:dyDescent="0.2">
      <c r="A229" t="s">
        <v>238</v>
      </c>
      <c r="B229" t="s">
        <v>301</v>
      </c>
      <c r="C229" t="s">
        <v>309</v>
      </c>
    </row>
    <row r="230" spans="1:3" x14ac:dyDescent="0.2">
      <c r="A230" t="s">
        <v>152</v>
      </c>
      <c r="B230" t="s">
        <v>301</v>
      </c>
      <c r="C230" t="s">
        <v>309</v>
      </c>
    </row>
    <row r="231" spans="1:3" x14ac:dyDescent="0.2">
      <c r="A231" t="s">
        <v>154</v>
      </c>
      <c r="B231" t="s">
        <v>301</v>
      </c>
      <c r="C231" t="s">
        <v>309</v>
      </c>
    </row>
    <row r="232" spans="1:3" x14ac:dyDescent="0.2">
      <c r="A232" t="s">
        <v>155</v>
      </c>
      <c r="B232" t="s">
        <v>301</v>
      </c>
      <c r="C232" t="s">
        <v>309</v>
      </c>
    </row>
    <row r="233" spans="1:3" x14ac:dyDescent="0.2">
      <c r="A233" t="s">
        <v>156</v>
      </c>
      <c r="B233" t="s">
        <v>301</v>
      </c>
      <c r="C233" t="s">
        <v>309</v>
      </c>
    </row>
    <row r="234" spans="1:3" x14ac:dyDescent="0.2">
      <c r="A234" t="s">
        <v>157</v>
      </c>
      <c r="B234" t="s">
        <v>301</v>
      </c>
      <c r="C234" t="s">
        <v>309</v>
      </c>
    </row>
    <row r="235" spans="1:3" x14ac:dyDescent="0.2">
      <c r="A235" t="s">
        <v>247</v>
      </c>
      <c r="B235" t="s">
        <v>301</v>
      </c>
      <c r="C235" t="s">
        <v>309</v>
      </c>
    </row>
    <row r="236" spans="1:3" x14ac:dyDescent="0.2">
      <c r="A236" t="s">
        <v>251</v>
      </c>
      <c r="B236" t="s">
        <v>301</v>
      </c>
      <c r="C236" t="s">
        <v>309</v>
      </c>
    </row>
    <row r="237" spans="1:3" x14ac:dyDescent="0.2">
      <c r="A237" t="s">
        <v>252</v>
      </c>
      <c r="B237" t="s">
        <v>301</v>
      </c>
      <c r="C237" t="s">
        <v>309</v>
      </c>
    </row>
    <row r="238" spans="1:3" x14ac:dyDescent="0.2">
      <c r="A238" t="s">
        <v>248</v>
      </c>
      <c r="B238" t="s">
        <v>301</v>
      </c>
      <c r="C238" t="s">
        <v>309</v>
      </c>
    </row>
    <row r="239" spans="1:3" x14ac:dyDescent="0.2">
      <c r="A239" t="s">
        <v>249</v>
      </c>
      <c r="B239" t="s">
        <v>301</v>
      </c>
      <c r="C239" t="s">
        <v>309</v>
      </c>
    </row>
    <row r="240" spans="1:3" x14ac:dyDescent="0.2">
      <c r="A240" t="s">
        <v>250</v>
      </c>
      <c r="B240" t="s">
        <v>301</v>
      </c>
      <c r="C240" t="s">
        <v>309</v>
      </c>
    </row>
    <row r="241" spans="1:3" x14ac:dyDescent="0.2">
      <c r="A241" t="s">
        <v>253</v>
      </c>
      <c r="B241" t="s">
        <v>301</v>
      </c>
      <c r="C241" t="s">
        <v>309</v>
      </c>
    </row>
    <row r="242" spans="1:3" x14ac:dyDescent="0.2">
      <c r="A242" t="s">
        <v>254</v>
      </c>
      <c r="B242" t="s">
        <v>301</v>
      </c>
      <c r="C242" t="s">
        <v>309</v>
      </c>
    </row>
    <row r="243" spans="1:3" x14ac:dyDescent="0.2">
      <c r="A243" t="s">
        <v>255</v>
      </c>
      <c r="B243" t="s">
        <v>301</v>
      </c>
      <c r="C243" t="s">
        <v>309</v>
      </c>
    </row>
    <row r="244" spans="1:3" x14ac:dyDescent="0.2">
      <c r="A244" t="s">
        <v>289</v>
      </c>
      <c r="B244" t="s">
        <v>301</v>
      </c>
      <c r="C244" t="s">
        <v>309</v>
      </c>
    </row>
    <row r="245" spans="1:3" x14ac:dyDescent="0.2">
      <c r="A245" t="s">
        <v>282</v>
      </c>
      <c r="B245" t="s">
        <v>301</v>
      </c>
      <c r="C245" t="s">
        <v>309</v>
      </c>
    </row>
    <row r="246" spans="1:3" x14ac:dyDescent="0.2">
      <c r="A246" t="s">
        <v>283</v>
      </c>
      <c r="B246" t="s">
        <v>301</v>
      </c>
      <c r="C246" t="s">
        <v>309</v>
      </c>
    </row>
    <row r="247" spans="1:3" x14ac:dyDescent="0.2">
      <c r="A247" t="s">
        <v>284</v>
      </c>
      <c r="B247" t="s">
        <v>301</v>
      </c>
      <c r="C247" t="s">
        <v>309</v>
      </c>
    </row>
    <row r="248" spans="1:3" x14ac:dyDescent="0.2">
      <c r="A248" t="s">
        <v>285</v>
      </c>
      <c r="B248" t="s">
        <v>301</v>
      </c>
      <c r="C248" t="s">
        <v>309</v>
      </c>
    </row>
    <row r="249" spans="1:3" x14ac:dyDescent="0.2">
      <c r="A249" t="s">
        <v>286</v>
      </c>
      <c r="B249" t="s">
        <v>301</v>
      </c>
      <c r="C249" t="s">
        <v>309</v>
      </c>
    </row>
    <row r="250" spans="1:3" x14ac:dyDescent="0.2">
      <c r="A250" t="s">
        <v>287</v>
      </c>
      <c r="B250" t="s">
        <v>301</v>
      </c>
      <c r="C250" t="s">
        <v>309</v>
      </c>
    </row>
    <row r="251" spans="1:3" x14ac:dyDescent="0.2">
      <c r="A251" t="s">
        <v>288</v>
      </c>
      <c r="B251" t="s">
        <v>301</v>
      </c>
      <c r="C251" t="s">
        <v>309</v>
      </c>
    </row>
    <row r="252" spans="1:3" x14ac:dyDescent="0.2">
      <c r="A252" t="s">
        <v>290</v>
      </c>
      <c r="B252" t="s">
        <v>301</v>
      </c>
      <c r="C252" t="s">
        <v>309</v>
      </c>
    </row>
    <row r="253" spans="1:3" x14ac:dyDescent="0.2">
      <c r="A253" t="s">
        <v>291</v>
      </c>
      <c r="B253" t="s">
        <v>301</v>
      </c>
      <c r="C253" t="s">
        <v>309</v>
      </c>
    </row>
    <row r="254" spans="1:3" x14ac:dyDescent="0.2">
      <c r="A254" t="s">
        <v>292</v>
      </c>
      <c r="B254" t="s">
        <v>301</v>
      </c>
      <c r="C254" t="s">
        <v>309</v>
      </c>
    </row>
    <row r="255" spans="1:3" x14ac:dyDescent="0.2">
      <c r="A255" t="s">
        <v>63</v>
      </c>
      <c r="B255" t="s">
        <v>303</v>
      </c>
      <c r="C255" t="s">
        <v>310</v>
      </c>
    </row>
    <row r="256" spans="1:3" x14ac:dyDescent="0.2">
      <c r="A256" t="s">
        <v>68</v>
      </c>
      <c r="B256" t="s">
        <v>303</v>
      </c>
      <c r="C256" t="s">
        <v>310</v>
      </c>
    </row>
    <row r="257" spans="1:3" x14ac:dyDescent="0.2">
      <c r="A257" t="s">
        <v>58</v>
      </c>
      <c r="B257" t="s">
        <v>303</v>
      </c>
      <c r="C257" t="s">
        <v>310</v>
      </c>
    </row>
    <row r="258" spans="1:3" x14ac:dyDescent="0.2">
      <c r="A258" t="s">
        <v>115</v>
      </c>
      <c r="B258" t="s">
        <v>303</v>
      </c>
      <c r="C258" t="s">
        <v>310</v>
      </c>
    </row>
    <row r="259" spans="1:3" x14ac:dyDescent="0.2">
      <c r="A259" t="s">
        <v>119</v>
      </c>
      <c r="B259" t="s">
        <v>303</v>
      </c>
      <c r="C259" t="s">
        <v>310</v>
      </c>
    </row>
    <row r="260" spans="1:3" x14ac:dyDescent="0.2">
      <c r="A260" t="s">
        <v>62</v>
      </c>
      <c r="B260" t="s">
        <v>303</v>
      </c>
      <c r="C260" t="s">
        <v>310</v>
      </c>
    </row>
    <row r="261" spans="1:3" x14ac:dyDescent="0.2">
      <c r="A261" t="s">
        <v>67</v>
      </c>
      <c r="B261" t="s">
        <v>303</v>
      </c>
      <c r="C261" t="s">
        <v>310</v>
      </c>
    </row>
    <row r="262" spans="1:3" x14ac:dyDescent="0.2">
      <c r="A262" t="s">
        <v>114</v>
      </c>
      <c r="B262" t="s">
        <v>303</v>
      </c>
      <c r="C262" t="s">
        <v>310</v>
      </c>
    </row>
    <row r="263" spans="1:3" x14ac:dyDescent="0.2">
      <c r="A263" t="s">
        <v>57</v>
      </c>
      <c r="B263" t="s">
        <v>303</v>
      </c>
      <c r="C263" t="s">
        <v>310</v>
      </c>
    </row>
    <row r="264" spans="1:3" x14ac:dyDescent="0.2">
      <c r="A264" t="s">
        <v>118</v>
      </c>
      <c r="B264" t="s">
        <v>303</v>
      </c>
      <c r="C264" t="s">
        <v>310</v>
      </c>
    </row>
    <row r="265" spans="1:3" x14ac:dyDescent="0.2">
      <c r="A265" t="s">
        <v>56</v>
      </c>
      <c r="B265" t="s">
        <v>303</v>
      </c>
      <c r="C265" t="s">
        <v>310</v>
      </c>
    </row>
    <row r="266" spans="1:3" x14ac:dyDescent="0.2">
      <c r="A266" t="s">
        <v>168</v>
      </c>
      <c r="B266" t="s">
        <v>303</v>
      </c>
      <c r="C266" t="s">
        <v>310</v>
      </c>
    </row>
    <row r="267" spans="1:3" x14ac:dyDescent="0.2">
      <c r="A267" t="s">
        <v>61</v>
      </c>
      <c r="B267" t="s">
        <v>303</v>
      </c>
      <c r="C267" t="s">
        <v>310</v>
      </c>
    </row>
    <row r="268" spans="1:3" x14ac:dyDescent="0.2">
      <c r="A268" t="s">
        <v>66</v>
      </c>
      <c r="B268" t="s">
        <v>303</v>
      </c>
      <c r="C268" t="s">
        <v>310</v>
      </c>
    </row>
    <row r="269" spans="1:3" x14ac:dyDescent="0.2">
      <c r="A269" t="s">
        <v>112</v>
      </c>
      <c r="B269" t="s">
        <v>303</v>
      </c>
      <c r="C269" t="s">
        <v>310</v>
      </c>
    </row>
    <row r="270" spans="1:3" x14ac:dyDescent="0.2">
      <c r="A270" t="s">
        <v>164</v>
      </c>
      <c r="B270" t="s">
        <v>303</v>
      </c>
      <c r="C270" t="s">
        <v>310</v>
      </c>
    </row>
    <row r="271" spans="1:3" x14ac:dyDescent="0.2">
      <c r="A271" t="s">
        <v>117</v>
      </c>
      <c r="B271" t="s">
        <v>303</v>
      </c>
      <c r="C271" t="s">
        <v>310</v>
      </c>
    </row>
    <row r="272" spans="1:3" x14ac:dyDescent="0.2">
      <c r="A272" t="s">
        <v>54</v>
      </c>
      <c r="B272" t="s">
        <v>303</v>
      </c>
      <c r="C272" t="s">
        <v>310</v>
      </c>
    </row>
    <row r="273" spans="1:3" x14ac:dyDescent="0.2">
      <c r="A273" t="s">
        <v>55</v>
      </c>
      <c r="B273" t="s">
        <v>303</v>
      </c>
      <c r="C273" t="s">
        <v>310</v>
      </c>
    </row>
    <row r="274" spans="1:3" x14ac:dyDescent="0.2">
      <c r="A274" t="s">
        <v>167</v>
      </c>
      <c r="B274" t="s">
        <v>303</v>
      </c>
      <c r="C274" t="s">
        <v>310</v>
      </c>
    </row>
    <row r="275" spans="1:3" x14ac:dyDescent="0.2">
      <c r="A275" t="s">
        <v>60</v>
      </c>
      <c r="B275" t="s">
        <v>303</v>
      </c>
      <c r="C275" t="s">
        <v>310</v>
      </c>
    </row>
    <row r="276" spans="1:3" x14ac:dyDescent="0.2">
      <c r="A276" t="s">
        <v>65</v>
      </c>
      <c r="B276" t="s">
        <v>303</v>
      </c>
      <c r="C276" t="s">
        <v>310</v>
      </c>
    </row>
    <row r="277" spans="1:3" x14ac:dyDescent="0.2">
      <c r="A277" t="s">
        <v>163</v>
      </c>
      <c r="B277" t="s">
        <v>303</v>
      </c>
      <c r="C277" t="s">
        <v>310</v>
      </c>
    </row>
    <row r="278" spans="1:3" x14ac:dyDescent="0.2">
      <c r="A278" t="s">
        <v>111</v>
      </c>
      <c r="B278" t="s">
        <v>303</v>
      </c>
      <c r="C278" t="s">
        <v>310</v>
      </c>
    </row>
    <row r="279" spans="1:3" x14ac:dyDescent="0.2">
      <c r="A279" t="s">
        <v>116</v>
      </c>
      <c r="B279" t="s">
        <v>303</v>
      </c>
      <c r="C279" t="s">
        <v>310</v>
      </c>
    </row>
    <row r="280" spans="1:3" x14ac:dyDescent="0.2">
      <c r="A280" t="s">
        <v>53</v>
      </c>
      <c r="B280" t="s">
        <v>303</v>
      </c>
      <c r="C280" t="s">
        <v>310</v>
      </c>
    </row>
    <row r="281" spans="1:3" x14ac:dyDescent="0.2">
      <c r="A281" t="s">
        <v>165</v>
      </c>
      <c r="B281" t="s">
        <v>303</v>
      </c>
      <c r="C281" t="s">
        <v>310</v>
      </c>
    </row>
    <row r="282" spans="1:3" x14ac:dyDescent="0.2">
      <c r="A282" t="s">
        <v>59</v>
      </c>
      <c r="B282" t="s">
        <v>303</v>
      </c>
      <c r="C282" t="s">
        <v>310</v>
      </c>
    </row>
    <row r="283" spans="1:3" x14ac:dyDescent="0.2">
      <c r="A283" t="s">
        <v>64</v>
      </c>
      <c r="B283" t="s">
        <v>303</v>
      </c>
      <c r="C283" t="s">
        <v>310</v>
      </c>
    </row>
    <row r="284" spans="1:3" x14ac:dyDescent="0.2">
      <c r="A284" t="s">
        <v>162</v>
      </c>
      <c r="B284" t="s">
        <v>303</v>
      </c>
      <c r="C284" t="s">
        <v>310</v>
      </c>
    </row>
    <row r="285" spans="1:3" x14ac:dyDescent="0.2">
      <c r="A285" t="s">
        <v>161</v>
      </c>
      <c r="B285" t="s">
        <v>303</v>
      </c>
      <c r="C285" t="s">
        <v>310</v>
      </c>
    </row>
    <row r="286" spans="1:3" x14ac:dyDescent="0.2">
      <c r="A286" t="s">
        <v>120</v>
      </c>
      <c r="B286" t="s">
        <v>303</v>
      </c>
      <c r="C286" t="s">
        <v>310</v>
      </c>
    </row>
    <row r="287" spans="1:3" x14ac:dyDescent="0.2">
      <c r="A287" t="s">
        <v>160</v>
      </c>
      <c r="B287" t="s">
        <v>303</v>
      </c>
      <c r="C287" t="s">
        <v>310</v>
      </c>
    </row>
    <row r="288" spans="1:3" x14ac:dyDescent="0.2">
      <c r="A288" t="s">
        <v>113</v>
      </c>
      <c r="B288" t="s">
        <v>303</v>
      </c>
      <c r="C288" t="s">
        <v>310</v>
      </c>
    </row>
    <row r="289" spans="1:3" x14ac:dyDescent="0.2">
      <c r="A289" t="s">
        <v>121</v>
      </c>
      <c r="B289" t="s">
        <v>303</v>
      </c>
      <c r="C289" t="s">
        <v>310</v>
      </c>
    </row>
    <row r="290" spans="1:3" x14ac:dyDescent="0.2">
      <c r="A290" t="s">
        <v>166</v>
      </c>
      <c r="B290" t="s">
        <v>303</v>
      </c>
      <c r="C290" t="s">
        <v>310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6FCA7-7F20-C344-9606-0DA47C88F6BE}">
  <dimension ref="B2:S8"/>
  <sheetViews>
    <sheetView workbookViewId="0">
      <selection activeCell="F3" sqref="F3:Q8"/>
    </sheetView>
  </sheetViews>
  <sheetFormatPr baseColWidth="10" defaultRowHeight="16" x14ac:dyDescent="0.2"/>
  <cols>
    <col min="5" max="5" width="14.33203125" bestFit="1" customWidth="1"/>
    <col min="6" max="6" width="12.1640625" bestFit="1" customWidth="1"/>
  </cols>
  <sheetData>
    <row r="2" spans="2:19" x14ac:dyDescent="0.2">
      <c r="B2" t="s">
        <v>320</v>
      </c>
      <c r="C2">
        <v>2022</v>
      </c>
      <c r="E2" t="s">
        <v>355</v>
      </c>
      <c r="F2" s="20">
        <f>SUM(F3:F8)</f>
        <v>1</v>
      </c>
      <c r="G2" s="20">
        <f t="shared" ref="G2:S2" si="0">SUM(G3:G8)</f>
        <v>1</v>
      </c>
      <c r="H2" s="20">
        <f t="shared" si="0"/>
        <v>1</v>
      </c>
      <c r="I2" s="20">
        <f t="shared" si="0"/>
        <v>1</v>
      </c>
      <c r="J2" s="20">
        <f t="shared" si="0"/>
        <v>1</v>
      </c>
      <c r="K2" s="20">
        <f t="shared" si="0"/>
        <v>1</v>
      </c>
      <c r="L2" s="20">
        <f t="shared" si="0"/>
        <v>1</v>
      </c>
      <c r="M2" s="20">
        <f t="shared" si="0"/>
        <v>1</v>
      </c>
      <c r="N2" s="20">
        <f t="shared" si="0"/>
        <v>1</v>
      </c>
      <c r="O2" s="20">
        <f t="shared" si="0"/>
        <v>1</v>
      </c>
      <c r="P2" s="20">
        <f t="shared" si="0"/>
        <v>1</v>
      </c>
      <c r="Q2" s="20">
        <f t="shared" si="0"/>
        <v>1</v>
      </c>
      <c r="R2" s="20">
        <f t="shared" si="0"/>
        <v>1</v>
      </c>
      <c r="S2" s="20">
        <f t="shared" si="0"/>
        <v>1</v>
      </c>
    </row>
    <row r="3" spans="2:19" x14ac:dyDescent="0.2">
      <c r="B3" t="s">
        <v>321</v>
      </c>
      <c r="C3">
        <v>2021</v>
      </c>
      <c r="E3" t="s">
        <v>327</v>
      </c>
      <c r="F3" s="10">
        <v>0.95</v>
      </c>
      <c r="G3" s="10">
        <v>0.9</v>
      </c>
      <c r="H3" s="10">
        <v>0.85</v>
      </c>
      <c r="I3" s="10">
        <v>0.8</v>
      </c>
      <c r="J3" s="10">
        <v>0.75</v>
      </c>
      <c r="K3" s="10">
        <v>0.7</v>
      </c>
      <c r="L3" s="10">
        <v>0.65</v>
      </c>
      <c r="M3" s="10">
        <v>0.6</v>
      </c>
      <c r="N3" s="10">
        <v>0.55000000000000004</v>
      </c>
      <c r="O3" s="10">
        <v>0.5</v>
      </c>
      <c r="P3" s="10">
        <v>0.45</v>
      </c>
      <c r="Q3" s="10">
        <v>0.4</v>
      </c>
      <c r="R3" s="11">
        <v>0.35</v>
      </c>
      <c r="S3" s="11">
        <v>0.3</v>
      </c>
    </row>
    <row r="4" spans="2:19" x14ac:dyDescent="0.2">
      <c r="B4" t="s">
        <v>322</v>
      </c>
      <c r="C4">
        <v>2020</v>
      </c>
      <c r="E4" t="s">
        <v>328</v>
      </c>
      <c r="F4" s="10">
        <f>F$3*((1-F$3)^1)</f>
        <v>4.7500000000000042E-2</v>
      </c>
      <c r="G4" s="10">
        <f t="shared" ref="G4:S4" si="1">G$3*((1-G$3)^1)</f>
        <v>8.9999999999999983E-2</v>
      </c>
      <c r="H4" s="10">
        <f t="shared" si="1"/>
        <v>0.1275</v>
      </c>
      <c r="I4" s="10">
        <f t="shared" si="1"/>
        <v>0.15999999999999998</v>
      </c>
      <c r="J4" s="10">
        <f t="shared" si="1"/>
        <v>0.1875</v>
      </c>
      <c r="K4" s="10">
        <f t="shared" si="1"/>
        <v>0.21000000000000002</v>
      </c>
      <c r="L4" s="10">
        <f t="shared" si="1"/>
        <v>0.22749999999999998</v>
      </c>
      <c r="M4" s="10">
        <f t="shared" si="1"/>
        <v>0.24</v>
      </c>
      <c r="N4" s="10">
        <f t="shared" si="1"/>
        <v>0.2475</v>
      </c>
      <c r="O4" s="10">
        <f t="shared" si="1"/>
        <v>0.25</v>
      </c>
      <c r="P4" s="10">
        <f t="shared" si="1"/>
        <v>0.24750000000000003</v>
      </c>
      <c r="Q4" s="10">
        <f t="shared" si="1"/>
        <v>0.24</v>
      </c>
      <c r="R4" s="11">
        <f t="shared" si="1"/>
        <v>0.22749999999999998</v>
      </c>
      <c r="S4" s="11">
        <f t="shared" si="1"/>
        <v>0.21</v>
      </c>
    </row>
    <row r="5" spans="2:19" x14ac:dyDescent="0.2">
      <c r="B5" t="s">
        <v>323</v>
      </c>
      <c r="C5">
        <v>2019</v>
      </c>
      <c r="E5" t="s">
        <v>329</v>
      </c>
      <c r="F5" s="10">
        <f>F$3*((1-F$3)^2)</f>
        <v>2.3750000000000038E-3</v>
      </c>
      <c r="G5" s="10">
        <f t="shared" ref="G5:S5" si="2">G$3*((1-G$3)^2)</f>
        <v>8.9999999999999959E-3</v>
      </c>
      <c r="H5" s="10">
        <f t="shared" si="2"/>
        <v>1.9125000000000003E-2</v>
      </c>
      <c r="I5" s="10">
        <f t="shared" si="2"/>
        <v>3.1999999999999987E-2</v>
      </c>
      <c r="J5" s="10">
        <f t="shared" si="2"/>
        <v>4.6875E-2</v>
      </c>
      <c r="K5" s="10">
        <f t="shared" si="2"/>
        <v>6.3000000000000014E-2</v>
      </c>
      <c r="L5" s="10">
        <f t="shared" si="2"/>
        <v>7.9624999999999987E-2</v>
      </c>
      <c r="M5" s="10">
        <f t="shared" si="2"/>
        <v>9.6000000000000016E-2</v>
      </c>
      <c r="N5" s="10">
        <f t="shared" si="2"/>
        <v>0.11137499999999999</v>
      </c>
      <c r="O5" s="10">
        <f t="shared" si="2"/>
        <v>0.125</v>
      </c>
      <c r="P5" s="10">
        <f t="shared" si="2"/>
        <v>0.13612500000000002</v>
      </c>
      <c r="Q5" s="10">
        <f t="shared" si="2"/>
        <v>0.14399999999999999</v>
      </c>
      <c r="R5" s="11">
        <f t="shared" si="2"/>
        <v>0.14787500000000001</v>
      </c>
      <c r="S5" s="11">
        <f t="shared" si="2"/>
        <v>0.14699999999999996</v>
      </c>
    </row>
    <row r="6" spans="2:19" x14ac:dyDescent="0.2">
      <c r="B6" t="s">
        <v>324</v>
      </c>
      <c r="C6">
        <v>2018</v>
      </c>
      <c r="E6" t="s">
        <v>330</v>
      </c>
      <c r="F6" s="10">
        <f>F$3*((1-F$3)^3)</f>
        <v>1.1875000000000031E-4</v>
      </c>
      <c r="G6" s="10">
        <f t="shared" ref="G6:S6" si="3">G$3*((1-G$3)^3)</f>
        <v>8.9999999999999943E-4</v>
      </c>
      <c r="H6" s="10">
        <f t="shared" si="3"/>
        <v>2.8687500000000011E-3</v>
      </c>
      <c r="I6" s="10">
        <f t="shared" si="3"/>
        <v>6.399999999999996E-3</v>
      </c>
      <c r="J6" s="10">
        <f t="shared" si="3"/>
        <v>1.171875E-2</v>
      </c>
      <c r="K6" s="10">
        <f t="shared" si="3"/>
        <v>1.8900000000000007E-2</v>
      </c>
      <c r="L6" s="10">
        <f t="shared" si="3"/>
        <v>2.7868749999999994E-2</v>
      </c>
      <c r="M6" s="10">
        <f t="shared" si="3"/>
        <v>3.8400000000000011E-2</v>
      </c>
      <c r="N6" s="10">
        <f t="shared" si="3"/>
        <v>5.011874999999999E-2</v>
      </c>
      <c r="O6" s="10">
        <f t="shared" si="3"/>
        <v>6.25E-2</v>
      </c>
      <c r="P6" s="10">
        <f t="shared" si="3"/>
        <v>7.4868750000000026E-2</v>
      </c>
      <c r="Q6" s="10">
        <f t="shared" si="3"/>
        <v>8.6400000000000005E-2</v>
      </c>
      <c r="R6" s="11">
        <f t="shared" si="3"/>
        <v>9.6118750000000017E-2</v>
      </c>
      <c r="S6" s="11">
        <f t="shared" si="3"/>
        <v>0.10289999999999998</v>
      </c>
    </row>
    <row r="7" spans="2:19" x14ac:dyDescent="0.2">
      <c r="B7" t="s">
        <v>325</v>
      </c>
      <c r="C7">
        <v>2017</v>
      </c>
      <c r="E7" t="s">
        <v>331</v>
      </c>
      <c r="F7" s="10">
        <f>F$3*((1-F$3)^4)</f>
        <v>5.9375000000000207E-6</v>
      </c>
      <c r="G7" s="10">
        <f t="shared" ref="G7:S7" si="4">G$3*((1-G$3)^4)</f>
        <v>8.9999999999999911E-5</v>
      </c>
      <c r="H7" s="10">
        <f t="shared" si="4"/>
        <v>4.3031250000000025E-4</v>
      </c>
      <c r="I7" s="10">
        <f t="shared" si="4"/>
        <v>1.2799999999999988E-3</v>
      </c>
      <c r="J7" s="10">
        <f t="shared" si="4"/>
        <v>2.9296875E-3</v>
      </c>
      <c r="K7" s="10">
        <f t="shared" si="4"/>
        <v>5.6700000000000032E-3</v>
      </c>
      <c r="L7" s="10">
        <f t="shared" si="4"/>
        <v>9.7540624999999971E-3</v>
      </c>
      <c r="M7" s="10">
        <f t="shared" si="4"/>
        <v>1.5360000000000006E-2</v>
      </c>
      <c r="N7" s="10">
        <f t="shared" si="4"/>
        <v>2.2553437499999992E-2</v>
      </c>
      <c r="O7" s="10">
        <f t="shared" si="4"/>
        <v>3.125E-2</v>
      </c>
      <c r="P7" s="10">
        <f t="shared" si="4"/>
        <v>4.1177812500000015E-2</v>
      </c>
      <c r="Q7" s="10">
        <f t="shared" si="4"/>
        <v>5.1839999999999997E-2</v>
      </c>
      <c r="R7" s="11">
        <f t="shared" si="4"/>
        <v>6.247718750000001E-2</v>
      </c>
      <c r="S7" s="11">
        <f t="shared" si="4"/>
        <v>7.2029999999999969E-2</v>
      </c>
    </row>
    <row r="8" spans="2:19" x14ac:dyDescent="0.2">
      <c r="B8" t="s">
        <v>326</v>
      </c>
      <c r="C8">
        <v>2016</v>
      </c>
      <c r="E8" t="s">
        <v>332</v>
      </c>
      <c r="F8" s="10">
        <f t="shared" ref="F8:S8" si="5">1-SUM(F3:F7)</f>
        <v>3.1249999998816946E-7</v>
      </c>
      <c r="G8" s="10">
        <f t="shared" si="5"/>
        <v>9.9999999999544897E-6</v>
      </c>
      <c r="H8" s="10">
        <f t="shared" si="5"/>
        <v>7.5937499999900737E-5</v>
      </c>
      <c r="I8" s="10">
        <f t="shared" si="5"/>
        <v>3.2000000000009798E-4</v>
      </c>
      <c r="J8" s="10">
        <f t="shared" si="5"/>
        <v>9.765625E-4</v>
      </c>
      <c r="K8" s="10">
        <f t="shared" si="5"/>
        <v>2.4300000000000432E-3</v>
      </c>
      <c r="L8" s="10">
        <f t="shared" si="5"/>
        <v>5.2521875000001161E-3</v>
      </c>
      <c r="M8" s="10">
        <f t="shared" si="5"/>
        <v>1.0240000000000027E-2</v>
      </c>
      <c r="N8" s="10">
        <f t="shared" si="5"/>
        <v>1.8452812499999971E-2</v>
      </c>
      <c r="O8" s="10">
        <f t="shared" si="5"/>
        <v>3.125E-2</v>
      </c>
      <c r="P8" s="10">
        <f t="shared" si="5"/>
        <v>5.0328437499999934E-2</v>
      </c>
      <c r="Q8" s="10">
        <f t="shared" si="5"/>
        <v>7.775999999999994E-2</v>
      </c>
      <c r="R8" s="12">
        <f t="shared" si="5"/>
        <v>0.11602906250000011</v>
      </c>
      <c r="S8" s="12">
        <f t="shared" si="5"/>
        <v>0.16807000000000005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23A10-1D6C-7740-8A48-9884E6CFB7F3}">
  <dimension ref="A1:G132"/>
  <sheetViews>
    <sheetView workbookViewId="0">
      <selection activeCell="F6" sqref="F6:G82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5" width="15" bestFit="1" customWidth="1"/>
    <col min="6" max="6" width="14" bestFit="1" customWidth="1"/>
    <col min="7" max="12" width="15" bestFit="1" customWidth="1"/>
    <col min="13" max="13" width="14" bestFit="1" customWidth="1"/>
  </cols>
  <sheetData>
    <row r="1" spans="1:7" x14ac:dyDescent="0.2">
      <c r="A1" s="13" t="s">
        <v>312</v>
      </c>
      <c r="B1" t="s">
        <v>337</v>
      </c>
    </row>
    <row r="2" spans="1:7" x14ac:dyDescent="0.2">
      <c r="A2" s="13" t="s">
        <v>304</v>
      </c>
      <c r="B2" t="s">
        <v>338</v>
      </c>
    </row>
    <row r="3" spans="1:7" x14ac:dyDescent="0.2">
      <c r="A3" s="13" t="s">
        <v>303</v>
      </c>
      <c r="B3" t="s">
        <v>301</v>
      </c>
    </row>
    <row r="5" spans="1:7" x14ac:dyDescent="0.2">
      <c r="A5" s="13" t="s">
        <v>333</v>
      </c>
      <c r="B5" s="13" t="s">
        <v>334</v>
      </c>
      <c r="C5" t="s">
        <v>339</v>
      </c>
    </row>
    <row r="6" spans="1:7" x14ac:dyDescent="0.2">
      <c r="A6">
        <v>2022</v>
      </c>
      <c r="B6">
        <v>1</v>
      </c>
      <c r="C6" s="15">
        <v>162422000</v>
      </c>
      <c r="F6" s="33">
        <v>44562</v>
      </c>
      <c r="G6" s="15">
        <f>C6</f>
        <v>162422000</v>
      </c>
    </row>
    <row r="7" spans="1:7" x14ac:dyDescent="0.2">
      <c r="A7">
        <v>2022</v>
      </c>
      <c r="B7">
        <v>2</v>
      </c>
      <c r="C7" s="15">
        <v>148842800</v>
      </c>
      <c r="F7" s="33">
        <v>44593</v>
      </c>
      <c r="G7" s="15">
        <f t="shared" ref="G7:G70" si="0">C7</f>
        <v>148842800</v>
      </c>
    </row>
    <row r="8" spans="1:7" x14ac:dyDescent="0.2">
      <c r="A8">
        <v>2022</v>
      </c>
      <c r="B8">
        <v>3</v>
      </c>
      <c r="C8" s="15">
        <v>156286200</v>
      </c>
      <c r="F8" s="33">
        <v>44621</v>
      </c>
      <c r="G8" s="15">
        <f t="shared" si="0"/>
        <v>156286200</v>
      </c>
    </row>
    <row r="9" spans="1:7" x14ac:dyDescent="0.2">
      <c r="A9">
        <v>2022</v>
      </c>
      <c r="B9">
        <v>4</v>
      </c>
      <c r="C9" s="15">
        <v>48742600</v>
      </c>
      <c r="F9" s="33">
        <v>44652</v>
      </c>
      <c r="G9" s="15">
        <f t="shared" si="0"/>
        <v>48742600</v>
      </c>
    </row>
    <row r="10" spans="1:7" x14ac:dyDescent="0.2">
      <c r="A10">
        <v>2022</v>
      </c>
      <c r="B10">
        <v>5</v>
      </c>
      <c r="C10" s="15">
        <v>61381200</v>
      </c>
      <c r="F10" s="33">
        <v>44682</v>
      </c>
      <c r="G10" s="15">
        <f t="shared" si="0"/>
        <v>61381200</v>
      </c>
    </row>
    <row r="11" spans="1:7" x14ac:dyDescent="0.2">
      <c r="A11">
        <v>2022</v>
      </c>
      <c r="B11">
        <v>6</v>
      </c>
      <c r="C11" s="15">
        <v>78606100</v>
      </c>
      <c r="F11" s="33">
        <v>44713</v>
      </c>
      <c r="G11" s="15">
        <f t="shared" si="0"/>
        <v>78606100</v>
      </c>
    </row>
    <row r="12" spans="1:7" x14ac:dyDescent="0.2">
      <c r="A12">
        <v>2022</v>
      </c>
      <c r="B12">
        <v>7</v>
      </c>
      <c r="C12" s="15">
        <v>55434800</v>
      </c>
      <c r="F12" s="33">
        <v>44743</v>
      </c>
      <c r="G12" s="15">
        <f t="shared" si="0"/>
        <v>55434800</v>
      </c>
    </row>
    <row r="13" spans="1:7" x14ac:dyDescent="0.2">
      <c r="A13">
        <v>2022</v>
      </c>
      <c r="B13">
        <v>8</v>
      </c>
      <c r="C13" s="15">
        <v>156317300</v>
      </c>
      <c r="F13" s="33">
        <v>44774</v>
      </c>
      <c r="G13" s="15">
        <f t="shared" si="0"/>
        <v>156317300</v>
      </c>
    </row>
    <row r="14" spans="1:7" x14ac:dyDescent="0.2">
      <c r="A14">
        <v>2022</v>
      </c>
      <c r="B14">
        <v>9</v>
      </c>
      <c r="C14" s="15">
        <v>75730000</v>
      </c>
      <c r="F14" s="33">
        <v>44805</v>
      </c>
      <c r="G14" s="15">
        <f t="shared" si="0"/>
        <v>75730000</v>
      </c>
    </row>
    <row r="15" spans="1:7" x14ac:dyDescent="0.2">
      <c r="A15">
        <v>2022</v>
      </c>
      <c r="B15">
        <v>10</v>
      </c>
      <c r="C15" s="15">
        <v>29831900</v>
      </c>
      <c r="F15" s="33">
        <v>44835</v>
      </c>
      <c r="G15" s="15">
        <f t="shared" si="0"/>
        <v>29831900</v>
      </c>
    </row>
    <row r="16" spans="1:7" x14ac:dyDescent="0.2">
      <c r="A16">
        <v>2021</v>
      </c>
      <c r="B16">
        <v>1</v>
      </c>
      <c r="C16" s="15">
        <v>168964500</v>
      </c>
      <c r="F16" s="33">
        <v>44197</v>
      </c>
      <c r="G16" s="15">
        <f t="shared" si="0"/>
        <v>168964500</v>
      </c>
    </row>
    <row r="17" spans="1:7" x14ac:dyDescent="0.2">
      <c r="A17">
        <v>2021</v>
      </c>
      <c r="B17">
        <v>2</v>
      </c>
      <c r="C17" s="15">
        <v>144640000</v>
      </c>
      <c r="F17" s="33">
        <v>44228</v>
      </c>
      <c r="G17" s="15">
        <f t="shared" si="0"/>
        <v>144640000</v>
      </c>
    </row>
    <row r="18" spans="1:7" x14ac:dyDescent="0.2">
      <c r="A18">
        <v>2021</v>
      </c>
      <c r="B18">
        <v>3</v>
      </c>
      <c r="C18" s="15">
        <v>170559900</v>
      </c>
      <c r="F18" s="33">
        <v>44256</v>
      </c>
      <c r="G18" s="15">
        <f t="shared" si="0"/>
        <v>170559900</v>
      </c>
    </row>
    <row r="19" spans="1:7" x14ac:dyDescent="0.2">
      <c r="A19">
        <v>2021</v>
      </c>
      <c r="B19">
        <v>4</v>
      </c>
      <c r="C19" s="15">
        <v>104800200</v>
      </c>
      <c r="F19" s="33">
        <v>44287</v>
      </c>
      <c r="G19" s="15">
        <f t="shared" si="0"/>
        <v>104800200</v>
      </c>
    </row>
    <row r="20" spans="1:7" x14ac:dyDescent="0.2">
      <c r="A20">
        <v>2021</v>
      </c>
      <c r="B20">
        <v>5</v>
      </c>
      <c r="C20" s="15">
        <v>78163200</v>
      </c>
      <c r="F20" s="33">
        <v>44317</v>
      </c>
      <c r="G20" s="15">
        <f t="shared" si="0"/>
        <v>78163200</v>
      </c>
    </row>
    <row r="21" spans="1:7" x14ac:dyDescent="0.2">
      <c r="A21">
        <v>2021</v>
      </c>
      <c r="B21">
        <v>6</v>
      </c>
      <c r="C21" s="15">
        <v>148409900</v>
      </c>
      <c r="F21" s="33">
        <v>44348</v>
      </c>
      <c r="G21" s="15">
        <f t="shared" si="0"/>
        <v>148409900</v>
      </c>
    </row>
    <row r="22" spans="1:7" x14ac:dyDescent="0.2">
      <c r="A22">
        <v>2021</v>
      </c>
      <c r="B22">
        <v>7</v>
      </c>
      <c r="C22" s="15">
        <v>178953100</v>
      </c>
      <c r="F22" s="33">
        <v>44378</v>
      </c>
      <c r="G22" s="15">
        <f t="shared" si="0"/>
        <v>178953100</v>
      </c>
    </row>
    <row r="23" spans="1:7" x14ac:dyDescent="0.2">
      <c r="A23">
        <v>2021</v>
      </c>
      <c r="B23">
        <v>8</v>
      </c>
      <c r="C23" s="15">
        <v>300962400</v>
      </c>
      <c r="F23" s="33">
        <v>44409</v>
      </c>
      <c r="G23" s="15">
        <f t="shared" si="0"/>
        <v>300962400</v>
      </c>
    </row>
    <row r="24" spans="1:7" x14ac:dyDescent="0.2">
      <c r="A24">
        <v>2021</v>
      </c>
      <c r="B24">
        <v>9</v>
      </c>
      <c r="C24" s="15">
        <v>139494600</v>
      </c>
      <c r="F24" s="33">
        <v>44440</v>
      </c>
      <c r="G24" s="15">
        <f t="shared" si="0"/>
        <v>139494600</v>
      </c>
    </row>
    <row r="25" spans="1:7" x14ac:dyDescent="0.2">
      <c r="A25">
        <v>2021</v>
      </c>
      <c r="B25">
        <v>10</v>
      </c>
      <c r="C25" s="15">
        <v>119682900</v>
      </c>
      <c r="F25" s="33">
        <v>44470</v>
      </c>
      <c r="G25" s="15">
        <f t="shared" si="0"/>
        <v>119682900</v>
      </c>
    </row>
    <row r="26" spans="1:7" x14ac:dyDescent="0.2">
      <c r="A26">
        <v>2020</v>
      </c>
      <c r="B26">
        <v>1</v>
      </c>
      <c r="C26" s="15">
        <v>176521900</v>
      </c>
      <c r="F26" s="33">
        <v>43831</v>
      </c>
      <c r="G26" s="15">
        <f t="shared" si="0"/>
        <v>176521900</v>
      </c>
    </row>
    <row r="27" spans="1:7" x14ac:dyDescent="0.2">
      <c r="A27">
        <v>2020</v>
      </c>
      <c r="B27">
        <v>2</v>
      </c>
      <c r="C27" s="15">
        <v>224021100</v>
      </c>
      <c r="F27" s="33">
        <v>43862</v>
      </c>
      <c r="G27" s="15">
        <f t="shared" si="0"/>
        <v>224021100</v>
      </c>
    </row>
    <row r="28" spans="1:7" x14ac:dyDescent="0.2">
      <c r="A28">
        <v>2020</v>
      </c>
      <c r="B28">
        <v>3</v>
      </c>
      <c r="C28" s="15">
        <v>163236300</v>
      </c>
      <c r="F28" s="33">
        <v>43891</v>
      </c>
      <c r="G28" s="15">
        <f t="shared" si="0"/>
        <v>163236300</v>
      </c>
    </row>
    <row r="29" spans="1:7" x14ac:dyDescent="0.2">
      <c r="A29">
        <v>2020</v>
      </c>
      <c r="B29">
        <v>4</v>
      </c>
      <c r="C29" s="15">
        <v>86046000</v>
      </c>
      <c r="F29" s="33">
        <v>43922</v>
      </c>
      <c r="G29" s="15">
        <f t="shared" si="0"/>
        <v>86046000</v>
      </c>
    </row>
    <row r="30" spans="1:7" x14ac:dyDescent="0.2">
      <c r="A30">
        <v>2020</v>
      </c>
      <c r="B30">
        <v>5</v>
      </c>
      <c r="C30" s="15">
        <v>98895500</v>
      </c>
      <c r="F30" s="33">
        <v>43952</v>
      </c>
      <c r="G30" s="15">
        <f t="shared" si="0"/>
        <v>98895500</v>
      </c>
    </row>
    <row r="31" spans="1:7" x14ac:dyDescent="0.2">
      <c r="A31">
        <v>2020</v>
      </c>
      <c r="B31">
        <v>6</v>
      </c>
      <c r="C31" s="15">
        <v>236977000</v>
      </c>
      <c r="F31" s="33">
        <v>43983</v>
      </c>
      <c r="G31" s="15">
        <f t="shared" si="0"/>
        <v>236977000</v>
      </c>
    </row>
    <row r="32" spans="1:7" x14ac:dyDescent="0.2">
      <c r="A32">
        <v>2020</v>
      </c>
      <c r="B32">
        <v>7</v>
      </c>
      <c r="C32" s="15">
        <v>127886000</v>
      </c>
      <c r="F32" s="33">
        <v>44013</v>
      </c>
      <c r="G32" s="15">
        <f t="shared" si="0"/>
        <v>127886000</v>
      </c>
    </row>
    <row r="33" spans="1:7" x14ac:dyDescent="0.2">
      <c r="A33">
        <v>2020</v>
      </c>
      <c r="B33">
        <v>8</v>
      </c>
      <c r="C33" s="15">
        <v>184357700</v>
      </c>
      <c r="F33" s="33">
        <v>44044</v>
      </c>
      <c r="G33" s="15">
        <f t="shared" si="0"/>
        <v>184357700</v>
      </c>
    </row>
    <row r="34" spans="1:7" x14ac:dyDescent="0.2">
      <c r="A34">
        <v>2020</v>
      </c>
      <c r="B34">
        <v>9</v>
      </c>
      <c r="C34" s="15">
        <v>98383000</v>
      </c>
      <c r="F34" s="33">
        <v>44075</v>
      </c>
      <c r="G34" s="15">
        <f t="shared" si="0"/>
        <v>98383000</v>
      </c>
    </row>
    <row r="35" spans="1:7" x14ac:dyDescent="0.2">
      <c r="A35">
        <v>2020</v>
      </c>
      <c r="B35">
        <v>10</v>
      </c>
      <c r="C35" s="15">
        <v>132499400</v>
      </c>
      <c r="F35" s="33">
        <v>44105</v>
      </c>
      <c r="G35" s="15">
        <f t="shared" si="0"/>
        <v>132499400</v>
      </c>
    </row>
    <row r="36" spans="1:7" x14ac:dyDescent="0.2">
      <c r="A36">
        <v>2020</v>
      </c>
      <c r="B36">
        <v>11</v>
      </c>
      <c r="C36" s="15">
        <v>170954100</v>
      </c>
      <c r="F36" s="33">
        <v>44136</v>
      </c>
      <c r="G36" s="15">
        <f t="shared" si="0"/>
        <v>170954100</v>
      </c>
    </row>
    <row r="37" spans="1:7" x14ac:dyDescent="0.2">
      <c r="A37">
        <v>2020</v>
      </c>
      <c r="B37">
        <v>12</v>
      </c>
      <c r="C37" s="15">
        <v>94308800</v>
      </c>
      <c r="F37" s="33">
        <v>44166</v>
      </c>
      <c r="G37" s="15">
        <f t="shared" si="0"/>
        <v>94308800</v>
      </c>
    </row>
    <row r="38" spans="1:7" x14ac:dyDescent="0.2">
      <c r="A38">
        <v>2019</v>
      </c>
      <c r="B38">
        <v>1</v>
      </c>
      <c r="C38" s="15">
        <v>159558800</v>
      </c>
      <c r="F38" s="33">
        <v>43466</v>
      </c>
      <c r="G38" s="15">
        <f t="shared" si="0"/>
        <v>159558800</v>
      </c>
    </row>
    <row r="39" spans="1:7" x14ac:dyDescent="0.2">
      <c r="A39">
        <v>2019</v>
      </c>
      <c r="B39">
        <v>2</v>
      </c>
      <c r="C39" s="15">
        <v>160287900</v>
      </c>
      <c r="F39" s="33">
        <v>43497</v>
      </c>
      <c r="G39" s="15">
        <f t="shared" si="0"/>
        <v>160287900</v>
      </c>
    </row>
    <row r="40" spans="1:7" x14ac:dyDescent="0.2">
      <c r="A40">
        <v>2019</v>
      </c>
      <c r="B40">
        <v>3</v>
      </c>
      <c r="C40" s="15">
        <v>117812600</v>
      </c>
      <c r="F40" s="33">
        <v>43525</v>
      </c>
      <c r="G40" s="15">
        <f t="shared" si="0"/>
        <v>117812600</v>
      </c>
    </row>
    <row r="41" spans="1:7" x14ac:dyDescent="0.2">
      <c r="A41">
        <v>2019</v>
      </c>
      <c r="B41">
        <v>4</v>
      </c>
      <c r="C41" s="15">
        <v>73610600</v>
      </c>
      <c r="F41" s="33">
        <v>43556</v>
      </c>
      <c r="G41" s="15">
        <f t="shared" si="0"/>
        <v>73610600</v>
      </c>
    </row>
    <row r="42" spans="1:7" x14ac:dyDescent="0.2">
      <c r="A42">
        <v>2019</v>
      </c>
      <c r="B42">
        <v>5</v>
      </c>
      <c r="C42" s="15">
        <v>59156100</v>
      </c>
      <c r="F42" s="33">
        <v>43586</v>
      </c>
      <c r="G42" s="15">
        <f t="shared" si="0"/>
        <v>59156100</v>
      </c>
    </row>
    <row r="43" spans="1:7" x14ac:dyDescent="0.2">
      <c r="A43">
        <v>2019</v>
      </c>
      <c r="B43">
        <v>6</v>
      </c>
      <c r="C43" s="15">
        <v>54796900</v>
      </c>
      <c r="F43" s="33">
        <v>43617</v>
      </c>
      <c r="G43" s="15">
        <f t="shared" si="0"/>
        <v>54796900</v>
      </c>
    </row>
    <row r="44" spans="1:7" x14ac:dyDescent="0.2">
      <c r="A44">
        <v>2019</v>
      </c>
      <c r="B44">
        <v>7</v>
      </c>
      <c r="C44" s="15">
        <v>158506600</v>
      </c>
      <c r="F44" s="33">
        <v>43647</v>
      </c>
      <c r="G44" s="15">
        <f t="shared" si="0"/>
        <v>158506600</v>
      </c>
    </row>
    <row r="45" spans="1:7" x14ac:dyDescent="0.2">
      <c r="A45">
        <v>2019</v>
      </c>
      <c r="B45">
        <v>8</v>
      </c>
      <c r="C45" s="15">
        <v>55614600</v>
      </c>
      <c r="F45" s="33">
        <v>43678</v>
      </c>
      <c r="G45" s="15">
        <f t="shared" si="0"/>
        <v>55614600</v>
      </c>
    </row>
    <row r="46" spans="1:7" x14ac:dyDescent="0.2">
      <c r="A46">
        <v>2019</v>
      </c>
      <c r="B46">
        <v>9</v>
      </c>
      <c r="C46" s="15">
        <v>78790500</v>
      </c>
      <c r="F46" s="33">
        <v>43709</v>
      </c>
      <c r="G46" s="15">
        <f t="shared" si="0"/>
        <v>78790500</v>
      </c>
    </row>
    <row r="47" spans="1:7" x14ac:dyDescent="0.2">
      <c r="A47">
        <v>2019</v>
      </c>
      <c r="B47">
        <v>10</v>
      </c>
      <c r="C47" s="15">
        <v>121872100</v>
      </c>
      <c r="F47" s="33">
        <v>43739</v>
      </c>
      <c r="G47" s="15">
        <f t="shared" si="0"/>
        <v>121872100</v>
      </c>
    </row>
    <row r="48" spans="1:7" x14ac:dyDescent="0.2">
      <c r="A48">
        <v>2019</v>
      </c>
      <c r="B48">
        <v>11</v>
      </c>
      <c r="C48" s="15">
        <v>109977600</v>
      </c>
      <c r="F48" s="33">
        <v>43770</v>
      </c>
      <c r="G48" s="15">
        <f t="shared" si="0"/>
        <v>109977600</v>
      </c>
    </row>
    <row r="49" spans="1:7" x14ac:dyDescent="0.2">
      <c r="A49">
        <v>2018</v>
      </c>
      <c r="B49">
        <v>1</v>
      </c>
      <c r="C49" s="15">
        <v>205906100</v>
      </c>
      <c r="F49" s="33">
        <v>43101</v>
      </c>
      <c r="G49" s="15">
        <f t="shared" si="0"/>
        <v>205906100</v>
      </c>
    </row>
    <row r="50" spans="1:7" x14ac:dyDescent="0.2">
      <c r="A50">
        <v>2018</v>
      </c>
      <c r="B50">
        <v>2</v>
      </c>
      <c r="C50" s="15">
        <v>86936800</v>
      </c>
      <c r="F50" s="33">
        <v>43132</v>
      </c>
      <c r="G50" s="15">
        <f t="shared" si="0"/>
        <v>86936800</v>
      </c>
    </row>
    <row r="51" spans="1:7" x14ac:dyDescent="0.2">
      <c r="A51">
        <v>2018</v>
      </c>
      <c r="B51">
        <v>3</v>
      </c>
      <c r="C51" s="15">
        <v>82047300</v>
      </c>
      <c r="F51" s="33">
        <v>43160</v>
      </c>
      <c r="G51" s="15">
        <f t="shared" si="0"/>
        <v>82047300</v>
      </c>
    </row>
    <row r="52" spans="1:7" x14ac:dyDescent="0.2">
      <c r="A52">
        <v>2018</v>
      </c>
      <c r="B52">
        <v>4</v>
      </c>
      <c r="C52" s="15">
        <v>54740900</v>
      </c>
      <c r="F52" s="33">
        <v>43191</v>
      </c>
      <c r="G52" s="15">
        <f t="shared" si="0"/>
        <v>54740900</v>
      </c>
    </row>
    <row r="53" spans="1:7" x14ac:dyDescent="0.2">
      <c r="A53">
        <v>2018</v>
      </c>
      <c r="B53">
        <v>5</v>
      </c>
      <c r="C53" s="15">
        <v>38661400</v>
      </c>
      <c r="F53" s="33">
        <v>43221</v>
      </c>
      <c r="G53" s="15">
        <f t="shared" si="0"/>
        <v>38661400</v>
      </c>
    </row>
    <row r="54" spans="1:7" x14ac:dyDescent="0.2">
      <c r="A54">
        <v>2018</v>
      </c>
      <c r="B54">
        <v>6</v>
      </c>
      <c r="C54" s="15">
        <v>29306100</v>
      </c>
      <c r="F54" s="33">
        <v>43252</v>
      </c>
      <c r="G54" s="15">
        <f t="shared" si="0"/>
        <v>29306100</v>
      </c>
    </row>
    <row r="55" spans="1:7" x14ac:dyDescent="0.2">
      <c r="A55">
        <v>2018</v>
      </c>
      <c r="B55">
        <v>7</v>
      </c>
      <c r="C55" s="15">
        <v>105075100</v>
      </c>
      <c r="F55" s="33">
        <v>43282</v>
      </c>
      <c r="G55" s="15">
        <f t="shared" si="0"/>
        <v>105075100</v>
      </c>
    </row>
    <row r="56" spans="1:7" x14ac:dyDescent="0.2">
      <c r="A56">
        <v>2018</v>
      </c>
      <c r="B56">
        <v>8</v>
      </c>
      <c r="C56" s="15">
        <v>93661300</v>
      </c>
      <c r="F56" s="33">
        <v>43313</v>
      </c>
      <c r="G56" s="15">
        <f t="shared" si="0"/>
        <v>93661300</v>
      </c>
    </row>
    <row r="57" spans="1:7" x14ac:dyDescent="0.2">
      <c r="A57">
        <v>2018</v>
      </c>
      <c r="B57">
        <v>9</v>
      </c>
      <c r="C57" s="15">
        <v>88420100</v>
      </c>
      <c r="F57" s="33">
        <v>43344</v>
      </c>
      <c r="G57" s="15">
        <f t="shared" si="0"/>
        <v>88420100</v>
      </c>
    </row>
    <row r="58" spans="1:7" x14ac:dyDescent="0.2">
      <c r="A58">
        <v>2018</v>
      </c>
      <c r="B58">
        <v>10</v>
      </c>
      <c r="C58" s="15">
        <v>88905200</v>
      </c>
      <c r="F58" s="33">
        <v>43374</v>
      </c>
      <c r="G58" s="15">
        <f t="shared" si="0"/>
        <v>88905200</v>
      </c>
    </row>
    <row r="59" spans="1:7" x14ac:dyDescent="0.2">
      <c r="A59">
        <v>2018</v>
      </c>
      <c r="B59">
        <v>11</v>
      </c>
      <c r="C59" s="15">
        <v>101111000</v>
      </c>
      <c r="F59" s="33">
        <v>43405</v>
      </c>
      <c r="G59" s="15">
        <f t="shared" si="0"/>
        <v>101111000</v>
      </c>
    </row>
    <row r="60" spans="1:7" x14ac:dyDescent="0.2">
      <c r="A60">
        <v>2017</v>
      </c>
      <c r="B60">
        <v>1</v>
      </c>
      <c r="C60" s="15">
        <v>119441400</v>
      </c>
      <c r="F60" s="33">
        <v>42736</v>
      </c>
      <c r="G60" s="15">
        <f t="shared" si="0"/>
        <v>119441400</v>
      </c>
    </row>
    <row r="61" spans="1:7" x14ac:dyDescent="0.2">
      <c r="A61">
        <v>2017</v>
      </c>
      <c r="B61">
        <v>2</v>
      </c>
      <c r="C61" s="15">
        <v>67073900</v>
      </c>
      <c r="F61" s="33">
        <v>42767</v>
      </c>
      <c r="G61" s="15">
        <f t="shared" si="0"/>
        <v>67073900</v>
      </c>
    </row>
    <row r="62" spans="1:7" x14ac:dyDescent="0.2">
      <c r="A62">
        <v>2017</v>
      </c>
      <c r="B62">
        <v>3</v>
      </c>
      <c r="C62" s="15">
        <v>60393600</v>
      </c>
      <c r="F62" s="33">
        <v>42795</v>
      </c>
      <c r="G62" s="15">
        <f t="shared" si="0"/>
        <v>60393600</v>
      </c>
    </row>
    <row r="63" spans="1:7" x14ac:dyDescent="0.2">
      <c r="A63">
        <v>2017</v>
      </c>
      <c r="B63">
        <v>4</v>
      </c>
      <c r="C63" s="15">
        <v>89031600</v>
      </c>
      <c r="F63" s="33">
        <v>42826</v>
      </c>
      <c r="G63" s="15">
        <f t="shared" si="0"/>
        <v>89031600</v>
      </c>
    </row>
    <row r="64" spans="1:7" x14ac:dyDescent="0.2">
      <c r="A64">
        <v>2017</v>
      </c>
      <c r="B64">
        <v>5</v>
      </c>
      <c r="C64" s="15">
        <v>68065700</v>
      </c>
      <c r="F64" s="33">
        <v>42856</v>
      </c>
      <c r="G64" s="15">
        <f t="shared" si="0"/>
        <v>68065700</v>
      </c>
    </row>
    <row r="65" spans="1:7" x14ac:dyDescent="0.2">
      <c r="A65">
        <v>2017</v>
      </c>
      <c r="B65">
        <v>6</v>
      </c>
      <c r="C65" s="15">
        <v>55858600</v>
      </c>
      <c r="F65" s="33">
        <v>42887</v>
      </c>
      <c r="G65" s="15">
        <f t="shared" si="0"/>
        <v>55858600</v>
      </c>
    </row>
    <row r="66" spans="1:7" x14ac:dyDescent="0.2">
      <c r="A66">
        <v>2017</v>
      </c>
      <c r="B66">
        <v>7</v>
      </c>
      <c r="C66" s="15">
        <v>69668600</v>
      </c>
      <c r="F66" s="33">
        <v>42917</v>
      </c>
      <c r="G66" s="15">
        <f t="shared" si="0"/>
        <v>69668600</v>
      </c>
    </row>
    <row r="67" spans="1:7" x14ac:dyDescent="0.2">
      <c r="A67">
        <v>2017</v>
      </c>
      <c r="B67">
        <v>8</v>
      </c>
      <c r="C67" s="15">
        <v>104935300</v>
      </c>
      <c r="F67" s="33">
        <v>42948</v>
      </c>
      <c r="G67" s="15">
        <f t="shared" si="0"/>
        <v>104935300</v>
      </c>
    </row>
    <row r="68" spans="1:7" x14ac:dyDescent="0.2">
      <c r="A68">
        <v>2017</v>
      </c>
      <c r="B68">
        <v>9</v>
      </c>
      <c r="C68" s="15">
        <v>108942500</v>
      </c>
      <c r="F68" s="33">
        <v>42979</v>
      </c>
      <c r="G68" s="15">
        <f t="shared" si="0"/>
        <v>108942500</v>
      </c>
    </row>
    <row r="69" spans="1:7" x14ac:dyDescent="0.2">
      <c r="A69">
        <v>2017</v>
      </c>
      <c r="B69">
        <v>10</v>
      </c>
      <c r="C69" s="15">
        <v>110570900</v>
      </c>
      <c r="F69" s="33">
        <v>43009</v>
      </c>
      <c r="G69" s="15">
        <f t="shared" si="0"/>
        <v>110570900</v>
      </c>
    </row>
    <row r="70" spans="1:7" x14ac:dyDescent="0.2">
      <c r="A70">
        <v>2017</v>
      </c>
      <c r="B70">
        <v>11</v>
      </c>
      <c r="C70" s="15">
        <v>38923500</v>
      </c>
      <c r="F70" s="33">
        <v>43040</v>
      </c>
      <c r="G70" s="15">
        <f t="shared" si="0"/>
        <v>38923500</v>
      </c>
    </row>
    <row r="71" spans="1:7" x14ac:dyDescent="0.2">
      <c r="A71">
        <v>2016</v>
      </c>
      <c r="B71">
        <v>1</v>
      </c>
      <c r="C71" s="15">
        <v>51209200</v>
      </c>
      <c r="F71" s="33">
        <v>42370</v>
      </c>
      <c r="G71" s="15">
        <f t="shared" ref="G71:G82" si="1">C71</f>
        <v>51209200</v>
      </c>
    </row>
    <row r="72" spans="1:7" x14ac:dyDescent="0.2">
      <c r="A72">
        <v>2016</v>
      </c>
      <c r="B72">
        <v>2</v>
      </c>
      <c r="C72" s="15">
        <v>59288000</v>
      </c>
      <c r="F72" s="33">
        <v>42401</v>
      </c>
      <c r="G72" s="15">
        <f t="shared" si="1"/>
        <v>59288000</v>
      </c>
    </row>
    <row r="73" spans="1:7" x14ac:dyDescent="0.2">
      <c r="A73">
        <v>2016</v>
      </c>
      <c r="B73">
        <v>3</v>
      </c>
      <c r="C73" s="15">
        <v>64699700</v>
      </c>
      <c r="F73" s="33">
        <v>42430</v>
      </c>
      <c r="G73" s="15">
        <f t="shared" si="1"/>
        <v>64699700</v>
      </c>
    </row>
    <row r="74" spans="1:7" x14ac:dyDescent="0.2">
      <c r="A74">
        <v>2016</v>
      </c>
      <c r="B74">
        <v>4</v>
      </c>
      <c r="C74" s="15">
        <v>56442100</v>
      </c>
      <c r="F74" s="33">
        <v>42461</v>
      </c>
      <c r="G74" s="15">
        <f t="shared" si="1"/>
        <v>56442100</v>
      </c>
    </row>
    <row r="75" spans="1:7" x14ac:dyDescent="0.2">
      <c r="A75">
        <v>2016</v>
      </c>
      <c r="B75">
        <v>5</v>
      </c>
      <c r="C75" s="15">
        <v>28118000</v>
      </c>
      <c r="F75" s="33">
        <v>42491</v>
      </c>
      <c r="G75" s="15">
        <f t="shared" si="1"/>
        <v>28118000</v>
      </c>
    </row>
    <row r="76" spans="1:7" x14ac:dyDescent="0.2">
      <c r="A76">
        <v>2016</v>
      </c>
      <c r="B76">
        <v>6</v>
      </c>
      <c r="C76" s="15">
        <v>59862500</v>
      </c>
      <c r="F76" s="33">
        <v>42522</v>
      </c>
      <c r="G76" s="15">
        <f t="shared" si="1"/>
        <v>59862500</v>
      </c>
    </row>
    <row r="77" spans="1:7" x14ac:dyDescent="0.2">
      <c r="A77">
        <v>2016</v>
      </c>
      <c r="B77">
        <v>7</v>
      </c>
      <c r="C77" s="15">
        <v>46850500</v>
      </c>
      <c r="F77" s="33">
        <v>42552</v>
      </c>
      <c r="G77" s="15">
        <f t="shared" si="1"/>
        <v>46850500</v>
      </c>
    </row>
    <row r="78" spans="1:7" x14ac:dyDescent="0.2">
      <c r="A78">
        <v>2016</v>
      </c>
      <c r="B78">
        <v>8</v>
      </c>
      <c r="C78" s="15">
        <v>104960600</v>
      </c>
      <c r="F78" s="33">
        <v>42583</v>
      </c>
      <c r="G78" s="15">
        <f t="shared" si="1"/>
        <v>104960600</v>
      </c>
    </row>
    <row r="79" spans="1:7" x14ac:dyDescent="0.2">
      <c r="A79">
        <v>2016</v>
      </c>
      <c r="B79">
        <v>9</v>
      </c>
      <c r="C79" s="15">
        <v>30845000</v>
      </c>
      <c r="F79" s="33">
        <v>42614</v>
      </c>
      <c r="G79" s="15">
        <f t="shared" si="1"/>
        <v>30845000</v>
      </c>
    </row>
    <row r="80" spans="1:7" x14ac:dyDescent="0.2">
      <c r="A80">
        <v>2016</v>
      </c>
      <c r="B80">
        <v>10</v>
      </c>
      <c r="C80" s="15">
        <v>28087100</v>
      </c>
      <c r="F80" s="33">
        <v>42644</v>
      </c>
      <c r="G80" s="15">
        <f t="shared" si="1"/>
        <v>28087100</v>
      </c>
    </row>
    <row r="81" spans="1:7" x14ac:dyDescent="0.2">
      <c r="A81">
        <v>2016</v>
      </c>
      <c r="B81">
        <v>11</v>
      </c>
      <c r="C81" s="15">
        <v>22514500</v>
      </c>
      <c r="F81" s="33">
        <v>42675</v>
      </c>
      <c r="G81" s="15">
        <f t="shared" si="1"/>
        <v>22514500</v>
      </c>
    </row>
    <row r="82" spans="1:7" x14ac:dyDescent="0.2">
      <c r="A82">
        <v>2016</v>
      </c>
      <c r="B82">
        <v>12</v>
      </c>
      <c r="C82" s="15">
        <v>29287200</v>
      </c>
      <c r="F82" s="33">
        <v>42705</v>
      </c>
      <c r="G82" s="15">
        <f t="shared" si="1"/>
        <v>29287200</v>
      </c>
    </row>
    <row r="83" spans="1:7" x14ac:dyDescent="0.2">
      <c r="F83" s="33"/>
    </row>
    <row r="90" spans="1:7" x14ac:dyDescent="0.2">
      <c r="A90" s="9"/>
    </row>
    <row r="91" spans="1:7" x14ac:dyDescent="0.2">
      <c r="A91" s="9"/>
    </row>
    <row r="92" spans="1:7" x14ac:dyDescent="0.2">
      <c r="A92" s="9"/>
    </row>
    <row r="93" spans="1:7" x14ac:dyDescent="0.2">
      <c r="A93" s="9"/>
    </row>
    <row r="94" spans="1:7" x14ac:dyDescent="0.2">
      <c r="A94" s="9"/>
    </row>
    <row r="95" spans="1:7" x14ac:dyDescent="0.2">
      <c r="A95" s="9"/>
    </row>
    <row r="96" spans="1:7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  <row r="113" spans="1:1" x14ac:dyDescent="0.2">
      <c r="A113" s="9"/>
    </row>
    <row r="114" spans="1:1" x14ac:dyDescent="0.2">
      <c r="A114" s="9"/>
    </row>
    <row r="115" spans="1:1" x14ac:dyDescent="0.2">
      <c r="A115" s="9"/>
    </row>
    <row r="116" spans="1:1" x14ac:dyDescent="0.2">
      <c r="A116" s="9"/>
    </row>
    <row r="117" spans="1:1" x14ac:dyDescent="0.2">
      <c r="A117" s="9"/>
    </row>
    <row r="118" spans="1:1" x14ac:dyDescent="0.2">
      <c r="A118" s="9"/>
    </row>
    <row r="119" spans="1:1" x14ac:dyDescent="0.2">
      <c r="A119" s="9"/>
    </row>
    <row r="120" spans="1:1" x14ac:dyDescent="0.2">
      <c r="A120" s="9"/>
    </row>
    <row r="121" spans="1:1" x14ac:dyDescent="0.2">
      <c r="A121" s="9"/>
    </row>
    <row r="122" spans="1:1" x14ac:dyDescent="0.2">
      <c r="A122" s="9"/>
    </row>
    <row r="123" spans="1:1" x14ac:dyDescent="0.2">
      <c r="A123" s="9"/>
    </row>
    <row r="124" spans="1:1" x14ac:dyDescent="0.2">
      <c r="A124" s="9"/>
    </row>
    <row r="125" spans="1:1" x14ac:dyDescent="0.2">
      <c r="A125" s="9"/>
    </row>
    <row r="126" spans="1:1" x14ac:dyDescent="0.2">
      <c r="A126" s="9"/>
    </row>
    <row r="127" spans="1:1" x14ac:dyDescent="0.2">
      <c r="A127" s="9"/>
    </row>
    <row r="128" spans="1:1" x14ac:dyDescent="0.2">
      <c r="A128" s="9"/>
    </row>
    <row r="129" spans="1:1" x14ac:dyDescent="0.2">
      <c r="A129" s="9"/>
    </row>
    <row r="130" spans="1:1" x14ac:dyDescent="0.2">
      <c r="A130" s="9"/>
    </row>
    <row r="131" spans="1:1" x14ac:dyDescent="0.2">
      <c r="A131" s="9"/>
    </row>
    <row r="132" spans="1:1" x14ac:dyDescent="0.2">
      <c r="A132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F6916-38C1-B74B-991C-393619248A70}">
  <dimension ref="A1:E83"/>
  <sheetViews>
    <sheetView tabSelected="1" workbookViewId="0">
      <selection activeCell="H5" sqref="H5"/>
    </sheetView>
  </sheetViews>
  <sheetFormatPr baseColWidth="10" defaultRowHeight="16" x14ac:dyDescent="0.2"/>
  <cols>
    <col min="2" max="2" width="15" bestFit="1" customWidth="1"/>
  </cols>
  <sheetData>
    <row r="1" spans="1:5" x14ac:dyDescent="0.2">
      <c r="A1" t="s">
        <v>375</v>
      </c>
      <c r="B1" t="s">
        <v>377</v>
      </c>
      <c r="C1" t="s">
        <v>376</v>
      </c>
      <c r="D1" t="s">
        <v>378</v>
      </c>
      <c r="E1" t="s">
        <v>379</v>
      </c>
    </row>
    <row r="2" spans="1:5" x14ac:dyDescent="0.2">
      <c r="A2" s="5">
        <v>42370</v>
      </c>
      <c r="B2" s="3">
        <v>51209200</v>
      </c>
      <c r="C2" s="3">
        <f>B2/1000000</f>
        <v>51.209200000000003</v>
      </c>
      <c r="D2" s="3">
        <v>4385.02387</v>
      </c>
      <c r="E2" s="3">
        <v>23.717894789473679</v>
      </c>
    </row>
    <row r="3" spans="1:5" x14ac:dyDescent="0.2">
      <c r="A3" s="5">
        <v>42401</v>
      </c>
      <c r="B3" s="3">
        <v>59288000</v>
      </c>
      <c r="C3" s="3">
        <f>B3/1000000</f>
        <v>59.287999999999997</v>
      </c>
      <c r="D3" s="3">
        <v>4437.5149000000001</v>
      </c>
      <c r="E3" s="3">
        <v>22.516999850000001</v>
      </c>
    </row>
    <row r="4" spans="1:5" x14ac:dyDescent="0.2">
      <c r="A4" s="5">
        <v>42430</v>
      </c>
      <c r="B4" s="3">
        <v>64699700</v>
      </c>
      <c r="C4" s="3">
        <f>B4/1000000</f>
        <v>64.699700000000007</v>
      </c>
      <c r="D4" s="3">
        <v>4468.9549999999999</v>
      </c>
      <c r="E4" s="3">
        <v>15.849091</v>
      </c>
    </row>
    <row r="5" spans="1:5" x14ac:dyDescent="0.2">
      <c r="A5" s="5">
        <v>42461</v>
      </c>
      <c r="B5" s="3">
        <v>56442100</v>
      </c>
      <c r="C5" s="3">
        <f>B5/1000000</f>
        <v>56.442100000000003</v>
      </c>
      <c r="D5" s="3">
        <v>4478.4089199999999</v>
      </c>
      <c r="E5" s="3">
        <v>14.300476190476191</v>
      </c>
    </row>
    <row r="6" spans="1:5" x14ac:dyDescent="0.2">
      <c r="A6" s="5">
        <v>42491</v>
      </c>
      <c r="B6" s="3">
        <v>28118000</v>
      </c>
      <c r="C6" s="3">
        <f>B6/1000000</f>
        <v>28.117999999999999</v>
      </c>
      <c r="D6" s="3">
        <v>4508.45226</v>
      </c>
      <c r="E6" s="3">
        <v>14.852857095238093</v>
      </c>
    </row>
    <row r="7" spans="1:5" x14ac:dyDescent="0.2">
      <c r="A7" s="5">
        <v>42522</v>
      </c>
      <c r="B7" s="3">
        <v>59862500</v>
      </c>
      <c r="C7" s="3">
        <f>B7/1000000</f>
        <v>59.862499999999997</v>
      </c>
      <c r="D7" s="3">
        <v>4574.6707900000001</v>
      </c>
      <c r="E7" s="3">
        <v>17.774545454545454</v>
      </c>
    </row>
    <row r="8" spans="1:5" x14ac:dyDescent="0.2">
      <c r="A8" s="5">
        <v>42552</v>
      </c>
      <c r="B8" s="3">
        <v>46850500</v>
      </c>
      <c r="C8" s="3">
        <f>B8/1000000</f>
        <v>46.850499999999997</v>
      </c>
      <c r="D8" s="3">
        <v>4585.3810400000002</v>
      </c>
      <c r="E8" s="3">
        <v>13.1585</v>
      </c>
    </row>
    <row r="9" spans="1:5" x14ac:dyDescent="0.2">
      <c r="A9" s="5">
        <v>42583</v>
      </c>
      <c r="B9" s="3">
        <v>104960600</v>
      </c>
      <c r="C9" s="3">
        <f>B9/1000000</f>
        <v>104.9606</v>
      </c>
      <c r="D9" s="3">
        <v>4610.1301800000001</v>
      </c>
      <c r="E9" s="3">
        <v>12.399565217391308</v>
      </c>
    </row>
    <row r="10" spans="1:5" x14ac:dyDescent="0.2">
      <c r="A10" s="5">
        <v>42614</v>
      </c>
      <c r="B10" s="3">
        <v>30845000</v>
      </c>
      <c r="C10" s="3">
        <f>B10/1000000</f>
        <v>30.844999999999999</v>
      </c>
      <c r="D10" s="3">
        <v>4604.5788300000004</v>
      </c>
      <c r="E10" s="3">
        <v>14.219523714285716</v>
      </c>
    </row>
    <row r="11" spans="1:5" x14ac:dyDescent="0.2">
      <c r="A11" s="5">
        <v>42644</v>
      </c>
      <c r="B11" s="3">
        <v>28087100</v>
      </c>
      <c r="C11" s="3">
        <f>B11/1000000</f>
        <v>28.0871</v>
      </c>
      <c r="D11" s="3">
        <v>4652.6583200000005</v>
      </c>
      <c r="E11" s="3">
        <v>14.585238142857143</v>
      </c>
    </row>
    <row r="12" spans="1:5" x14ac:dyDescent="0.2">
      <c r="A12" s="5">
        <v>42675</v>
      </c>
      <c r="B12" s="3">
        <v>22514500</v>
      </c>
      <c r="C12" s="3">
        <f>B12/1000000</f>
        <v>22.514500000000002</v>
      </c>
      <c r="D12" s="3">
        <v>4733.9769999999999</v>
      </c>
      <c r="E12" s="3">
        <v>15.236190380952374</v>
      </c>
    </row>
    <row r="13" spans="1:5" x14ac:dyDescent="0.2">
      <c r="A13" s="5">
        <v>42705</v>
      </c>
      <c r="B13" s="3">
        <v>29287200</v>
      </c>
      <c r="C13" s="3">
        <f>B13/1000000</f>
        <v>29.287199999999999</v>
      </c>
      <c r="D13" s="3">
        <v>4836.7584400000005</v>
      </c>
      <c r="E13" s="3">
        <v>12.472380952380954</v>
      </c>
    </row>
    <row r="14" spans="1:5" x14ac:dyDescent="0.2">
      <c r="A14" s="5">
        <v>42736</v>
      </c>
      <c r="B14" s="3">
        <v>119441400</v>
      </c>
      <c r="C14" s="3">
        <f>B14/1000000</f>
        <v>119.4414</v>
      </c>
      <c r="D14" s="3">
        <v>4825.3355700000002</v>
      </c>
      <c r="E14" s="3">
        <v>11.608500000000001</v>
      </c>
    </row>
    <row r="15" spans="1:5" x14ac:dyDescent="0.2">
      <c r="A15" s="5">
        <v>42767</v>
      </c>
      <c r="B15" s="3">
        <v>67073900</v>
      </c>
      <c r="C15" s="3">
        <f>B15/1000000</f>
        <v>67.073899999999995</v>
      </c>
      <c r="D15" s="3">
        <v>4846.42004</v>
      </c>
      <c r="E15" s="3">
        <v>11.530526315789473</v>
      </c>
    </row>
    <row r="16" spans="1:5" x14ac:dyDescent="0.2">
      <c r="A16" s="5">
        <v>42795</v>
      </c>
      <c r="B16" s="3">
        <v>60393600</v>
      </c>
      <c r="C16" s="3">
        <f>B16/1000000</f>
        <v>60.393599999999999</v>
      </c>
      <c r="D16" s="3">
        <v>4916.665</v>
      </c>
      <c r="E16" s="3">
        <v>11.897826086956524</v>
      </c>
    </row>
    <row r="17" spans="1:5" x14ac:dyDescent="0.2">
      <c r="A17" s="5">
        <v>42826</v>
      </c>
      <c r="B17" s="3">
        <v>89031600</v>
      </c>
      <c r="C17" s="3">
        <f>B17/1000000</f>
        <v>89.031599999999997</v>
      </c>
      <c r="D17" s="3">
        <v>4920.4530000000004</v>
      </c>
      <c r="E17" s="3">
        <v>13.136315789473683</v>
      </c>
    </row>
    <row r="18" spans="1:5" x14ac:dyDescent="0.2">
      <c r="A18" s="5">
        <v>42856</v>
      </c>
      <c r="B18" s="3">
        <v>68065700</v>
      </c>
      <c r="C18" s="3">
        <f>B18/1000000</f>
        <v>68.065700000000007</v>
      </c>
      <c r="D18" s="3">
        <v>5012.4555</v>
      </c>
      <c r="E18" s="3">
        <v>10.862272727272728</v>
      </c>
    </row>
    <row r="19" spans="1:5" x14ac:dyDescent="0.2">
      <c r="A19" s="5">
        <v>42887</v>
      </c>
      <c r="B19" s="3">
        <v>55858600</v>
      </c>
      <c r="C19" s="3">
        <f>B19/1000000</f>
        <v>55.858600000000003</v>
      </c>
      <c r="D19" s="3">
        <v>5045.9560000000001</v>
      </c>
      <c r="E19" s="3">
        <v>10.513636363636364</v>
      </c>
    </row>
    <row r="20" spans="1:5" x14ac:dyDescent="0.2">
      <c r="A20" s="5">
        <v>42917</v>
      </c>
      <c r="B20" s="3">
        <v>69668600</v>
      </c>
      <c r="C20" s="3">
        <f>B20/1000000</f>
        <v>69.668599999999998</v>
      </c>
      <c r="D20" s="3">
        <v>5032.6850000000004</v>
      </c>
      <c r="E20" s="3">
        <v>10.2645</v>
      </c>
    </row>
    <row r="21" spans="1:5" x14ac:dyDescent="0.2">
      <c r="A21" s="5">
        <v>42948</v>
      </c>
      <c r="B21" s="3">
        <v>104935300</v>
      </c>
      <c r="C21" s="3">
        <f>B21/1000000</f>
        <v>104.9353</v>
      </c>
      <c r="D21" s="3">
        <v>5052.5529999999999</v>
      </c>
      <c r="E21" s="3">
        <v>11.975652217391303</v>
      </c>
    </row>
    <row r="22" spans="1:5" x14ac:dyDescent="0.2">
      <c r="A22" s="5">
        <v>42979</v>
      </c>
      <c r="B22" s="3">
        <v>108942500</v>
      </c>
      <c r="C22" s="3">
        <f>B22/1000000</f>
        <v>108.9425</v>
      </c>
      <c r="D22" s="3">
        <v>5142.8912499999997</v>
      </c>
      <c r="E22" s="3">
        <v>10.437999999999999</v>
      </c>
    </row>
    <row r="23" spans="1:5" x14ac:dyDescent="0.2">
      <c r="A23" s="5">
        <v>43009</v>
      </c>
      <c r="B23" s="3">
        <v>110570900</v>
      </c>
      <c r="C23" s="3">
        <f>B23/1000000</f>
        <v>110.57089999999999</v>
      </c>
      <c r="D23" s="3">
        <v>5162.3058899999996</v>
      </c>
      <c r="E23" s="3">
        <v>10.125454545454547</v>
      </c>
    </row>
    <row r="24" spans="1:5" x14ac:dyDescent="0.2">
      <c r="A24" s="5">
        <v>43040</v>
      </c>
      <c r="B24" s="3">
        <v>38923500</v>
      </c>
      <c r="C24" s="3">
        <f>B24/1000000</f>
        <v>38.923499999999997</v>
      </c>
      <c r="D24" s="3">
        <v>5199.4859999999999</v>
      </c>
      <c r="E24" s="3">
        <v>10.540476190476189</v>
      </c>
    </row>
    <row r="25" spans="1:5" x14ac:dyDescent="0.2">
      <c r="A25" s="5">
        <v>43070</v>
      </c>
      <c r="B25" s="3">
        <v>0</v>
      </c>
      <c r="C25" s="3">
        <v>0</v>
      </c>
      <c r="D25" s="3">
        <v>5289.3770000000004</v>
      </c>
      <c r="E25" s="3">
        <v>10.2645</v>
      </c>
    </row>
    <row r="26" spans="1:5" x14ac:dyDescent="0.2">
      <c r="A26" s="5">
        <v>43101</v>
      </c>
      <c r="B26" s="3">
        <v>205906100</v>
      </c>
      <c r="C26" s="3">
        <f>B26/1000000</f>
        <v>205.90610000000001</v>
      </c>
      <c r="D26" s="3">
        <v>5228.7870000000003</v>
      </c>
      <c r="E26" s="3">
        <v>11.062380952380952</v>
      </c>
    </row>
    <row r="27" spans="1:5" x14ac:dyDescent="0.2">
      <c r="A27" s="5">
        <v>43132</v>
      </c>
      <c r="B27" s="3">
        <v>86936800</v>
      </c>
      <c r="C27" s="3">
        <f>B27/1000000</f>
        <v>86.936800000000005</v>
      </c>
      <c r="D27" s="3">
        <v>5255.3010000000004</v>
      </c>
      <c r="E27" s="3">
        <v>22.464736526315793</v>
      </c>
    </row>
    <row r="28" spans="1:5" x14ac:dyDescent="0.2">
      <c r="A28" s="5">
        <v>43160</v>
      </c>
      <c r="B28" s="3">
        <v>82047300</v>
      </c>
      <c r="C28" s="3">
        <f>B28/1000000</f>
        <v>82.047300000000007</v>
      </c>
      <c r="D28" s="3">
        <v>5293.098</v>
      </c>
      <c r="E28" s="3">
        <v>19.023809761904765</v>
      </c>
    </row>
    <row r="29" spans="1:5" x14ac:dyDescent="0.2">
      <c r="A29" s="5">
        <v>43191</v>
      </c>
      <c r="B29" s="3">
        <v>54740900</v>
      </c>
      <c r="C29" s="3">
        <f>B29/1000000</f>
        <v>54.740900000000003</v>
      </c>
      <c r="D29" s="3">
        <v>5317.2120000000004</v>
      </c>
      <c r="E29" s="3">
        <v>18.26761895238095</v>
      </c>
    </row>
    <row r="30" spans="1:5" x14ac:dyDescent="0.2">
      <c r="A30" s="5">
        <v>43221</v>
      </c>
      <c r="B30" s="3">
        <v>38661400</v>
      </c>
      <c r="C30" s="3">
        <f>B30/1000000</f>
        <v>38.6614</v>
      </c>
      <c r="D30" s="3">
        <v>5336.5770000000002</v>
      </c>
      <c r="E30" s="3">
        <v>14.124545454545455</v>
      </c>
    </row>
    <row r="31" spans="1:5" x14ac:dyDescent="0.2">
      <c r="A31" s="5">
        <v>43252</v>
      </c>
      <c r="B31" s="3">
        <v>29306100</v>
      </c>
      <c r="C31" s="3">
        <f>B31/1000000</f>
        <v>29.306100000000001</v>
      </c>
      <c r="D31" s="3">
        <v>5398.817</v>
      </c>
      <c r="E31" s="3">
        <v>13.678095238095239</v>
      </c>
    </row>
    <row r="32" spans="1:5" x14ac:dyDescent="0.2">
      <c r="A32" s="5">
        <v>43282</v>
      </c>
      <c r="B32" s="3">
        <v>105075100</v>
      </c>
      <c r="C32" s="3">
        <f>B32/1000000</f>
        <v>105.07510000000001</v>
      </c>
      <c r="D32" s="3">
        <v>5379.3180000000002</v>
      </c>
      <c r="E32" s="3">
        <v>13.147618999999999</v>
      </c>
    </row>
    <row r="33" spans="1:5" x14ac:dyDescent="0.2">
      <c r="A33" s="5">
        <v>43313</v>
      </c>
      <c r="B33" s="3">
        <v>93661300</v>
      </c>
      <c r="C33" s="3">
        <f>B33/1000000</f>
        <v>93.661299999999997</v>
      </c>
      <c r="D33" s="3">
        <v>5399.9930000000004</v>
      </c>
      <c r="E33" s="3">
        <v>12.54695652173913</v>
      </c>
    </row>
    <row r="34" spans="1:5" x14ac:dyDescent="0.2">
      <c r="A34" s="5">
        <v>43344</v>
      </c>
      <c r="B34" s="3">
        <v>88420100</v>
      </c>
      <c r="C34" s="3">
        <f>B34/1000000</f>
        <v>88.420100000000005</v>
      </c>
      <c r="D34" s="3">
        <v>5482.4930000000004</v>
      </c>
      <c r="E34" s="3">
        <v>12.910526315789474</v>
      </c>
    </row>
    <row r="35" spans="1:5" x14ac:dyDescent="0.2">
      <c r="A35" s="5">
        <v>43374</v>
      </c>
      <c r="B35" s="3">
        <v>88905200</v>
      </c>
      <c r="C35" s="3">
        <f>B35/1000000</f>
        <v>88.905199999999994</v>
      </c>
      <c r="D35" s="3">
        <v>5554.5259999999998</v>
      </c>
      <c r="E35" s="3">
        <v>19.352173652173914</v>
      </c>
    </row>
    <row r="36" spans="1:5" x14ac:dyDescent="0.2">
      <c r="A36" s="5">
        <v>43405</v>
      </c>
      <c r="B36" s="3">
        <v>101111000</v>
      </c>
      <c r="C36" s="3">
        <f>B36/1000000</f>
        <v>101.111</v>
      </c>
      <c r="D36" s="3">
        <v>5573.3890000000001</v>
      </c>
      <c r="E36" s="3">
        <v>19.389047619047616</v>
      </c>
    </row>
    <row r="37" spans="1:5" x14ac:dyDescent="0.2">
      <c r="A37" s="5">
        <v>43435</v>
      </c>
      <c r="B37" s="3">
        <v>0</v>
      </c>
      <c r="C37" s="3">
        <v>0</v>
      </c>
      <c r="D37" s="3">
        <v>5630.4480000000003</v>
      </c>
      <c r="E37" s="3">
        <v>24.953157789473686</v>
      </c>
    </row>
    <row r="38" spans="1:5" x14ac:dyDescent="0.2">
      <c r="A38" s="5">
        <v>43466</v>
      </c>
      <c r="B38" s="3">
        <v>159558800</v>
      </c>
      <c r="C38" s="3">
        <f>B38/1000000</f>
        <v>159.55879999999999</v>
      </c>
      <c r="D38" s="3">
        <v>5563.1620000000003</v>
      </c>
      <c r="E38" s="3">
        <v>19.572380761904761</v>
      </c>
    </row>
    <row r="39" spans="1:5" x14ac:dyDescent="0.2">
      <c r="A39" s="5">
        <v>43497</v>
      </c>
      <c r="B39" s="3">
        <v>160287900</v>
      </c>
      <c r="C39" s="3">
        <f>B39/1000000</f>
        <v>160.28790000000001</v>
      </c>
      <c r="D39" s="3">
        <v>5600.4120000000003</v>
      </c>
      <c r="E39" s="3">
        <v>15.234736789473683</v>
      </c>
    </row>
    <row r="40" spans="1:5" x14ac:dyDescent="0.2">
      <c r="A40" s="5">
        <v>43525</v>
      </c>
      <c r="B40" s="3">
        <v>117812600</v>
      </c>
      <c r="C40" s="3">
        <f>B40/1000000</f>
        <v>117.8126</v>
      </c>
      <c r="D40" s="3">
        <v>5672.8860000000004</v>
      </c>
      <c r="E40" s="3">
        <v>14.485238047619045</v>
      </c>
    </row>
    <row r="41" spans="1:5" x14ac:dyDescent="0.2">
      <c r="A41" s="5">
        <v>43556</v>
      </c>
      <c r="B41" s="3">
        <v>73610600</v>
      </c>
      <c r="C41" s="3">
        <f>B41/1000000</f>
        <v>73.610600000000005</v>
      </c>
      <c r="D41" s="3">
        <v>5670.0039999999999</v>
      </c>
      <c r="E41" s="3">
        <v>12.949047619047617</v>
      </c>
    </row>
    <row r="42" spans="1:5" x14ac:dyDescent="0.2">
      <c r="A42" s="5">
        <v>43586</v>
      </c>
      <c r="B42" s="3">
        <v>59156100</v>
      </c>
      <c r="C42" s="3">
        <f>B42/1000000</f>
        <v>59.156100000000002</v>
      </c>
      <c r="D42" s="3">
        <v>5671.335</v>
      </c>
      <c r="E42" s="3">
        <v>16.721818045454544</v>
      </c>
    </row>
    <row r="43" spans="1:5" x14ac:dyDescent="0.2">
      <c r="A43" s="5">
        <v>43617</v>
      </c>
      <c r="B43" s="3">
        <v>54796900</v>
      </c>
      <c r="C43" s="3">
        <f>B43/1000000</f>
        <v>54.796900000000001</v>
      </c>
      <c r="D43" s="3">
        <v>5799.49406</v>
      </c>
      <c r="E43" s="3">
        <v>15.835999949999998</v>
      </c>
    </row>
    <row r="44" spans="1:5" x14ac:dyDescent="0.2">
      <c r="A44" s="5">
        <v>43647</v>
      </c>
      <c r="B44" s="3">
        <v>158506600</v>
      </c>
      <c r="C44" s="3">
        <f>B44/1000000</f>
        <v>158.50659999999999</v>
      </c>
      <c r="D44" s="3">
        <v>5812.0756300000003</v>
      </c>
      <c r="E44" s="3">
        <v>13.305909136363637</v>
      </c>
    </row>
    <row r="45" spans="1:5" x14ac:dyDescent="0.2">
      <c r="A45" s="5">
        <v>43678</v>
      </c>
      <c r="B45" s="3">
        <v>55614600</v>
      </c>
      <c r="C45" s="3">
        <f>B45/1000000</f>
        <v>55.614600000000003</v>
      </c>
      <c r="D45" s="3">
        <v>5811.5823399999999</v>
      </c>
      <c r="E45" s="3">
        <v>18.97909081818182</v>
      </c>
    </row>
    <row r="46" spans="1:5" x14ac:dyDescent="0.2">
      <c r="A46" s="5">
        <v>43709</v>
      </c>
      <c r="B46" s="3">
        <v>78790500</v>
      </c>
      <c r="C46" s="3">
        <f>B46/1000000</f>
        <v>78.790499999999994</v>
      </c>
      <c r="D46" s="3">
        <v>5891.91759</v>
      </c>
      <c r="E46" s="3">
        <v>15.558999899999998</v>
      </c>
    </row>
    <row r="47" spans="1:5" x14ac:dyDescent="0.2">
      <c r="A47" s="5">
        <v>43739</v>
      </c>
      <c r="B47" s="3">
        <v>121872100</v>
      </c>
      <c r="C47" s="3">
        <f>B47/1000000</f>
        <v>121.8721</v>
      </c>
      <c r="D47" s="3">
        <v>5904.1176299999997</v>
      </c>
      <c r="E47" s="3">
        <v>15.466521782608694</v>
      </c>
    </row>
    <row r="48" spans="1:5" x14ac:dyDescent="0.2">
      <c r="A48" s="5">
        <v>43770</v>
      </c>
      <c r="B48" s="3">
        <v>109977600</v>
      </c>
      <c r="C48" s="3">
        <f>B48/1000000</f>
        <v>109.9776</v>
      </c>
      <c r="D48" s="3">
        <v>6634.9976999999999</v>
      </c>
      <c r="E48" s="3">
        <v>12.5235</v>
      </c>
    </row>
    <row r="49" spans="1:5" x14ac:dyDescent="0.2">
      <c r="A49" s="5">
        <v>43800</v>
      </c>
      <c r="B49" s="3">
        <v>0</v>
      </c>
      <c r="C49" s="3">
        <v>0</v>
      </c>
      <c r="D49" s="3">
        <v>6665.3901999999998</v>
      </c>
      <c r="E49" s="3">
        <v>13.756666666666666</v>
      </c>
    </row>
    <row r="50" spans="1:5" x14ac:dyDescent="0.2">
      <c r="A50" s="5">
        <v>43831</v>
      </c>
      <c r="B50" s="3">
        <v>176521900</v>
      </c>
      <c r="C50" s="3">
        <f>B50/1000000</f>
        <v>176.52189999999999</v>
      </c>
      <c r="D50" s="3">
        <v>5941.7219999999998</v>
      </c>
      <c r="E50" s="3">
        <v>13.940952380952378</v>
      </c>
    </row>
    <row r="51" spans="1:5" x14ac:dyDescent="0.2">
      <c r="A51" s="5">
        <v>43862</v>
      </c>
      <c r="B51" s="3">
        <v>224021100</v>
      </c>
      <c r="C51" s="3">
        <f>B51/1000000</f>
        <v>224.02109999999999</v>
      </c>
      <c r="D51" s="3">
        <v>6035.6589899999999</v>
      </c>
      <c r="E51" s="3">
        <v>19.628947315789475</v>
      </c>
    </row>
    <row r="52" spans="1:5" x14ac:dyDescent="0.2">
      <c r="A52" s="5">
        <v>43891</v>
      </c>
      <c r="B52" s="3">
        <v>163236300</v>
      </c>
      <c r="C52" s="3">
        <f>B52/1000000</f>
        <v>163.2363</v>
      </c>
      <c r="D52" s="3">
        <v>6214.3063600000005</v>
      </c>
      <c r="E52" s="3">
        <v>57.736818454545457</v>
      </c>
    </row>
    <row r="53" spans="1:5" x14ac:dyDescent="0.2">
      <c r="A53" s="5">
        <v>43922</v>
      </c>
      <c r="B53" s="3">
        <v>86046000</v>
      </c>
      <c r="C53" s="3">
        <f>B53/1000000</f>
        <v>86.046000000000006</v>
      </c>
      <c r="D53" s="3">
        <v>6128.0896900000007</v>
      </c>
      <c r="E53" s="3">
        <v>41.453809714285711</v>
      </c>
    </row>
    <row r="54" spans="1:5" x14ac:dyDescent="0.2">
      <c r="A54" s="5">
        <v>43952</v>
      </c>
      <c r="B54" s="3">
        <v>98895500</v>
      </c>
      <c r="C54" s="3">
        <f>B54/1000000</f>
        <v>98.895499999999998</v>
      </c>
      <c r="D54" s="3">
        <v>6175.35635</v>
      </c>
      <c r="E54" s="3">
        <v>30.897000150000004</v>
      </c>
    </row>
    <row r="55" spans="1:5" x14ac:dyDescent="0.2">
      <c r="A55" s="5">
        <v>43983</v>
      </c>
      <c r="B55" s="3">
        <v>236977000</v>
      </c>
      <c r="C55" s="3">
        <f>B55/1000000</f>
        <v>236.977</v>
      </c>
      <c r="D55" s="3">
        <v>6260.4621799999995</v>
      </c>
      <c r="E55" s="3">
        <v>31.119545500000001</v>
      </c>
    </row>
    <row r="56" spans="1:5" x14ac:dyDescent="0.2">
      <c r="A56" s="5">
        <v>44013</v>
      </c>
      <c r="B56" s="3">
        <v>127886000</v>
      </c>
      <c r="C56" s="3">
        <f>B56/1000000</f>
        <v>127.886</v>
      </c>
      <c r="D56" s="3">
        <v>6308.1275700000006</v>
      </c>
      <c r="E56" s="3">
        <v>26.84045459090909</v>
      </c>
    </row>
    <row r="57" spans="1:5" x14ac:dyDescent="0.2">
      <c r="A57" s="5">
        <v>44044</v>
      </c>
      <c r="B57" s="3">
        <v>184357700</v>
      </c>
      <c r="C57" s="3">
        <f>B57/1000000</f>
        <v>184.35769999999999</v>
      </c>
      <c r="D57" s="3">
        <v>6487.8455899999999</v>
      </c>
      <c r="E57" s="3">
        <v>22.889523809523812</v>
      </c>
    </row>
    <row r="58" spans="1:5" x14ac:dyDescent="0.2">
      <c r="A58" s="5">
        <v>44075</v>
      </c>
      <c r="B58" s="3">
        <v>98383000</v>
      </c>
      <c r="C58" s="3">
        <f>B58/1000000</f>
        <v>98.382999999999996</v>
      </c>
      <c r="D58" s="3">
        <v>6650.8762500000003</v>
      </c>
      <c r="E58" s="3">
        <v>27.647619047619042</v>
      </c>
    </row>
    <row r="59" spans="1:5" x14ac:dyDescent="0.2">
      <c r="A59" s="5">
        <v>44105</v>
      </c>
      <c r="B59" s="3">
        <v>132499400</v>
      </c>
      <c r="C59" s="3">
        <f>B59/1000000</f>
        <v>132.49940000000001</v>
      </c>
      <c r="D59" s="3">
        <v>6619.8810000000003</v>
      </c>
      <c r="E59" s="3">
        <v>29.438636090909089</v>
      </c>
    </row>
    <row r="60" spans="1:5" x14ac:dyDescent="0.2">
      <c r="A60" s="5">
        <v>44136</v>
      </c>
      <c r="B60" s="3">
        <v>170954100</v>
      </c>
      <c r="C60" s="3">
        <f>B60/1000000</f>
        <v>170.95410000000001</v>
      </c>
      <c r="D60" s="3">
        <v>6634.9976999999999</v>
      </c>
      <c r="E60" s="3">
        <v>24.995500099999994</v>
      </c>
    </row>
    <row r="61" spans="1:5" x14ac:dyDescent="0.2">
      <c r="A61" s="5">
        <v>44166</v>
      </c>
      <c r="B61" s="3">
        <v>94308800</v>
      </c>
      <c r="C61" s="3">
        <f>B61/1000000</f>
        <v>94.308800000000005</v>
      </c>
      <c r="D61" s="3">
        <v>6665.3901999999998</v>
      </c>
      <c r="E61" s="3">
        <v>22.374090863636365</v>
      </c>
    </row>
    <row r="62" spans="1:5" x14ac:dyDescent="0.2">
      <c r="A62" s="5">
        <v>44197</v>
      </c>
      <c r="B62" s="3">
        <v>168964500</v>
      </c>
      <c r="C62" s="3">
        <f>B62/1000000</f>
        <v>168.96449999999999</v>
      </c>
      <c r="D62" s="3">
        <v>6569.6835099999998</v>
      </c>
      <c r="E62" s="3">
        <v>24.909999842105261</v>
      </c>
    </row>
    <row r="63" spans="1:5" x14ac:dyDescent="0.2">
      <c r="A63" s="5">
        <v>44228</v>
      </c>
      <c r="B63" s="3">
        <v>144640000</v>
      </c>
      <c r="C63" s="3">
        <f>B63/1000000</f>
        <v>144.63999999999999</v>
      </c>
      <c r="D63" s="3">
        <v>6645.9107899999999</v>
      </c>
      <c r="E63" s="3">
        <v>23.140526210526314</v>
      </c>
    </row>
    <row r="64" spans="1:5" x14ac:dyDescent="0.2">
      <c r="A64" s="5">
        <v>44256</v>
      </c>
      <c r="B64" s="3">
        <v>170559900</v>
      </c>
      <c r="C64" s="3">
        <f>B64/1000000</f>
        <v>170.5599</v>
      </c>
      <c r="D64" s="3">
        <v>6804.56405</v>
      </c>
      <c r="E64" s="3">
        <v>21.843043608695652</v>
      </c>
    </row>
    <row r="65" spans="1:5" x14ac:dyDescent="0.2">
      <c r="A65" s="5">
        <v>44287</v>
      </c>
      <c r="B65" s="3">
        <v>104800200</v>
      </c>
      <c r="C65" s="3">
        <f>B65/1000000</f>
        <v>104.8002</v>
      </c>
      <c r="D65" s="3">
        <v>6798.491</v>
      </c>
      <c r="E65" s="3">
        <v>17.416190666666665</v>
      </c>
    </row>
    <row r="66" spans="1:5" x14ac:dyDescent="0.2">
      <c r="A66" s="5">
        <v>44317</v>
      </c>
      <c r="B66" s="3">
        <v>78163200</v>
      </c>
      <c r="C66" s="3">
        <f>B66/1000000</f>
        <v>78.163200000000003</v>
      </c>
      <c r="D66" s="3">
        <v>6836.9639000000006</v>
      </c>
      <c r="E66" s="3">
        <v>19.760499849999995</v>
      </c>
    </row>
    <row r="67" spans="1:5" x14ac:dyDescent="0.2">
      <c r="A67" s="5">
        <v>44348</v>
      </c>
      <c r="B67" s="3">
        <v>148409900</v>
      </c>
      <c r="C67" s="3">
        <f>B67/1000000</f>
        <v>148.40989999999999</v>
      </c>
      <c r="D67" s="3">
        <v>6966.34897</v>
      </c>
      <c r="E67" s="3">
        <v>16.956818136363637</v>
      </c>
    </row>
    <row r="68" spans="1:5" x14ac:dyDescent="0.2">
      <c r="A68" s="5">
        <v>44378</v>
      </c>
      <c r="B68" s="3">
        <v>178953100</v>
      </c>
      <c r="C68" s="3">
        <f>B68/1000000</f>
        <v>178.95310000000001</v>
      </c>
      <c r="D68" s="3">
        <v>6965.8280000000004</v>
      </c>
      <c r="E68" s="3">
        <v>17.603333666666664</v>
      </c>
    </row>
    <row r="69" spans="1:5" x14ac:dyDescent="0.2">
      <c r="A69" s="5">
        <v>44409</v>
      </c>
      <c r="B69" s="3">
        <v>300962400</v>
      </c>
      <c r="C69" s="3">
        <f>B69/1000000</f>
        <v>300.9624</v>
      </c>
      <c r="D69" s="3">
        <v>7059.5428300000003</v>
      </c>
      <c r="E69" s="3">
        <v>17.477727272727268</v>
      </c>
    </row>
    <row r="70" spans="1:5" x14ac:dyDescent="0.2">
      <c r="A70" s="5">
        <v>44440</v>
      </c>
      <c r="B70" s="3">
        <v>139494600</v>
      </c>
      <c r="C70" s="3">
        <f>B70/1000000</f>
        <v>139.49459999999999</v>
      </c>
      <c r="D70" s="3">
        <v>7162.2883400000001</v>
      </c>
      <c r="E70" s="3">
        <v>19.82476176190476</v>
      </c>
    </row>
    <row r="71" spans="1:5" x14ac:dyDescent="0.2">
      <c r="A71" s="5">
        <v>44470</v>
      </c>
      <c r="B71" s="3">
        <v>119682900</v>
      </c>
      <c r="C71" s="3">
        <f>B71/1000000</f>
        <v>119.6829</v>
      </c>
      <c r="D71" s="3">
        <v>7244.9830000000002</v>
      </c>
      <c r="E71" s="3">
        <v>17.869047523809524</v>
      </c>
    </row>
    <row r="72" spans="1:5" x14ac:dyDescent="0.2">
      <c r="A72" s="5">
        <v>44501</v>
      </c>
      <c r="B72" s="3">
        <v>0</v>
      </c>
      <c r="C72" s="3">
        <v>0</v>
      </c>
      <c r="D72" s="3">
        <v>7323.3562999999995</v>
      </c>
      <c r="E72" s="3">
        <v>18.500476380952382</v>
      </c>
    </row>
    <row r="73" spans="1:5" x14ac:dyDescent="0.2">
      <c r="A73" s="5">
        <v>44531</v>
      </c>
      <c r="B73" s="3">
        <v>0</v>
      </c>
      <c r="C73" s="3">
        <v>0</v>
      </c>
      <c r="D73" s="3">
        <v>7479.4629999999997</v>
      </c>
      <c r="E73" s="3">
        <v>21.354545499999997</v>
      </c>
    </row>
    <row r="74" spans="1:5" x14ac:dyDescent="0.2">
      <c r="A74" s="5">
        <v>44562</v>
      </c>
      <c r="B74" s="3">
        <v>162422000</v>
      </c>
      <c r="C74" s="3">
        <f>B74/1000000</f>
        <v>162.422</v>
      </c>
      <c r="D74" s="3">
        <v>7362.58</v>
      </c>
      <c r="E74" s="3">
        <v>23.181000099999999</v>
      </c>
    </row>
    <row r="75" spans="1:5" x14ac:dyDescent="0.2">
      <c r="A75" s="5">
        <v>44593</v>
      </c>
      <c r="B75" s="3">
        <v>148842800</v>
      </c>
      <c r="C75" s="3">
        <f>B75/1000000</f>
        <v>148.84280000000001</v>
      </c>
      <c r="D75" s="3">
        <v>7384.3940700000003</v>
      </c>
      <c r="E75" s="3">
        <v>25.748421157894736</v>
      </c>
    </row>
    <row r="76" spans="1:5" x14ac:dyDescent="0.2">
      <c r="A76" s="5">
        <v>44621</v>
      </c>
      <c r="B76" s="3">
        <v>156286200</v>
      </c>
      <c r="C76" s="3">
        <f>B76/1000000</f>
        <v>156.28620000000001</v>
      </c>
      <c r="D76" s="3">
        <v>7481.6750000000002</v>
      </c>
      <c r="E76" s="3">
        <v>26.968695782608687</v>
      </c>
    </row>
    <row r="77" spans="1:5" x14ac:dyDescent="0.2">
      <c r="A77" s="5">
        <v>44652</v>
      </c>
      <c r="B77" s="3">
        <v>48742600</v>
      </c>
      <c r="C77" s="3">
        <f>B77/1000000</f>
        <v>48.742600000000003</v>
      </c>
      <c r="D77" s="3">
        <v>7485.6871100000008</v>
      </c>
      <c r="E77" s="3">
        <v>24.373500150000002</v>
      </c>
    </row>
    <row r="78" spans="1:5" x14ac:dyDescent="0.2">
      <c r="A78" s="5">
        <v>44682</v>
      </c>
      <c r="B78" s="3">
        <v>61381200</v>
      </c>
      <c r="C78" s="3">
        <f>B78/1000000</f>
        <v>61.3812</v>
      </c>
      <c r="D78" s="3">
        <v>7515.5384699999995</v>
      </c>
      <c r="E78" s="3">
        <v>29.445714571428578</v>
      </c>
    </row>
    <row r="79" spans="1:5" x14ac:dyDescent="0.2">
      <c r="A79" s="5">
        <v>44713</v>
      </c>
      <c r="B79" s="3">
        <v>78606100</v>
      </c>
      <c r="C79" s="3">
        <f>B79/1000000</f>
        <v>78.606099999999998</v>
      </c>
      <c r="D79" s="3">
        <v>7602.2968300000002</v>
      </c>
      <c r="E79" s="3">
        <v>28.100000095238094</v>
      </c>
    </row>
    <row r="80" spans="1:5" x14ac:dyDescent="0.2">
      <c r="A80" s="5">
        <v>44743</v>
      </c>
      <c r="B80" s="3">
        <v>55434800</v>
      </c>
      <c r="C80" s="3">
        <f>B80/1000000</f>
        <v>55.434800000000003</v>
      </c>
      <c r="D80" s="3">
        <v>7564.0823700000001</v>
      </c>
      <c r="E80" s="3">
        <v>24.868500200000003</v>
      </c>
    </row>
    <row r="81" spans="1:5" x14ac:dyDescent="0.2">
      <c r="A81" s="5">
        <v>44774</v>
      </c>
      <c r="B81" s="3">
        <v>156317300</v>
      </c>
      <c r="C81" s="3">
        <f>B81/1000000</f>
        <v>156.31729999999999</v>
      </c>
      <c r="D81" s="3"/>
      <c r="E81" s="3">
        <v>22.169565434782609</v>
      </c>
    </row>
    <row r="82" spans="1:5" x14ac:dyDescent="0.2">
      <c r="A82" s="5">
        <v>44805</v>
      </c>
      <c r="B82" s="3">
        <v>75730000</v>
      </c>
      <c r="C82" s="3">
        <f>B82/1000000</f>
        <v>75.73</v>
      </c>
      <c r="D82" s="3"/>
      <c r="E82" s="3">
        <v>27.406190285714292</v>
      </c>
    </row>
    <row r="83" spans="1:5" x14ac:dyDescent="0.2">
      <c r="A83" s="5">
        <v>44835</v>
      </c>
      <c r="B83" s="3">
        <v>29831900</v>
      </c>
      <c r="C83" s="3">
        <f>B83/1000000</f>
        <v>29.831900000000001</v>
      </c>
      <c r="D83" s="3"/>
      <c r="E83" s="3">
        <v>30.00571442857143</v>
      </c>
    </row>
  </sheetData>
  <autoFilter ref="A1:C1" xr:uid="{EE7F6916-38C1-B74B-991C-393619248A70}">
    <sortState xmlns:xlrd2="http://schemas.microsoft.com/office/spreadsheetml/2017/richdata2" ref="A2:C78">
      <sortCondition ref="A1:A78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1667-1133-C644-8D88-BC0586520C07}">
  <dimension ref="A1:P141"/>
  <sheetViews>
    <sheetView workbookViewId="0">
      <selection activeCell="L15" sqref="L15"/>
    </sheetView>
  </sheetViews>
  <sheetFormatPr baseColWidth="10" defaultRowHeight="16" x14ac:dyDescent="0.2"/>
  <cols>
    <col min="1" max="1" width="12.1640625" bestFit="1" customWidth="1"/>
    <col min="2" max="13" width="15" bestFit="1" customWidth="1"/>
    <col min="14" max="14" width="16.6640625" bestFit="1" customWidth="1"/>
  </cols>
  <sheetData>
    <row r="1" spans="1:16" x14ac:dyDescent="0.2">
      <c r="A1" t="s">
        <v>312</v>
      </c>
      <c r="B1" t="s">
        <v>337</v>
      </c>
    </row>
    <row r="2" spans="1:16" x14ac:dyDescent="0.2">
      <c r="A2" t="s">
        <v>304</v>
      </c>
      <c r="B2" t="s">
        <v>338</v>
      </c>
    </row>
    <row r="3" spans="1:16" x14ac:dyDescent="0.2">
      <c r="A3" t="s">
        <v>303</v>
      </c>
      <c r="B3" t="s">
        <v>301</v>
      </c>
    </row>
    <row r="5" spans="1:16" x14ac:dyDescent="0.2">
      <c r="A5" t="s">
        <v>340</v>
      </c>
      <c r="B5" t="s">
        <v>341</v>
      </c>
      <c r="C5" t="s">
        <v>342</v>
      </c>
      <c r="D5" t="s">
        <v>343</v>
      </c>
      <c r="E5" t="s">
        <v>344</v>
      </c>
      <c r="F5" t="s">
        <v>352</v>
      </c>
      <c r="G5" t="s">
        <v>345</v>
      </c>
      <c r="H5" t="s">
        <v>346</v>
      </c>
      <c r="I5" t="s">
        <v>347</v>
      </c>
      <c r="J5" t="s">
        <v>348</v>
      </c>
      <c r="K5" t="s">
        <v>349</v>
      </c>
      <c r="L5" t="s">
        <v>350</v>
      </c>
      <c r="M5" t="s">
        <v>351</v>
      </c>
      <c r="N5" t="s">
        <v>353</v>
      </c>
    </row>
    <row r="6" spans="1:16" x14ac:dyDescent="0.2">
      <c r="A6" s="17">
        <v>2022</v>
      </c>
      <c r="B6" s="18">
        <v>162422000</v>
      </c>
      <c r="C6" s="18">
        <v>148842800</v>
      </c>
      <c r="D6" s="18">
        <v>156286200</v>
      </c>
      <c r="E6" s="18">
        <v>48742600</v>
      </c>
      <c r="F6" s="18">
        <v>61381200</v>
      </c>
      <c r="G6" s="18">
        <v>78606100</v>
      </c>
      <c r="H6" s="18">
        <v>55434800</v>
      </c>
      <c r="I6" s="18">
        <v>156317300</v>
      </c>
      <c r="J6" s="18">
        <v>75730000</v>
      </c>
      <c r="K6" s="18">
        <v>29831900</v>
      </c>
      <c r="L6" s="18"/>
      <c r="M6" s="18"/>
      <c r="N6" s="18">
        <f>SUM(B6:M6)</f>
        <v>973594900</v>
      </c>
    </row>
    <row r="7" spans="1:16" x14ac:dyDescent="0.2">
      <c r="A7" s="14">
        <v>2021</v>
      </c>
      <c r="B7" s="15">
        <v>168964500</v>
      </c>
      <c r="C7" s="15">
        <v>144640000</v>
      </c>
      <c r="D7" s="15">
        <v>170559900</v>
      </c>
      <c r="E7" s="15">
        <v>104800200</v>
      </c>
      <c r="F7" s="15">
        <v>78163200</v>
      </c>
      <c r="G7" s="15">
        <v>148409900</v>
      </c>
      <c r="H7" s="15">
        <v>178953100</v>
      </c>
      <c r="I7" s="15">
        <v>300962400</v>
      </c>
      <c r="J7" s="15">
        <v>139494600</v>
      </c>
      <c r="K7" s="15">
        <v>119682900</v>
      </c>
      <c r="L7" s="15"/>
      <c r="M7" s="15"/>
      <c r="N7" s="16">
        <f t="shared" ref="N7:N12" si="0">SUM(B7:M7)</f>
        <v>1554630700</v>
      </c>
    </row>
    <row r="8" spans="1:16" x14ac:dyDescent="0.2">
      <c r="A8" s="14">
        <v>2020</v>
      </c>
      <c r="B8" s="15">
        <v>176521900</v>
      </c>
      <c r="C8" s="15">
        <v>224021100</v>
      </c>
      <c r="D8" s="15">
        <v>163236300</v>
      </c>
      <c r="E8" s="15">
        <v>86046000</v>
      </c>
      <c r="F8" s="15">
        <v>98895500</v>
      </c>
      <c r="G8" s="15">
        <v>236977000</v>
      </c>
      <c r="H8" s="15">
        <v>127886000</v>
      </c>
      <c r="I8" s="15">
        <v>184357700</v>
      </c>
      <c r="J8" s="15">
        <v>98383000</v>
      </c>
      <c r="K8" s="15">
        <v>132499400</v>
      </c>
      <c r="L8" s="15">
        <v>170954100</v>
      </c>
      <c r="M8" s="15">
        <v>94308800</v>
      </c>
      <c r="N8" s="16">
        <f t="shared" si="0"/>
        <v>1794086800</v>
      </c>
    </row>
    <row r="9" spans="1:16" x14ac:dyDescent="0.2">
      <c r="A9" s="14">
        <v>2019</v>
      </c>
      <c r="B9" s="15">
        <v>159558800</v>
      </c>
      <c r="C9" s="15">
        <v>160287900</v>
      </c>
      <c r="D9" s="15">
        <v>117812600</v>
      </c>
      <c r="E9" s="15">
        <v>73610600</v>
      </c>
      <c r="F9" s="15">
        <v>59156100</v>
      </c>
      <c r="G9" s="15">
        <v>54796900</v>
      </c>
      <c r="H9" s="15">
        <v>158506600</v>
      </c>
      <c r="I9" s="15">
        <v>55614600</v>
      </c>
      <c r="J9" s="15">
        <v>78790500</v>
      </c>
      <c r="K9" s="15">
        <v>121872100</v>
      </c>
      <c r="L9" s="15">
        <v>109977600</v>
      </c>
      <c r="M9" s="15"/>
      <c r="N9" s="16">
        <f t="shared" si="0"/>
        <v>1149984300</v>
      </c>
    </row>
    <row r="10" spans="1:16" x14ac:dyDescent="0.2">
      <c r="A10" s="14">
        <v>2018</v>
      </c>
      <c r="B10" s="15">
        <v>205906100</v>
      </c>
      <c r="C10" s="15">
        <v>86936800</v>
      </c>
      <c r="D10" s="15">
        <v>82047300</v>
      </c>
      <c r="E10" s="15">
        <v>54740900</v>
      </c>
      <c r="F10" s="15">
        <v>38661400</v>
      </c>
      <c r="G10" s="15">
        <v>29306100</v>
      </c>
      <c r="H10" s="15">
        <v>105075100</v>
      </c>
      <c r="I10" s="15">
        <v>93661300</v>
      </c>
      <c r="J10" s="15">
        <v>88420100</v>
      </c>
      <c r="K10" s="15">
        <v>88905200</v>
      </c>
      <c r="L10" s="15">
        <v>101111000</v>
      </c>
      <c r="M10" s="15"/>
      <c r="N10" s="16">
        <f t="shared" si="0"/>
        <v>974771300</v>
      </c>
    </row>
    <row r="11" spans="1:16" x14ac:dyDescent="0.2">
      <c r="A11" s="14">
        <v>2017</v>
      </c>
      <c r="B11" s="15">
        <v>119441400</v>
      </c>
      <c r="C11" s="15">
        <v>67073900</v>
      </c>
      <c r="D11" s="15">
        <v>60393600</v>
      </c>
      <c r="E11" s="15">
        <v>89031600</v>
      </c>
      <c r="F11" s="15">
        <v>68065700</v>
      </c>
      <c r="G11" s="15">
        <v>55858600</v>
      </c>
      <c r="H11" s="15">
        <v>69668600</v>
      </c>
      <c r="I11" s="15">
        <v>104935300</v>
      </c>
      <c r="J11" s="15">
        <v>108942500</v>
      </c>
      <c r="K11" s="15">
        <v>110570900</v>
      </c>
      <c r="L11" s="15">
        <v>38923500</v>
      </c>
      <c r="M11" s="15"/>
      <c r="N11" s="16">
        <f t="shared" si="0"/>
        <v>892905600</v>
      </c>
    </row>
    <row r="12" spans="1:16" x14ac:dyDescent="0.2">
      <c r="A12" s="14">
        <v>2016</v>
      </c>
      <c r="B12" s="15">
        <v>51209200</v>
      </c>
      <c r="C12" s="15">
        <v>59288000</v>
      </c>
      <c r="D12" s="15">
        <v>64699700</v>
      </c>
      <c r="E12" s="15">
        <v>56442100</v>
      </c>
      <c r="F12" s="15">
        <v>28118000</v>
      </c>
      <c r="G12" s="15">
        <v>59862500</v>
      </c>
      <c r="H12" s="15">
        <v>46850500</v>
      </c>
      <c r="I12" s="15">
        <v>104960600</v>
      </c>
      <c r="J12" s="15">
        <v>30845000</v>
      </c>
      <c r="K12" s="15">
        <v>28087100</v>
      </c>
      <c r="L12" s="15">
        <v>22514500</v>
      </c>
      <c r="M12" s="15">
        <v>29287200</v>
      </c>
      <c r="N12" s="16">
        <f t="shared" si="0"/>
        <v>582164400</v>
      </c>
    </row>
    <row r="13" spans="1:16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1:16" x14ac:dyDescent="0.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1"/>
      <c r="P14" s="21"/>
    </row>
    <row r="15" spans="1:16" x14ac:dyDescent="0.2">
      <c r="A15" s="24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1"/>
      <c r="O15" s="21"/>
      <c r="P15" s="21"/>
    </row>
    <row r="16" spans="1:16" x14ac:dyDescent="0.2">
      <c r="A16" s="27" t="s">
        <v>354</v>
      </c>
      <c r="B16" s="28">
        <f>SUM(B17:B22)</f>
        <v>169305193.93556252</v>
      </c>
      <c r="C16" s="28">
        <f t="shared" ref="C16:M16" si="1">SUM(C17:C22)</f>
        <v>148440426.53628126</v>
      </c>
      <c r="D16" s="28">
        <f t="shared" si="1"/>
        <v>170075556.09753126</v>
      </c>
      <c r="E16" s="28">
        <f t="shared" si="1"/>
        <v>103829246.92015626</v>
      </c>
      <c r="F16" s="28">
        <f t="shared" si="1"/>
        <v>79098075.955718741</v>
      </c>
      <c r="G16" s="28">
        <f t="shared" si="1"/>
        <v>152379785.60434374</v>
      </c>
      <c r="H16" s="28">
        <f t="shared" si="1"/>
        <v>176469389.14121878</v>
      </c>
      <c r="I16" s="28">
        <f t="shared" si="1"/>
        <v>294815133.55790633</v>
      </c>
      <c r="J16" s="28">
        <f t="shared" si="1"/>
        <v>137391346.30953124</v>
      </c>
      <c r="K16" s="28">
        <f t="shared" si="1"/>
        <v>120293145.5219375</v>
      </c>
      <c r="L16" s="26">
        <f t="shared" si="1"/>
        <v>8393761.6253125072</v>
      </c>
      <c r="M16" s="26">
        <f t="shared" si="1"/>
        <v>4479677.1522500031</v>
      </c>
      <c r="N16" s="25">
        <f>SUM(B16:K16)</f>
        <v>1552097299.5801878</v>
      </c>
      <c r="O16" s="21"/>
      <c r="P16" s="21"/>
    </row>
    <row r="17" spans="1:16" x14ac:dyDescent="0.2">
      <c r="A17" s="24">
        <v>0.95</v>
      </c>
      <c r="B17" s="15">
        <f>$A17*B7</f>
        <v>160516275</v>
      </c>
      <c r="C17" s="15">
        <f t="shared" ref="C17:M17" si="2">$A17*C7</f>
        <v>137408000</v>
      </c>
      <c r="D17" s="15">
        <f t="shared" si="2"/>
        <v>162031905</v>
      </c>
      <c r="E17" s="15">
        <f t="shared" si="2"/>
        <v>99560190</v>
      </c>
      <c r="F17" s="15">
        <f t="shared" si="2"/>
        <v>74255040</v>
      </c>
      <c r="G17" s="15">
        <f t="shared" si="2"/>
        <v>140989405</v>
      </c>
      <c r="H17" s="15">
        <f t="shared" si="2"/>
        <v>170005445</v>
      </c>
      <c r="I17" s="15">
        <f t="shared" si="2"/>
        <v>285914280</v>
      </c>
      <c r="J17" s="15">
        <f t="shared" si="2"/>
        <v>132519870</v>
      </c>
      <c r="K17" s="15">
        <f t="shared" si="2"/>
        <v>113698755</v>
      </c>
      <c r="L17" s="15">
        <f t="shared" si="2"/>
        <v>0</v>
      </c>
      <c r="M17" s="15">
        <f t="shared" si="2"/>
        <v>0</v>
      </c>
      <c r="N17" s="21"/>
      <c r="O17" s="21"/>
      <c r="P17" s="21"/>
    </row>
    <row r="18" spans="1:16" x14ac:dyDescent="0.2">
      <c r="A18" s="24">
        <v>4.7500000000000042E-2</v>
      </c>
      <c r="B18" s="15">
        <f t="shared" ref="B18:M22" si="3">$A18*B8</f>
        <v>8384790.2500000075</v>
      </c>
      <c r="C18" s="15">
        <f t="shared" si="3"/>
        <v>10641002.250000009</v>
      </c>
      <c r="D18" s="15">
        <f t="shared" si="3"/>
        <v>7753724.2500000065</v>
      </c>
      <c r="E18" s="15">
        <f t="shared" si="3"/>
        <v>4087185.0000000037</v>
      </c>
      <c r="F18" s="15">
        <f t="shared" si="3"/>
        <v>4697536.2500000037</v>
      </c>
      <c r="G18" s="15">
        <f t="shared" si="3"/>
        <v>11256407.500000009</v>
      </c>
      <c r="H18" s="15">
        <f t="shared" si="3"/>
        <v>6074585.0000000056</v>
      </c>
      <c r="I18" s="15">
        <f t="shared" si="3"/>
        <v>8756990.7500000075</v>
      </c>
      <c r="J18" s="15">
        <f t="shared" si="3"/>
        <v>4673192.5000000037</v>
      </c>
      <c r="K18" s="15">
        <f t="shared" si="3"/>
        <v>6293721.5000000056</v>
      </c>
      <c r="L18" s="15">
        <f t="shared" si="3"/>
        <v>8120319.7500000075</v>
      </c>
      <c r="M18" s="15">
        <f t="shared" si="3"/>
        <v>4479668.0000000037</v>
      </c>
      <c r="N18" s="21"/>
      <c r="O18" s="21"/>
      <c r="P18" s="21"/>
    </row>
    <row r="19" spans="1:16" x14ac:dyDescent="0.2">
      <c r="A19" s="24">
        <v>2.3750000000000038E-3</v>
      </c>
      <c r="B19" s="15">
        <f t="shared" si="3"/>
        <v>378952.15000000061</v>
      </c>
      <c r="C19" s="15">
        <f t="shared" si="3"/>
        <v>380683.76250000059</v>
      </c>
      <c r="D19" s="15">
        <f t="shared" si="3"/>
        <v>279804.92500000045</v>
      </c>
      <c r="E19" s="15">
        <f t="shared" si="3"/>
        <v>174825.17500000028</v>
      </c>
      <c r="F19" s="15">
        <f t="shared" si="3"/>
        <v>140495.73750000022</v>
      </c>
      <c r="G19" s="15">
        <f t="shared" si="3"/>
        <v>130142.63750000022</v>
      </c>
      <c r="H19" s="15">
        <f t="shared" si="3"/>
        <v>376453.17500000063</v>
      </c>
      <c r="I19" s="15">
        <f t="shared" si="3"/>
        <v>132084.67500000022</v>
      </c>
      <c r="J19" s="15">
        <f t="shared" si="3"/>
        <v>187127.43750000029</v>
      </c>
      <c r="K19" s="15">
        <f t="shared" si="3"/>
        <v>289446.23750000045</v>
      </c>
      <c r="L19" s="15">
        <f t="shared" si="3"/>
        <v>261196.80000000042</v>
      </c>
      <c r="M19" s="15">
        <f t="shared" si="3"/>
        <v>0</v>
      </c>
      <c r="N19" s="21"/>
      <c r="O19" s="21"/>
      <c r="P19" s="21"/>
    </row>
    <row r="20" spans="1:16" x14ac:dyDescent="0.2">
      <c r="A20" s="24">
        <v>1.1875000000000031E-4</v>
      </c>
      <c r="B20" s="15">
        <f t="shared" si="3"/>
        <v>24451.349375000063</v>
      </c>
      <c r="C20" s="15">
        <f t="shared" si="3"/>
        <v>10323.745000000026</v>
      </c>
      <c r="D20" s="15">
        <f t="shared" si="3"/>
        <v>9743.1168750000252</v>
      </c>
      <c r="E20" s="15">
        <f t="shared" si="3"/>
        <v>6500.4818750000168</v>
      </c>
      <c r="F20" s="15">
        <f t="shared" si="3"/>
        <v>4591.041250000012</v>
      </c>
      <c r="G20" s="15">
        <f t="shared" si="3"/>
        <v>3480.0993750000093</v>
      </c>
      <c r="H20" s="15">
        <f t="shared" si="3"/>
        <v>12477.668125000033</v>
      </c>
      <c r="I20" s="15">
        <f t="shared" si="3"/>
        <v>11122.279375000029</v>
      </c>
      <c r="J20" s="15">
        <f t="shared" si="3"/>
        <v>10499.886875000027</v>
      </c>
      <c r="K20" s="15">
        <f t="shared" si="3"/>
        <v>10557.492500000028</v>
      </c>
      <c r="L20" s="15">
        <f t="shared" si="3"/>
        <v>12006.931250000032</v>
      </c>
      <c r="M20" s="15">
        <f t="shared" si="3"/>
        <v>0</v>
      </c>
      <c r="N20" s="21"/>
      <c r="O20" s="21"/>
      <c r="P20" s="21"/>
    </row>
    <row r="21" spans="1:16" x14ac:dyDescent="0.2">
      <c r="A21" s="24">
        <v>5.9375000000000207E-6</v>
      </c>
      <c r="B21" s="15">
        <f t="shared" si="3"/>
        <v>709.18331250000244</v>
      </c>
      <c r="C21" s="15">
        <f t="shared" si="3"/>
        <v>398.2512812500014</v>
      </c>
      <c r="D21" s="15">
        <f t="shared" si="3"/>
        <v>358.58700000000124</v>
      </c>
      <c r="E21" s="15">
        <f t="shared" si="3"/>
        <v>528.62512500000184</v>
      </c>
      <c r="F21" s="15">
        <f t="shared" si="3"/>
        <v>404.14009375000143</v>
      </c>
      <c r="G21" s="15">
        <f t="shared" si="3"/>
        <v>331.66043750000114</v>
      </c>
      <c r="H21" s="15">
        <f t="shared" si="3"/>
        <v>413.65731250000147</v>
      </c>
      <c r="I21" s="15">
        <f t="shared" si="3"/>
        <v>623.05334375000211</v>
      </c>
      <c r="J21" s="15">
        <f t="shared" si="3"/>
        <v>646.8460937500023</v>
      </c>
      <c r="K21" s="15">
        <f t="shared" si="3"/>
        <v>656.51471875000232</v>
      </c>
      <c r="L21" s="15">
        <f t="shared" si="3"/>
        <v>231.1082812500008</v>
      </c>
      <c r="M21" s="15">
        <f t="shared" si="3"/>
        <v>0</v>
      </c>
      <c r="N21" s="21"/>
      <c r="O21" s="21"/>
      <c r="P21" s="21"/>
    </row>
    <row r="22" spans="1:16" x14ac:dyDescent="0.2">
      <c r="A22" s="24">
        <v>3.1249999998816946E-7</v>
      </c>
      <c r="B22" s="15">
        <f t="shared" si="3"/>
        <v>16.002874999394166</v>
      </c>
      <c r="C22" s="15">
        <f t="shared" si="3"/>
        <v>18.527499999298591</v>
      </c>
      <c r="D22" s="15">
        <f t="shared" si="3"/>
        <v>20.218656249234567</v>
      </c>
      <c r="E22" s="15">
        <f t="shared" si="3"/>
        <v>17.638156249332258</v>
      </c>
      <c r="F22" s="15">
        <f t="shared" si="3"/>
        <v>8.786874999667349</v>
      </c>
      <c r="G22" s="15">
        <f t="shared" si="3"/>
        <v>18.707031249291795</v>
      </c>
      <c r="H22" s="15">
        <f t="shared" si="3"/>
        <v>14.640781249445734</v>
      </c>
      <c r="I22" s="15">
        <f t="shared" si="3"/>
        <v>32.800187498758262</v>
      </c>
      <c r="J22" s="15">
        <f t="shared" si="3"/>
        <v>9.639062499635088</v>
      </c>
      <c r="K22" s="15">
        <f t="shared" si="3"/>
        <v>8.7772187496677141</v>
      </c>
      <c r="L22" s="15">
        <f t="shared" si="3"/>
        <v>7.0357812497336418</v>
      </c>
      <c r="M22" s="15">
        <f t="shared" si="3"/>
        <v>9.1522499996535167</v>
      </c>
      <c r="N22" s="21"/>
      <c r="O22" s="21"/>
      <c r="P22" s="21"/>
    </row>
    <row r="23" spans="1:16" x14ac:dyDescent="0.2">
      <c r="A23" s="24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16" x14ac:dyDescent="0.2">
      <c r="A24" s="27" t="s">
        <v>354</v>
      </c>
      <c r="B24" s="28">
        <f>SUM(B25:B30)</f>
        <v>169587627.50800002</v>
      </c>
      <c r="C24" s="28">
        <f t="shared" ref="C24" si="4">SUM(C25:C30)</f>
        <v>151865362.75099999</v>
      </c>
      <c r="D24" s="28">
        <f t="shared" ref="D24" si="5">SUM(D25:D30)</f>
        <v>169335415.391</v>
      </c>
      <c r="E24" s="28">
        <f t="shared" ref="E24" si="6">SUM(E25:E30)</f>
        <v>102784659.47500001</v>
      </c>
      <c r="F24" s="28">
        <f t="shared" ref="F24" si="7">SUM(F25:F30)</f>
        <v>79821082.253000006</v>
      </c>
      <c r="G24" s="28">
        <f t="shared" ref="G24" si="8">SUM(G25:G30)</f>
        <v>155422013.48899999</v>
      </c>
      <c r="H24" s="28">
        <f t="shared" ref="H24" si="9">SUM(H25:H30)</f>
        <v>174095395.669</v>
      </c>
      <c r="I24" s="28">
        <f t="shared" ref="I24" si="10">SUM(I25:I30)</f>
        <v>288053673.35299999</v>
      </c>
      <c r="J24" s="28">
        <f t="shared" ref="J24" si="11">SUM(J25:J30)</f>
        <v>135198415.86499998</v>
      </c>
      <c r="K24" s="28">
        <f t="shared" ref="K24" si="12">SUM(K25:K30)</f>
        <v>120826651.832</v>
      </c>
      <c r="L24" s="26">
        <f t="shared" ref="L24" si="13">SUM(L25:L30)</f>
        <v>16470395.559999997</v>
      </c>
      <c r="M24" s="26">
        <f t="shared" ref="M24" si="14">SUM(M25:M30)</f>
        <v>8488084.8719999976</v>
      </c>
      <c r="N24" s="25">
        <f>SUM(B24:K24)</f>
        <v>1546990297.586</v>
      </c>
      <c r="O24" s="21"/>
      <c r="P24" s="21"/>
    </row>
    <row r="25" spans="1:16" x14ac:dyDescent="0.2">
      <c r="A25" s="25">
        <v>0.9</v>
      </c>
      <c r="B25" s="15">
        <f>$A25*B7</f>
        <v>152068050</v>
      </c>
      <c r="C25" s="15">
        <f t="shared" ref="C25:M25" si="15">$A25*C7</f>
        <v>130176000</v>
      </c>
      <c r="D25" s="15">
        <f t="shared" si="15"/>
        <v>153503910</v>
      </c>
      <c r="E25" s="15">
        <f t="shared" si="15"/>
        <v>94320180</v>
      </c>
      <c r="F25" s="15">
        <f t="shared" si="15"/>
        <v>70346880</v>
      </c>
      <c r="G25" s="15">
        <f t="shared" si="15"/>
        <v>133568910</v>
      </c>
      <c r="H25" s="15">
        <f t="shared" si="15"/>
        <v>161057790</v>
      </c>
      <c r="I25" s="15">
        <f t="shared" si="15"/>
        <v>270866160</v>
      </c>
      <c r="J25" s="15">
        <f t="shared" si="15"/>
        <v>125545140</v>
      </c>
      <c r="K25" s="15">
        <f t="shared" si="15"/>
        <v>107714610</v>
      </c>
      <c r="L25" s="15">
        <f t="shared" si="15"/>
        <v>0</v>
      </c>
      <c r="M25" s="15">
        <f t="shared" si="15"/>
        <v>0</v>
      </c>
      <c r="N25" s="21"/>
      <c r="O25" s="21"/>
      <c r="P25" s="21"/>
    </row>
    <row r="26" spans="1:16" x14ac:dyDescent="0.2">
      <c r="A26" s="25">
        <v>8.9999999999999983E-2</v>
      </c>
      <c r="B26" s="15">
        <f t="shared" ref="B26:M30" si="16">$A26*B8</f>
        <v>15886970.999999996</v>
      </c>
      <c r="C26" s="15">
        <f t="shared" si="16"/>
        <v>20161898.999999996</v>
      </c>
      <c r="D26" s="15">
        <f t="shared" si="16"/>
        <v>14691266.999999996</v>
      </c>
      <c r="E26" s="15">
        <f t="shared" si="16"/>
        <v>7744139.9999999981</v>
      </c>
      <c r="F26" s="15">
        <f t="shared" si="16"/>
        <v>8900594.9999999981</v>
      </c>
      <c r="G26" s="15">
        <f t="shared" si="16"/>
        <v>21327929.999999996</v>
      </c>
      <c r="H26" s="15">
        <f t="shared" si="16"/>
        <v>11509739.999999998</v>
      </c>
      <c r="I26" s="15">
        <f t="shared" si="16"/>
        <v>16592192.999999996</v>
      </c>
      <c r="J26" s="15">
        <f t="shared" si="16"/>
        <v>8854469.9999999981</v>
      </c>
      <c r="K26" s="15">
        <f t="shared" si="16"/>
        <v>11924945.999999998</v>
      </c>
      <c r="L26" s="15">
        <f t="shared" si="16"/>
        <v>15385868.999999996</v>
      </c>
      <c r="M26" s="15">
        <f t="shared" si="16"/>
        <v>8487791.9999999981</v>
      </c>
      <c r="N26" s="21"/>
      <c r="O26" s="21"/>
      <c r="P26" s="21"/>
    </row>
    <row r="27" spans="1:16" x14ac:dyDescent="0.2">
      <c r="A27" s="25">
        <v>8.9999999999999959E-3</v>
      </c>
      <c r="B27" s="15">
        <f t="shared" si="16"/>
        <v>1436029.1999999993</v>
      </c>
      <c r="C27" s="15">
        <f t="shared" si="16"/>
        <v>1442591.0999999994</v>
      </c>
      <c r="D27" s="15">
        <f t="shared" si="16"/>
        <v>1060313.3999999994</v>
      </c>
      <c r="E27" s="15">
        <f t="shared" si="16"/>
        <v>662495.39999999967</v>
      </c>
      <c r="F27" s="15">
        <f t="shared" si="16"/>
        <v>532404.89999999979</v>
      </c>
      <c r="G27" s="15">
        <f t="shared" si="16"/>
        <v>493172.09999999974</v>
      </c>
      <c r="H27" s="15">
        <f t="shared" si="16"/>
        <v>1426559.3999999994</v>
      </c>
      <c r="I27" s="15">
        <f t="shared" si="16"/>
        <v>500531.39999999979</v>
      </c>
      <c r="J27" s="15">
        <f t="shared" si="16"/>
        <v>709114.49999999965</v>
      </c>
      <c r="K27" s="15">
        <f t="shared" si="16"/>
        <v>1096848.8999999994</v>
      </c>
      <c r="L27" s="15">
        <f t="shared" si="16"/>
        <v>989798.39999999956</v>
      </c>
      <c r="M27" s="15">
        <f t="shared" si="16"/>
        <v>0</v>
      </c>
      <c r="N27" s="21"/>
      <c r="O27" s="21"/>
      <c r="P27" s="21"/>
    </row>
    <row r="28" spans="1:16" x14ac:dyDescent="0.2">
      <c r="A28" s="25">
        <v>8.9999999999999943E-4</v>
      </c>
      <c r="B28" s="15">
        <f t="shared" si="16"/>
        <v>185315.48999999987</v>
      </c>
      <c r="C28" s="15">
        <f t="shared" si="16"/>
        <v>78243.119999999952</v>
      </c>
      <c r="D28" s="15">
        <f t="shared" si="16"/>
        <v>73842.569999999949</v>
      </c>
      <c r="E28" s="15">
        <f t="shared" si="16"/>
        <v>49266.809999999969</v>
      </c>
      <c r="F28" s="15">
        <f t="shared" si="16"/>
        <v>34795.25999999998</v>
      </c>
      <c r="G28" s="15">
        <f t="shared" si="16"/>
        <v>26375.489999999983</v>
      </c>
      <c r="H28" s="15">
        <f t="shared" si="16"/>
        <v>94567.589999999938</v>
      </c>
      <c r="I28" s="15">
        <f t="shared" si="16"/>
        <v>84295.16999999994</v>
      </c>
      <c r="J28" s="15">
        <f t="shared" si="16"/>
        <v>79578.089999999953</v>
      </c>
      <c r="K28" s="15">
        <f t="shared" si="16"/>
        <v>80014.679999999949</v>
      </c>
      <c r="L28" s="15">
        <f t="shared" si="16"/>
        <v>90999.899999999936</v>
      </c>
      <c r="M28" s="15">
        <f t="shared" si="16"/>
        <v>0</v>
      </c>
      <c r="N28" s="21"/>
      <c r="O28" s="21"/>
      <c r="P28" s="21"/>
    </row>
    <row r="29" spans="1:16" x14ac:dyDescent="0.2">
      <c r="A29" s="25">
        <v>8.9999999999999911E-5</v>
      </c>
      <c r="B29" s="15">
        <f t="shared" si="16"/>
        <v>10749.72599999999</v>
      </c>
      <c r="C29" s="15">
        <f t="shared" si="16"/>
        <v>6036.6509999999944</v>
      </c>
      <c r="D29" s="15">
        <f t="shared" si="16"/>
        <v>5435.4239999999945</v>
      </c>
      <c r="E29" s="15">
        <f t="shared" si="16"/>
        <v>8012.8439999999919</v>
      </c>
      <c r="F29" s="15">
        <f t="shared" si="16"/>
        <v>6125.9129999999941</v>
      </c>
      <c r="G29" s="15">
        <f t="shared" si="16"/>
        <v>5027.2739999999949</v>
      </c>
      <c r="H29" s="15">
        <f t="shared" si="16"/>
        <v>6270.1739999999936</v>
      </c>
      <c r="I29" s="15">
        <f t="shared" si="16"/>
        <v>9444.1769999999906</v>
      </c>
      <c r="J29" s="15">
        <f t="shared" si="16"/>
        <v>9804.8249999999898</v>
      </c>
      <c r="K29" s="15">
        <f t="shared" si="16"/>
        <v>9951.3809999999903</v>
      </c>
      <c r="L29" s="15">
        <f t="shared" si="16"/>
        <v>3503.1149999999966</v>
      </c>
      <c r="M29" s="15">
        <f t="shared" si="16"/>
        <v>0</v>
      </c>
      <c r="N29" s="21"/>
      <c r="O29" s="21"/>
      <c r="P29" s="21"/>
    </row>
    <row r="30" spans="1:16" x14ac:dyDescent="0.2">
      <c r="A30" s="21">
        <v>9.9999999999544897E-6</v>
      </c>
      <c r="B30" s="15">
        <f t="shared" si="16"/>
        <v>512.0919999976694</v>
      </c>
      <c r="C30" s="15">
        <f t="shared" si="16"/>
        <v>592.87999999730175</v>
      </c>
      <c r="D30" s="15">
        <f t="shared" si="16"/>
        <v>646.99699999705547</v>
      </c>
      <c r="E30" s="15">
        <f t="shared" si="16"/>
        <v>564.4209999974313</v>
      </c>
      <c r="F30" s="15">
        <f t="shared" si="16"/>
        <v>281.17999999872035</v>
      </c>
      <c r="G30" s="15">
        <f t="shared" si="16"/>
        <v>598.62499999727561</v>
      </c>
      <c r="H30" s="15">
        <f t="shared" si="16"/>
        <v>468.5049999978678</v>
      </c>
      <c r="I30" s="15">
        <f t="shared" si="16"/>
        <v>1049.6059999952233</v>
      </c>
      <c r="J30" s="15">
        <f t="shared" si="16"/>
        <v>308.44999999859624</v>
      </c>
      <c r="K30" s="15">
        <f t="shared" si="16"/>
        <v>280.87099999872174</v>
      </c>
      <c r="L30" s="15">
        <f t="shared" si="16"/>
        <v>225.14499999897535</v>
      </c>
      <c r="M30" s="15">
        <f t="shared" si="16"/>
        <v>292.87199999866715</v>
      </c>
      <c r="N30" s="21"/>
      <c r="O30" s="21"/>
      <c r="P30" s="21"/>
    </row>
    <row r="31" spans="1:16" x14ac:dyDescent="0.2">
      <c r="A31" s="2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1"/>
      <c r="O31" s="21"/>
      <c r="P31" s="21"/>
    </row>
    <row r="32" spans="1:16" x14ac:dyDescent="0.2">
      <c r="A32" s="27" t="s">
        <v>354</v>
      </c>
      <c r="B32" s="28">
        <f>SUM(B33:B38)</f>
        <v>169823908.2504375</v>
      </c>
      <c r="C32" s="28">
        <f t="shared" ref="C32" si="17">SUM(C33:C38)</f>
        <v>154854961.20259374</v>
      </c>
      <c r="D32" s="28">
        <f t="shared" ref="D32" si="18">SUM(D33:D38)</f>
        <v>168307983.67134374</v>
      </c>
      <c r="E32" s="28">
        <f t="shared" ref="E32" si="19">SUM(E33:E38)</f>
        <v>101658473.16421874</v>
      </c>
      <c r="F32" s="28">
        <f t="shared" ref="F32" si="20">SUM(F33:F38)</f>
        <v>80321591.28590624</v>
      </c>
      <c r="G32" s="28">
        <f t="shared" ref="G32" si="21">SUM(G33:G38)</f>
        <v>157523627.54928124</v>
      </c>
      <c r="H32" s="28">
        <f t="shared" ref="H32" si="22">SUM(H33:H38)</f>
        <v>171782009.89740625</v>
      </c>
      <c r="I32" s="28">
        <f t="shared" ref="I32" si="23">SUM(I33:I38)</f>
        <v>280709092.24621874</v>
      </c>
      <c r="J32" s="28">
        <f t="shared" ref="J32" si="24">SUM(J33:J38)</f>
        <v>132923987.58609374</v>
      </c>
      <c r="K32" s="28">
        <f t="shared" ref="K32" si="25">SUM(K33:K38)</f>
        <v>121259702.1095625</v>
      </c>
      <c r="L32" s="26">
        <f t="shared" ref="L32" si="26">SUM(L33:L38)</f>
        <v>24208490.494687498</v>
      </c>
      <c r="M32" s="26">
        <f t="shared" ref="M32" si="27">SUM(M33:M38)</f>
        <v>12026595.996749997</v>
      </c>
      <c r="N32" s="25">
        <f>SUM(B32:K32)</f>
        <v>1539165336.9630623</v>
      </c>
      <c r="O32" s="21"/>
      <c r="P32" s="21"/>
    </row>
    <row r="33" spans="1:16" x14ac:dyDescent="0.2">
      <c r="A33" s="25">
        <v>0.85</v>
      </c>
      <c r="B33" s="15">
        <f>$A33*B7</f>
        <v>143619825</v>
      </c>
      <c r="C33" s="15">
        <f t="shared" ref="C33:M33" si="28">$A33*C7</f>
        <v>122944000</v>
      </c>
      <c r="D33" s="15">
        <f t="shared" si="28"/>
        <v>144975915</v>
      </c>
      <c r="E33" s="15">
        <f t="shared" si="28"/>
        <v>89080170</v>
      </c>
      <c r="F33" s="15">
        <f t="shared" si="28"/>
        <v>66438720</v>
      </c>
      <c r="G33" s="15">
        <f t="shared" si="28"/>
        <v>126148415</v>
      </c>
      <c r="H33" s="15">
        <f t="shared" si="28"/>
        <v>152110135</v>
      </c>
      <c r="I33" s="15">
        <f t="shared" si="28"/>
        <v>255818040</v>
      </c>
      <c r="J33" s="15">
        <f t="shared" si="28"/>
        <v>118570410</v>
      </c>
      <c r="K33" s="15">
        <f t="shared" si="28"/>
        <v>101730465</v>
      </c>
      <c r="L33" s="15">
        <f t="shared" si="28"/>
        <v>0</v>
      </c>
      <c r="M33" s="15">
        <f t="shared" si="28"/>
        <v>0</v>
      </c>
      <c r="N33" s="21"/>
      <c r="O33" s="21"/>
      <c r="P33" s="21"/>
    </row>
    <row r="34" spans="1:16" x14ac:dyDescent="0.2">
      <c r="A34" s="25">
        <v>0.1275</v>
      </c>
      <c r="B34" s="15">
        <f t="shared" ref="B34:M38" si="29">$A34*B8</f>
        <v>22506542.25</v>
      </c>
      <c r="C34" s="15">
        <f t="shared" si="29"/>
        <v>28562690.25</v>
      </c>
      <c r="D34" s="15">
        <f t="shared" si="29"/>
        <v>20812628.25</v>
      </c>
      <c r="E34" s="15">
        <f t="shared" si="29"/>
        <v>10970865</v>
      </c>
      <c r="F34" s="15">
        <f t="shared" si="29"/>
        <v>12609176.25</v>
      </c>
      <c r="G34" s="15">
        <f t="shared" si="29"/>
        <v>30214567.5</v>
      </c>
      <c r="H34" s="15">
        <f t="shared" si="29"/>
        <v>16305465</v>
      </c>
      <c r="I34" s="15">
        <f t="shared" si="29"/>
        <v>23505606.75</v>
      </c>
      <c r="J34" s="15">
        <f t="shared" si="29"/>
        <v>12543832.5</v>
      </c>
      <c r="K34" s="15">
        <f t="shared" si="29"/>
        <v>16893673.5</v>
      </c>
      <c r="L34" s="15">
        <f t="shared" si="29"/>
        <v>21796647.75</v>
      </c>
      <c r="M34" s="15">
        <f t="shared" si="29"/>
        <v>12024372</v>
      </c>
      <c r="N34" s="21"/>
      <c r="O34" s="21"/>
      <c r="P34" s="21"/>
    </row>
    <row r="35" spans="1:16" x14ac:dyDescent="0.2">
      <c r="A35" s="25">
        <v>1.9125000000000003E-2</v>
      </c>
      <c r="B35" s="15">
        <f t="shared" si="29"/>
        <v>3051562.0500000003</v>
      </c>
      <c r="C35" s="15">
        <f t="shared" si="29"/>
        <v>3065506.0875000004</v>
      </c>
      <c r="D35" s="15">
        <f t="shared" si="29"/>
        <v>2253165.9750000006</v>
      </c>
      <c r="E35" s="15">
        <f t="shared" si="29"/>
        <v>1407802.7250000003</v>
      </c>
      <c r="F35" s="15">
        <f t="shared" si="29"/>
        <v>1131360.4125000001</v>
      </c>
      <c r="G35" s="15">
        <f t="shared" si="29"/>
        <v>1047990.7125000001</v>
      </c>
      <c r="H35" s="15">
        <f t="shared" si="29"/>
        <v>3031438.7250000006</v>
      </c>
      <c r="I35" s="15">
        <f t="shared" si="29"/>
        <v>1063629.2250000001</v>
      </c>
      <c r="J35" s="15">
        <f t="shared" si="29"/>
        <v>1506868.3125000002</v>
      </c>
      <c r="K35" s="15">
        <f t="shared" si="29"/>
        <v>2330803.9125000006</v>
      </c>
      <c r="L35" s="15">
        <f t="shared" si="29"/>
        <v>2103321.6000000006</v>
      </c>
      <c r="M35" s="15">
        <f t="shared" si="29"/>
        <v>0</v>
      </c>
      <c r="N35" s="21"/>
      <c r="O35" s="21"/>
      <c r="P35" s="21"/>
    </row>
    <row r="36" spans="1:16" x14ac:dyDescent="0.2">
      <c r="A36" s="25">
        <v>2.8687500000000011E-3</v>
      </c>
      <c r="B36" s="15">
        <f t="shared" si="29"/>
        <v>590693.12437500025</v>
      </c>
      <c r="C36" s="15">
        <f t="shared" si="29"/>
        <v>249399.94500000009</v>
      </c>
      <c r="D36" s="15">
        <f t="shared" si="29"/>
        <v>235373.19187500008</v>
      </c>
      <c r="E36" s="15">
        <f t="shared" si="29"/>
        <v>157037.95687500006</v>
      </c>
      <c r="F36" s="15">
        <f t="shared" si="29"/>
        <v>110909.89125000004</v>
      </c>
      <c r="G36" s="15">
        <f t="shared" si="29"/>
        <v>84071.874375000029</v>
      </c>
      <c r="H36" s="15">
        <f t="shared" si="29"/>
        <v>301434.19312500011</v>
      </c>
      <c r="I36" s="15">
        <f t="shared" si="29"/>
        <v>268690.85437500011</v>
      </c>
      <c r="J36" s="15">
        <f t="shared" si="29"/>
        <v>253655.16187500011</v>
      </c>
      <c r="K36" s="15">
        <f t="shared" si="29"/>
        <v>255046.7925000001</v>
      </c>
      <c r="L36" s="15">
        <f t="shared" si="29"/>
        <v>290062.18125000008</v>
      </c>
      <c r="M36" s="15">
        <f t="shared" si="29"/>
        <v>0</v>
      </c>
      <c r="N36" s="21"/>
      <c r="O36" s="21"/>
      <c r="P36" s="21"/>
    </row>
    <row r="37" spans="1:16" x14ac:dyDescent="0.2">
      <c r="A37" s="25">
        <v>4.3031250000000025E-4</v>
      </c>
      <c r="B37" s="15">
        <f t="shared" si="29"/>
        <v>51397.127437500028</v>
      </c>
      <c r="C37" s="15">
        <f t="shared" si="29"/>
        <v>28862.737593750018</v>
      </c>
      <c r="D37" s="15">
        <f t="shared" si="29"/>
        <v>25988.121000000014</v>
      </c>
      <c r="E37" s="15">
        <f t="shared" si="29"/>
        <v>38311.410375000021</v>
      </c>
      <c r="F37" s="15">
        <f t="shared" si="29"/>
        <v>29289.521531250019</v>
      </c>
      <c r="G37" s="15">
        <f t="shared" si="29"/>
        <v>24036.653812500015</v>
      </c>
      <c r="H37" s="15">
        <f t="shared" si="29"/>
        <v>29979.269437500017</v>
      </c>
      <c r="I37" s="15">
        <f t="shared" si="29"/>
        <v>45154.971281250029</v>
      </c>
      <c r="J37" s="15">
        <f t="shared" si="29"/>
        <v>46879.319531250025</v>
      </c>
      <c r="K37" s="15">
        <f t="shared" si="29"/>
        <v>47580.040406250024</v>
      </c>
      <c r="L37" s="15">
        <f t="shared" si="29"/>
        <v>16749.26859375001</v>
      </c>
      <c r="M37" s="15">
        <f t="shared" si="29"/>
        <v>0</v>
      </c>
      <c r="N37" s="21"/>
      <c r="O37" s="21"/>
      <c r="P37" s="21"/>
    </row>
    <row r="38" spans="1:16" x14ac:dyDescent="0.2">
      <c r="A38" s="21">
        <v>7.5937499999900737E-5</v>
      </c>
      <c r="B38" s="15">
        <f t="shared" si="29"/>
        <v>3888.6986249949168</v>
      </c>
      <c r="C38" s="15">
        <f t="shared" si="29"/>
        <v>4502.1824999941146</v>
      </c>
      <c r="D38" s="15">
        <f t="shared" si="29"/>
        <v>4913.1334687435774</v>
      </c>
      <c r="E38" s="15">
        <f t="shared" si="29"/>
        <v>4286.0719687443971</v>
      </c>
      <c r="F38" s="15">
        <f t="shared" si="29"/>
        <v>2135.2106249972089</v>
      </c>
      <c r="G38" s="15">
        <f t="shared" si="29"/>
        <v>4545.8085937440583</v>
      </c>
      <c r="H38" s="15">
        <f t="shared" si="29"/>
        <v>3557.7098437453496</v>
      </c>
      <c r="I38" s="15">
        <f t="shared" si="29"/>
        <v>7970.4455624895809</v>
      </c>
      <c r="J38" s="15">
        <f t="shared" si="29"/>
        <v>2342.2921874969384</v>
      </c>
      <c r="K38" s="15">
        <f t="shared" si="29"/>
        <v>2132.8641562472121</v>
      </c>
      <c r="L38" s="15">
        <f t="shared" si="29"/>
        <v>1709.6948437477652</v>
      </c>
      <c r="M38" s="15">
        <f t="shared" si="29"/>
        <v>2223.996749997093</v>
      </c>
      <c r="N38" s="21"/>
      <c r="O38" s="21"/>
      <c r="P38" s="21"/>
    </row>
    <row r="39" spans="1:16" x14ac:dyDescent="0.2">
      <c r="A39" s="24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</row>
    <row r="40" spans="1:16" x14ac:dyDescent="0.2">
      <c r="A40" s="27" t="s">
        <v>354</v>
      </c>
      <c r="B40" s="28">
        <f>SUM(B41:B46)</f>
        <v>170008056.57600001</v>
      </c>
      <c r="C40" s="28">
        <f t="shared" ref="C40" si="30">SUM(C41:C46)</f>
        <v>157345811.07200003</v>
      </c>
      <c r="D40" s="28">
        <f t="shared" ref="D40" si="31">SUM(D41:D46)</f>
        <v>166958841.632</v>
      </c>
      <c r="E40" s="28">
        <f t="shared" ref="E40" si="32">SUM(E41:E46)</f>
        <v>100445422.88000001</v>
      </c>
      <c r="F40" s="28">
        <f t="shared" ref="F40" si="33">SUM(F41:F46)</f>
        <v>80590390.016000003</v>
      </c>
      <c r="G40" s="28">
        <f t="shared" ref="G40" si="34">SUM(G41:G46)</f>
        <v>158675954.84799999</v>
      </c>
      <c r="H40" s="28">
        <f t="shared" ref="H40" si="35">SUM(H41:H46)</f>
        <v>169473099.80799997</v>
      </c>
      <c r="I40" s="28">
        <f t="shared" ref="I40" si="36">SUM(I41:I46)</f>
        <v>272814156.09600002</v>
      </c>
      <c r="J40" s="28">
        <f t="shared" ref="J40" si="37">SUM(J41:J46)</f>
        <v>130573461.44000001</v>
      </c>
      <c r="K40" s="28">
        <f t="shared" ref="K40" si="38">SUM(K41:K46)</f>
        <v>121565643.10400002</v>
      </c>
      <c r="L40" s="26">
        <f t="shared" ref="L40" si="39">SUM(L41:L46)</f>
        <v>31576076.319999993</v>
      </c>
      <c r="M40" s="26">
        <f t="shared" ref="M40" si="40">SUM(M41:M46)</f>
        <v>15098779.904000001</v>
      </c>
      <c r="N40" s="25">
        <f>SUM(B40:K40)</f>
        <v>1528450837.4720001</v>
      </c>
      <c r="O40" s="21"/>
      <c r="P40" s="21"/>
    </row>
    <row r="41" spans="1:16" x14ac:dyDescent="0.2">
      <c r="A41" s="25">
        <v>0.8</v>
      </c>
      <c r="B41" s="15">
        <f>$A41*B7</f>
        <v>135171600</v>
      </c>
      <c r="C41" s="15">
        <f t="shared" ref="C41:M41" si="41">$A41*C7</f>
        <v>115712000</v>
      </c>
      <c r="D41" s="15">
        <f t="shared" si="41"/>
        <v>136447920</v>
      </c>
      <c r="E41" s="15">
        <f t="shared" si="41"/>
        <v>83840160</v>
      </c>
      <c r="F41" s="15">
        <f t="shared" si="41"/>
        <v>62530560</v>
      </c>
      <c r="G41" s="15">
        <f t="shared" si="41"/>
        <v>118727920</v>
      </c>
      <c r="H41" s="15">
        <f t="shared" si="41"/>
        <v>143162480</v>
      </c>
      <c r="I41" s="15">
        <f t="shared" si="41"/>
        <v>240769920</v>
      </c>
      <c r="J41" s="15">
        <f t="shared" si="41"/>
        <v>111595680</v>
      </c>
      <c r="K41" s="15">
        <f t="shared" si="41"/>
        <v>95746320</v>
      </c>
      <c r="L41" s="15">
        <f t="shared" si="41"/>
        <v>0</v>
      </c>
      <c r="M41" s="15">
        <f t="shared" si="41"/>
        <v>0</v>
      </c>
      <c r="N41" s="21"/>
      <c r="O41" s="21"/>
      <c r="P41" s="21"/>
    </row>
    <row r="42" spans="1:16" x14ac:dyDescent="0.2">
      <c r="A42" s="25">
        <v>0.15999999999999998</v>
      </c>
      <c r="B42" s="15">
        <f t="shared" ref="B42:M46" si="42">$A42*B8</f>
        <v>28243503.999999996</v>
      </c>
      <c r="C42" s="15">
        <f t="shared" si="42"/>
        <v>35843375.999999993</v>
      </c>
      <c r="D42" s="15">
        <f t="shared" si="42"/>
        <v>26117807.999999996</v>
      </c>
      <c r="E42" s="15">
        <f t="shared" si="42"/>
        <v>13767359.999999998</v>
      </c>
      <c r="F42" s="15">
        <f t="shared" si="42"/>
        <v>15823279.999999998</v>
      </c>
      <c r="G42" s="15">
        <f t="shared" si="42"/>
        <v>37916319.999999993</v>
      </c>
      <c r="H42" s="15">
        <f t="shared" si="42"/>
        <v>20461759.999999996</v>
      </c>
      <c r="I42" s="15">
        <f t="shared" si="42"/>
        <v>29497231.999999996</v>
      </c>
      <c r="J42" s="15">
        <f t="shared" si="42"/>
        <v>15741279.999999998</v>
      </c>
      <c r="K42" s="15">
        <f t="shared" si="42"/>
        <v>21199903.999999996</v>
      </c>
      <c r="L42" s="15">
        <f t="shared" si="42"/>
        <v>27352655.999999996</v>
      </c>
      <c r="M42" s="15">
        <f t="shared" si="42"/>
        <v>15089407.999999998</v>
      </c>
      <c r="N42" s="21"/>
      <c r="O42" s="21"/>
      <c r="P42" s="21"/>
    </row>
    <row r="43" spans="1:16" x14ac:dyDescent="0.2">
      <c r="A43" s="25">
        <v>3.1999999999999987E-2</v>
      </c>
      <c r="B43" s="15">
        <f t="shared" si="42"/>
        <v>5105881.5999999978</v>
      </c>
      <c r="C43" s="15">
        <f t="shared" si="42"/>
        <v>5129212.799999998</v>
      </c>
      <c r="D43" s="15">
        <f t="shared" si="42"/>
        <v>3770003.1999999983</v>
      </c>
      <c r="E43" s="15">
        <f t="shared" si="42"/>
        <v>2355539.1999999993</v>
      </c>
      <c r="F43" s="15">
        <f t="shared" si="42"/>
        <v>1892995.1999999993</v>
      </c>
      <c r="G43" s="15">
        <f t="shared" si="42"/>
        <v>1753500.7999999993</v>
      </c>
      <c r="H43" s="15">
        <f t="shared" si="42"/>
        <v>5072211.1999999983</v>
      </c>
      <c r="I43" s="15">
        <f t="shared" si="42"/>
        <v>1779667.1999999993</v>
      </c>
      <c r="J43" s="15">
        <f t="shared" si="42"/>
        <v>2521295.9999999991</v>
      </c>
      <c r="K43" s="15">
        <f t="shared" si="42"/>
        <v>3899907.1999999983</v>
      </c>
      <c r="L43" s="15">
        <f t="shared" si="42"/>
        <v>3519283.1999999983</v>
      </c>
      <c r="M43" s="15">
        <f t="shared" si="42"/>
        <v>0</v>
      </c>
      <c r="N43" s="21"/>
      <c r="O43" s="21"/>
      <c r="P43" s="21"/>
    </row>
    <row r="44" spans="1:16" x14ac:dyDescent="0.2">
      <c r="A44" s="25">
        <v>6.399999999999996E-3</v>
      </c>
      <c r="B44" s="15">
        <f t="shared" si="42"/>
        <v>1317799.0399999991</v>
      </c>
      <c r="C44" s="15">
        <f t="shared" si="42"/>
        <v>556395.51999999967</v>
      </c>
      <c r="D44" s="15">
        <f t="shared" si="42"/>
        <v>525102.71999999962</v>
      </c>
      <c r="E44" s="15">
        <f t="shared" si="42"/>
        <v>350341.75999999978</v>
      </c>
      <c r="F44" s="15">
        <f t="shared" si="42"/>
        <v>247432.95999999985</v>
      </c>
      <c r="G44" s="15">
        <f t="shared" si="42"/>
        <v>187559.03999999989</v>
      </c>
      <c r="H44" s="15">
        <f t="shared" si="42"/>
        <v>672480.63999999955</v>
      </c>
      <c r="I44" s="15">
        <f t="shared" si="42"/>
        <v>599432.3199999996</v>
      </c>
      <c r="J44" s="15">
        <f t="shared" si="42"/>
        <v>565888.63999999966</v>
      </c>
      <c r="K44" s="15">
        <f t="shared" si="42"/>
        <v>568993.27999999968</v>
      </c>
      <c r="L44" s="15">
        <f t="shared" si="42"/>
        <v>647110.39999999956</v>
      </c>
      <c r="M44" s="15">
        <f t="shared" si="42"/>
        <v>0</v>
      </c>
      <c r="N44" s="21"/>
      <c r="O44" s="21"/>
      <c r="P44" s="21"/>
    </row>
    <row r="45" spans="1:16" x14ac:dyDescent="0.2">
      <c r="A45" s="25">
        <v>1.2799999999999988E-3</v>
      </c>
      <c r="B45" s="15">
        <f t="shared" si="42"/>
        <v>152884.99199999985</v>
      </c>
      <c r="C45" s="15">
        <f t="shared" si="42"/>
        <v>85854.591999999917</v>
      </c>
      <c r="D45" s="15">
        <f t="shared" si="42"/>
        <v>77303.807999999932</v>
      </c>
      <c r="E45" s="15">
        <f t="shared" si="42"/>
        <v>113960.44799999989</v>
      </c>
      <c r="F45" s="15">
        <f t="shared" si="42"/>
        <v>87124.095999999918</v>
      </c>
      <c r="G45" s="15">
        <f t="shared" si="42"/>
        <v>71499.007999999929</v>
      </c>
      <c r="H45" s="15">
        <f t="shared" si="42"/>
        <v>89175.807999999917</v>
      </c>
      <c r="I45" s="15">
        <f t="shared" si="42"/>
        <v>134317.18399999986</v>
      </c>
      <c r="J45" s="15">
        <f t="shared" si="42"/>
        <v>139446.39999999988</v>
      </c>
      <c r="K45" s="15">
        <f t="shared" si="42"/>
        <v>141530.75199999986</v>
      </c>
      <c r="L45" s="15">
        <f t="shared" si="42"/>
        <v>49822.079999999951</v>
      </c>
      <c r="M45" s="15">
        <f t="shared" si="42"/>
        <v>0</v>
      </c>
      <c r="N45" s="21"/>
      <c r="O45" s="21"/>
      <c r="P45" s="21"/>
    </row>
    <row r="46" spans="1:16" x14ac:dyDescent="0.2">
      <c r="A46" s="21">
        <v>3.2000000000009798E-4</v>
      </c>
      <c r="B46" s="15">
        <f t="shared" si="42"/>
        <v>16386.944000005016</v>
      </c>
      <c r="C46" s="15">
        <f t="shared" si="42"/>
        <v>18972.16000000581</v>
      </c>
      <c r="D46" s="15">
        <f t="shared" si="42"/>
        <v>20703.90400000634</v>
      </c>
      <c r="E46" s="15">
        <f t="shared" si="42"/>
        <v>18061.472000005531</v>
      </c>
      <c r="F46" s="15">
        <f t="shared" si="42"/>
        <v>8997.760000002756</v>
      </c>
      <c r="G46" s="15">
        <f t="shared" si="42"/>
        <v>19156.000000005864</v>
      </c>
      <c r="H46" s="15">
        <f t="shared" si="42"/>
        <v>14992.160000004591</v>
      </c>
      <c r="I46" s="15">
        <f t="shared" si="42"/>
        <v>33587.392000010288</v>
      </c>
      <c r="J46" s="15">
        <f t="shared" si="42"/>
        <v>9870.4000000030228</v>
      </c>
      <c r="K46" s="15">
        <f t="shared" si="42"/>
        <v>8987.8720000027515</v>
      </c>
      <c r="L46" s="15">
        <f t="shared" si="42"/>
        <v>7204.6400000022059</v>
      </c>
      <c r="M46" s="15">
        <f t="shared" si="42"/>
        <v>9371.904000002869</v>
      </c>
      <c r="N46" s="21"/>
      <c r="O46" s="21"/>
      <c r="P46" s="21"/>
    </row>
    <row r="47" spans="1:16" x14ac:dyDescent="0.2">
      <c r="A47" s="24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1:16" x14ac:dyDescent="0.2">
      <c r="A48" s="27" t="s">
        <v>354</v>
      </c>
      <c r="B48" s="28">
        <f>SUM(B49:B54)</f>
        <v>170113447.0703125</v>
      </c>
      <c r="C48" s="28">
        <f t="shared" ref="C48" si="43">SUM(C49:C54)</f>
        <v>159270646.19140625</v>
      </c>
      <c r="D48" s="28">
        <f t="shared" ref="D48" si="44">SUM(D49:D54)</f>
        <v>165250806.34765625</v>
      </c>
      <c r="E48" s="28">
        <f t="shared" ref="E48" si="45">SUM(E49:E54)</f>
        <v>99141720.80078125</v>
      </c>
      <c r="F48" s="28">
        <f t="shared" ref="F48" si="46">SUM(F49:F54)</f>
        <v>80618181.93359375</v>
      </c>
      <c r="G48" s="28">
        <f t="shared" ref="G48" si="47">SUM(G49:G54)</f>
        <v>158874755.76171875</v>
      </c>
      <c r="H48" s="28">
        <f t="shared" ref="H48" si="48">SUM(H49:H54)</f>
        <v>167104655.37109375</v>
      </c>
      <c r="I48" s="28">
        <f t="shared" ref="I48" si="49">SUM(I49:I54)</f>
        <v>264403324.70703125</v>
      </c>
      <c r="J48" s="28">
        <f t="shared" ref="J48" si="50">SUM(J49:J54)</f>
        <v>128146529.78515625</v>
      </c>
      <c r="K48" s="28">
        <f t="shared" ref="K48" si="51">SUM(K49:K54)</f>
        <v>121711791.9921875</v>
      </c>
      <c r="L48" s="26">
        <f t="shared" ref="L48" si="52">SUM(L49:L54)</f>
        <v>38530008.7890625</v>
      </c>
      <c r="M48" s="26">
        <f t="shared" ref="M48" si="53">SUM(M49:M54)</f>
        <v>17711500.78125</v>
      </c>
      <c r="N48" s="25">
        <f>SUM(B48:K48)</f>
        <v>1514635859.9609375</v>
      </c>
      <c r="O48" s="21"/>
      <c r="P48" s="21"/>
    </row>
    <row r="49" spans="1:16" x14ac:dyDescent="0.2">
      <c r="A49" s="25">
        <v>0.75</v>
      </c>
      <c r="B49" s="15">
        <f>$A49*B7</f>
        <v>126723375</v>
      </c>
      <c r="C49" s="15">
        <f t="shared" ref="C49:M49" si="54">$A49*C7</f>
        <v>108480000</v>
      </c>
      <c r="D49" s="15">
        <f t="shared" si="54"/>
        <v>127919925</v>
      </c>
      <c r="E49" s="15">
        <f t="shared" si="54"/>
        <v>78600150</v>
      </c>
      <c r="F49" s="15">
        <f t="shared" si="54"/>
        <v>58622400</v>
      </c>
      <c r="G49" s="15">
        <f t="shared" si="54"/>
        <v>111307425</v>
      </c>
      <c r="H49" s="15">
        <f t="shared" si="54"/>
        <v>134214825</v>
      </c>
      <c r="I49" s="15">
        <f t="shared" si="54"/>
        <v>225721800</v>
      </c>
      <c r="J49" s="15">
        <f t="shared" si="54"/>
        <v>104620950</v>
      </c>
      <c r="K49" s="15">
        <f t="shared" si="54"/>
        <v>89762175</v>
      </c>
      <c r="L49" s="15">
        <f t="shared" si="54"/>
        <v>0</v>
      </c>
      <c r="M49" s="15">
        <f t="shared" si="54"/>
        <v>0</v>
      </c>
      <c r="N49" s="21"/>
      <c r="O49" s="21"/>
      <c r="P49" s="21"/>
    </row>
    <row r="50" spans="1:16" x14ac:dyDescent="0.2">
      <c r="A50" s="25">
        <v>0.1875</v>
      </c>
      <c r="B50" s="15">
        <f t="shared" ref="B50:M54" si="55">$A50*B8</f>
        <v>33097856.25</v>
      </c>
      <c r="C50" s="15">
        <f t="shared" si="55"/>
        <v>42003956.25</v>
      </c>
      <c r="D50" s="15">
        <f t="shared" si="55"/>
        <v>30606806.25</v>
      </c>
      <c r="E50" s="15">
        <f t="shared" si="55"/>
        <v>16133625</v>
      </c>
      <c r="F50" s="15">
        <f t="shared" si="55"/>
        <v>18542906.25</v>
      </c>
      <c r="G50" s="15">
        <f t="shared" si="55"/>
        <v>44433187.5</v>
      </c>
      <c r="H50" s="15">
        <f t="shared" si="55"/>
        <v>23978625</v>
      </c>
      <c r="I50" s="15">
        <f t="shared" si="55"/>
        <v>34567068.75</v>
      </c>
      <c r="J50" s="15">
        <f t="shared" si="55"/>
        <v>18446812.5</v>
      </c>
      <c r="K50" s="15">
        <f t="shared" si="55"/>
        <v>24843637.5</v>
      </c>
      <c r="L50" s="15">
        <f t="shared" si="55"/>
        <v>32053893.75</v>
      </c>
      <c r="M50" s="15">
        <f t="shared" si="55"/>
        <v>17682900</v>
      </c>
      <c r="N50" s="21"/>
      <c r="O50" s="21"/>
      <c r="P50" s="21"/>
    </row>
    <row r="51" spans="1:16" x14ac:dyDescent="0.2">
      <c r="A51" s="25">
        <v>4.6875E-2</v>
      </c>
      <c r="B51" s="15">
        <f t="shared" si="55"/>
        <v>7479318.75</v>
      </c>
      <c r="C51" s="15">
        <f t="shared" si="55"/>
        <v>7513495.3125</v>
      </c>
      <c r="D51" s="15">
        <f t="shared" si="55"/>
        <v>5522465.625</v>
      </c>
      <c r="E51" s="15">
        <f t="shared" si="55"/>
        <v>3450496.875</v>
      </c>
      <c r="F51" s="15">
        <f t="shared" si="55"/>
        <v>2772942.1875</v>
      </c>
      <c r="G51" s="15">
        <f t="shared" si="55"/>
        <v>2568604.6875</v>
      </c>
      <c r="H51" s="15">
        <f t="shared" si="55"/>
        <v>7429996.875</v>
      </c>
      <c r="I51" s="15">
        <f t="shared" si="55"/>
        <v>2606934.375</v>
      </c>
      <c r="J51" s="15">
        <f t="shared" si="55"/>
        <v>3693304.6875</v>
      </c>
      <c r="K51" s="15">
        <f t="shared" si="55"/>
        <v>5712754.6875</v>
      </c>
      <c r="L51" s="15">
        <f t="shared" si="55"/>
        <v>5155200</v>
      </c>
      <c r="M51" s="15">
        <f t="shared" si="55"/>
        <v>0</v>
      </c>
      <c r="N51" s="21"/>
      <c r="O51" s="21"/>
      <c r="P51" s="21"/>
    </row>
    <row r="52" spans="1:16" x14ac:dyDescent="0.2">
      <c r="A52" s="25">
        <v>1.171875E-2</v>
      </c>
      <c r="B52" s="15">
        <f t="shared" si="55"/>
        <v>2412962.109375</v>
      </c>
      <c r="C52" s="15">
        <f t="shared" si="55"/>
        <v>1018790.625</v>
      </c>
      <c r="D52" s="15">
        <f t="shared" si="55"/>
        <v>961491.796875</v>
      </c>
      <c r="E52" s="15">
        <f t="shared" si="55"/>
        <v>641494.921875</v>
      </c>
      <c r="F52" s="15">
        <f t="shared" si="55"/>
        <v>453063.28125</v>
      </c>
      <c r="G52" s="15">
        <f t="shared" si="55"/>
        <v>343430.859375</v>
      </c>
      <c r="H52" s="15">
        <f t="shared" si="55"/>
        <v>1231348.828125</v>
      </c>
      <c r="I52" s="15">
        <f t="shared" si="55"/>
        <v>1097593.359375</v>
      </c>
      <c r="J52" s="15">
        <f t="shared" si="55"/>
        <v>1036173.046875</v>
      </c>
      <c r="K52" s="15">
        <f t="shared" si="55"/>
        <v>1041857.8125</v>
      </c>
      <c r="L52" s="15">
        <f t="shared" si="55"/>
        <v>1184894.53125</v>
      </c>
      <c r="M52" s="15">
        <f t="shared" si="55"/>
        <v>0</v>
      </c>
      <c r="N52" s="21"/>
      <c r="O52" s="21"/>
      <c r="P52" s="21"/>
    </row>
    <row r="53" spans="1:16" x14ac:dyDescent="0.2">
      <c r="A53" s="25">
        <v>2.9296875E-3</v>
      </c>
      <c r="B53" s="15">
        <f t="shared" si="55"/>
        <v>349925.9765625</v>
      </c>
      <c r="C53" s="15">
        <f t="shared" si="55"/>
        <v>196505.56640625</v>
      </c>
      <c r="D53" s="15">
        <f t="shared" si="55"/>
        <v>176934.375</v>
      </c>
      <c r="E53" s="15">
        <f t="shared" si="55"/>
        <v>260834.765625</v>
      </c>
      <c r="F53" s="15">
        <f t="shared" si="55"/>
        <v>199411.23046875</v>
      </c>
      <c r="G53" s="15">
        <f t="shared" si="55"/>
        <v>163648.2421875</v>
      </c>
      <c r="H53" s="15">
        <f t="shared" si="55"/>
        <v>204107.2265625</v>
      </c>
      <c r="I53" s="15">
        <f t="shared" si="55"/>
        <v>307427.63671875</v>
      </c>
      <c r="J53" s="15">
        <f t="shared" si="55"/>
        <v>319167.48046875</v>
      </c>
      <c r="K53" s="15">
        <f t="shared" si="55"/>
        <v>323938.18359375</v>
      </c>
      <c r="L53" s="15">
        <f t="shared" si="55"/>
        <v>114033.69140625</v>
      </c>
      <c r="M53" s="15">
        <f t="shared" si="55"/>
        <v>0</v>
      </c>
      <c r="N53" s="21"/>
      <c r="O53" s="21"/>
      <c r="P53" s="21"/>
    </row>
    <row r="54" spans="1:16" x14ac:dyDescent="0.2">
      <c r="A54" s="21">
        <v>9.765625E-4</v>
      </c>
      <c r="B54" s="15">
        <f t="shared" si="55"/>
        <v>50008.984375</v>
      </c>
      <c r="C54" s="15">
        <f t="shared" si="55"/>
        <v>57898.4375</v>
      </c>
      <c r="D54" s="15">
        <f t="shared" si="55"/>
        <v>63183.30078125</v>
      </c>
      <c r="E54" s="15">
        <f t="shared" si="55"/>
        <v>55119.23828125</v>
      </c>
      <c r="F54" s="15">
        <f t="shared" si="55"/>
        <v>27458.984375</v>
      </c>
      <c r="G54" s="15">
        <f t="shared" si="55"/>
        <v>58459.47265625</v>
      </c>
      <c r="H54" s="15">
        <f t="shared" si="55"/>
        <v>45752.44140625</v>
      </c>
      <c r="I54" s="15">
        <f t="shared" si="55"/>
        <v>102500.5859375</v>
      </c>
      <c r="J54" s="15">
        <f t="shared" si="55"/>
        <v>30122.0703125</v>
      </c>
      <c r="K54" s="15">
        <f t="shared" si="55"/>
        <v>27428.80859375</v>
      </c>
      <c r="L54" s="15">
        <f t="shared" si="55"/>
        <v>21986.81640625</v>
      </c>
      <c r="M54" s="15">
        <f t="shared" si="55"/>
        <v>28600.78125</v>
      </c>
      <c r="N54" s="21"/>
      <c r="O54" s="21"/>
      <c r="P54" s="21"/>
    </row>
    <row r="55" spans="1:16" x14ac:dyDescent="0.2">
      <c r="A55" s="24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1:16" x14ac:dyDescent="0.2">
      <c r="A56" s="27" t="s">
        <v>354</v>
      </c>
      <c r="B56" s="28">
        <f>SUM(B57:B62)</f>
        <v>170090249.78400001</v>
      </c>
      <c r="C56" s="28">
        <f t="shared" ref="C56" si="56">SUM(C57:C62)</f>
        <v>160558053.07300001</v>
      </c>
      <c r="D56" s="28">
        <f t="shared" ref="D56" si="57">SUM(D57:D62)</f>
        <v>163144092.75300002</v>
      </c>
      <c r="E56" s="28">
        <f t="shared" ref="E56" si="58">SUM(E57:E62)</f>
        <v>97743834.285000011</v>
      </c>
      <c r="F56" s="28">
        <f t="shared" ref="F56" si="59">SUM(F57:F62)</f>
        <v>80394089.018999979</v>
      </c>
      <c r="G56" s="28">
        <f t="shared" ref="G56" si="60">SUM(G57:G62)</f>
        <v>158120374.12699997</v>
      </c>
      <c r="H56" s="28">
        <f t="shared" ref="H56" si="61">SUM(H57:H62)</f>
        <v>164603932.86700004</v>
      </c>
      <c r="I56" s="28">
        <f t="shared" ref="I56" si="62">SUM(I57:I62)</f>
        <v>255512752.77900001</v>
      </c>
      <c r="J56" s="28">
        <f t="shared" ref="J56" si="63">SUM(J57:J62)</f>
        <v>125634248.71499999</v>
      </c>
      <c r="K56" s="28">
        <f t="shared" ref="K56" si="64">SUM(K57:K62)</f>
        <v>121656343.236</v>
      </c>
      <c r="L56" s="26">
        <f t="shared" ref="L56" si="65">SUM(L57:L62)</f>
        <v>45015354.18</v>
      </c>
      <c r="M56" s="26">
        <f t="shared" ref="M56" si="66">SUM(M57:M62)</f>
        <v>19876015.896000005</v>
      </c>
      <c r="N56" s="25">
        <f>SUM(B56:K56)</f>
        <v>1497457970.638</v>
      </c>
      <c r="O56" s="21"/>
      <c r="P56" s="21"/>
    </row>
    <row r="57" spans="1:16" x14ac:dyDescent="0.2">
      <c r="A57" s="25">
        <v>0.7</v>
      </c>
      <c r="B57" s="15">
        <f>$A57*B7</f>
        <v>118275149.99999999</v>
      </c>
      <c r="C57" s="15">
        <f t="shared" ref="C57:M57" si="67">$A57*C7</f>
        <v>101248000</v>
      </c>
      <c r="D57" s="15">
        <f t="shared" si="67"/>
        <v>119391929.99999999</v>
      </c>
      <c r="E57" s="15">
        <f t="shared" si="67"/>
        <v>73360140</v>
      </c>
      <c r="F57" s="15">
        <f t="shared" si="67"/>
        <v>54714240</v>
      </c>
      <c r="G57" s="15">
        <f t="shared" si="67"/>
        <v>103886930</v>
      </c>
      <c r="H57" s="15">
        <f t="shared" si="67"/>
        <v>125267169.99999999</v>
      </c>
      <c r="I57" s="15">
        <f t="shared" si="67"/>
        <v>210673680</v>
      </c>
      <c r="J57" s="15">
        <f t="shared" si="67"/>
        <v>97646220</v>
      </c>
      <c r="K57" s="15">
        <f t="shared" si="67"/>
        <v>83778030</v>
      </c>
      <c r="L57" s="15">
        <f t="shared" si="67"/>
        <v>0</v>
      </c>
      <c r="M57" s="15">
        <f t="shared" si="67"/>
        <v>0</v>
      </c>
      <c r="N57" s="21"/>
      <c r="O57" s="21"/>
      <c r="P57" s="21"/>
    </row>
    <row r="58" spans="1:16" x14ac:dyDescent="0.2">
      <c r="A58" s="25">
        <v>0.21000000000000002</v>
      </c>
      <c r="B58" s="15">
        <f t="shared" ref="B58:M62" si="68">$A58*B8</f>
        <v>37069599</v>
      </c>
      <c r="C58" s="15">
        <f t="shared" si="68"/>
        <v>47044431.000000007</v>
      </c>
      <c r="D58" s="15">
        <f t="shared" si="68"/>
        <v>34279623</v>
      </c>
      <c r="E58" s="15">
        <f t="shared" si="68"/>
        <v>18069660</v>
      </c>
      <c r="F58" s="15">
        <f t="shared" si="68"/>
        <v>20768055.000000004</v>
      </c>
      <c r="G58" s="15">
        <f t="shared" si="68"/>
        <v>49765170.000000007</v>
      </c>
      <c r="H58" s="15">
        <f t="shared" si="68"/>
        <v>26856060.000000004</v>
      </c>
      <c r="I58" s="15">
        <f t="shared" si="68"/>
        <v>38715117</v>
      </c>
      <c r="J58" s="15">
        <f t="shared" si="68"/>
        <v>20660430.000000004</v>
      </c>
      <c r="K58" s="15">
        <f t="shared" si="68"/>
        <v>27824874.000000004</v>
      </c>
      <c r="L58" s="15">
        <f t="shared" si="68"/>
        <v>35900361</v>
      </c>
      <c r="M58" s="15">
        <f t="shared" si="68"/>
        <v>19804848.000000004</v>
      </c>
      <c r="N58" s="21"/>
      <c r="O58" s="21"/>
      <c r="P58" s="21"/>
    </row>
    <row r="59" spans="1:16" x14ac:dyDescent="0.2">
      <c r="A59" s="25">
        <v>6.3000000000000014E-2</v>
      </c>
      <c r="B59" s="15">
        <f t="shared" si="68"/>
        <v>10052204.400000002</v>
      </c>
      <c r="C59" s="15">
        <f t="shared" si="68"/>
        <v>10098137.700000003</v>
      </c>
      <c r="D59" s="15">
        <f t="shared" si="68"/>
        <v>7422193.8000000017</v>
      </c>
      <c r="E59" s="15">
        <f t="shared" si="68"/>
        <v>4637467.8000000007</v>
      </c>
      <c r="F59" s="15">
        <f t="shared" si="68"/>
        <v>3726834.3000000007</v>
      </c>
      <c r="G59" s="15">
        <f t="shared" si="68"/>
        <v>3452204.7000000007</v>
      </c>
      <c r="H59" s="15">
        <f t="shared" si="68"/>
        <v>9985915.8000000026</v>
      </c>
      <c r="I59" s="15">
        <f t="shared" si="68"/>
        <v>3503719.8000000007</v>
      </c>
      <c r="J59" s="15">
        <f t="shared" si="68"/>
        <v>4963801.5000000009</v>
      </c>
      <c r="K59" s="15">
        <f t="shared" si="68"/>
        <v>7677942.3000000017</v>
      </c>
      <c r="L59" s="15">
        <f t="shared" si="68"/>
        <v>6928588.8000000017</v>
      </c>
      <c r="M59" s="15">
        <f t="shared" si="68"/>
        <v>0</v>
      </c>
      <c r="N59" s="21"/>
      <c r="O59" s="21"/>
      <c r="P59" s="21"/>
    </row>
    <row r="60" spans="1:16" x14ac:dyDescent="0.2">
      <c r="A60" s="25">
        <v>1.8900000000000007E-2</v>
      </c>
      <c r="B60" s="15">
        <f t="shared" si="68"/>
        <v>3891625.2900000014</v>
      </c>
      <c r="C60" s="15">
        <f t="shared" si="68"/>
        <v>1643105.5200000007</v>
      </c>
      <c r="D60" s="15">
        <f t="shared" si="68"/>
        <v>1550693.9700000007</v>
      </c>
      <c r="E60" s="15">
        <f t="shared" si="68"/>
        <v>1034603.0100000004</v>
      </c>
      <c r="F60" s="15">
        <f t="shared" si="68"/>
        <v>730700.46000000031</v>
      </c>
      <c r="G60" s="15">
        <f t="shared" si="68"/>
        <v>553885.29000000015</v>
      </c>
      <c r="H60" s="15">
        <f t="shared" si="68"/>
        <v>1985919.3900000008</v>
      </c>
      <c r="I60" s="15">
        <f t="shared" si="68"/>
        <v>1770198.5700000008</v>
      </c>
      <c r="J60" s="15">
        <f t="shared" si="68"/>
        <v>1671139.8900000006</v>
      </c>
      <c r="K60" s="15">
        <f t="shared" si="68"/>
        <v>1680308.2800000007</v>
      </c>
      <c r="L60" s="15">
        <f t="shared" si="68"/>
        <v>1910997.9000000006</v>
      </c>
      <c r="M60" s="15">
        <f t="shared" si="68"/>
        <v>0</v>
      </c>
      <c r="N60" s="21"/>
      <c r="O60" s="21"/>
      <c r="P60" s="21"/>
    </row>
    <row r="61" spans="1:16" x14ac:dyDescent="0.2">
      <c r="A61" s="25">
        <v>5.6700000000000032E-3</v>
      </c>
      <c r="B61" s="15">
        <f t="shared" si="68"/>
        <v>677232.73800000036</v>
      </c>
      <c r="C61" s="15">
        <f t="shared" si="68"/>
        <v>380309.01300000021</v>
      </c>
      <c r="D61" s="15">
        <f t="shared" si="68"/>
        <v>342431.71200000017</v>
      </c>
      <c r="E61" s="15">
        <f t="shared" si="68"/>
        <v>504809.17200000025</v>
      </c>
      <c r="F61" s="15">
        <f t="shared" si="68"/>
        <v>385932.5190000002</v>
      </c>
      <c r="G61" s="15">
        <f t="shared" si="68"/>
        <v>316718.26200000016</v>
      </c>
      <c r="H61" s="15">
        <f t="shared" si="68"/>
        <v>395020.96200000023</v>
      </c>
      <c r="I61" s="15">
        <f t="shared" si="68"/>
        <v>594983.1510000003</v>
      </c>
      <c r="J61" s="15">
        <f t="shared" si="68"/>
        <v>617703.97500000033</v>
      </c>
      <c r="K61" s="15">
        <f t="shared" si="68"/>
        <v>626937.00300000038</v>
      </c>
      <c r="L61" s="15">
        <f t="shared" si="68"/>
        <v>220696.24500000011</v>
      </c>
      <c r="M61" s="15">
        <f t="shared" si="68"/>
        <v>0</v>
      </c>
      <c r="N61" s="21"/>
      <c r="O61" s="21"/>
      <c r="P61" s="21"/>
    </row>
    <row r="62" spans="1:16" x14ac:dyDescent="0.2">
      <c r="A62" s="21">
        <v>2.4300000000000432E-3</v>
      </c>
      <c r="B62" s="15">
        <f t="shared" si="68"/>
        <v>124438.35600000221</v>
      </c>
      <c r="C62" s="15">
        <f t="shared" si="68"/>
        <v>144069.84000000256</v>
      </c>
      <c r="D62" s="15">
        <f t="shared" si="68"/>
        <v>157220.2710000028</v>
      </c>
      <c r="E62" s="15">
        <f t="shared" si="68"/>
        <v>137154.30300000243</v>
      </c>
      <c r="F62" s="15">
        <f t="shared" si="68"/>
        <v>68326.740000001213</v>
      </c>
      <c r="G62" s="15">
        <f t="shared" si="68"/>
        <v>145465.87500000259</v>
      </c>
      <c r="H62" s="15">
        <f t="shared" si="68"/>
        <v>113846.71500000202</v>
      </c>
      <c r="I62" s="15">
        <f t="shared" si="68"/>
        <v>255054.25800000454</v>
      </c>
      <c r="J62" s="15">
        <f t="shared" si="68"/>
        <v>74953.35000000133</v>
      </c>
      <c r="K62" s="15">
        <f t="shared" si="68"/>
        <v>68251.653000001214</v>
      </c>
      <c r="L62" s="15">
        <f t="shared" si="68"/>
        <v>54710.235000000976</v>
      </c>
      <c r="M62" s="15">
        <f t="shared" si="68"/>
        <v>71167.896000001259</v>
      </c>
      <c r="N62" s="21"/>
      <c r="O62" s="21"/>
      <c r="P62" s="21"/>
    </row>
    <row r="63" spans="1:16" x14ac:dyDescent="0.2">
      <c r="A63" s="24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</row>
    <row r="64" spans="1:16" x14ac:dyDescent="0.2">
      <c r="A64" s="27" t="s">
        <v>354</v>
      </c>
      <c r="B64" s="28">
        <f>SUM(B65:B70)</f>
        <v>169862871.52518749</v>
      </c>
      <c r="C64" s="28">
        <f t="shared" ref="C64" si="69">SUM(C65:C70)</f>
        <v>161132178.93771872</v>
      </c>
      <c r="D64" s="28">
        <f t="shared" ref="D64" si="70">SUM(D65:D70)</f>
        <v>160596475.12146878</v>
      </c>
      <c r="E64" s="28">
        <f t="shared" ref="E64" si="71">SUM(E65:E70)</f>
        <v>96247263.764843762</v>
      </c>
      <c r="F64" s="28">
        <f t="shared" ref="F64" si="72">SUM(F65:F70)</f>
        <v>79904153.703781262</v>
      </c>
      <c r="G64" s="28">
        <f t="shared" ref="G64" si="73">SUM(G65:G70)</f>
        <v>156417887.38665622</v>
      </c>
      <c r="H64" s="28">
        <f t="shared" ref="H64" si="74">SUM(H65:H70)</f>
        <v>161888599.20728126</v>
      </c>
      <c r="I64" s="28">
        <f t="shared" ref="I64" si="75">SUM(I65:I70)</f>
        <v>246180290.85534379</v>
      </c>
      <c r="J64" s="28">
        <f t="shared" ref="J64" si="76">SUM(J65:J70)</f>
        <v>123016109.40171875</v>
      </c>
      <c r="K64" s="28">
        <f t="shared" ref="K64" si="77">SUM(K65:K70)</f>
        <v>121345275.43981253</v>
      </c>
      <c r="L64" s="26">
        <f t="shared" ref="L64" si="78">SUM(L65:L70)</f>
        <v>50964773.958437502</v>
      </c>
      <c r="M64" s="26">
        <f t="shared" ref="M64" si="79">SUM(M65:M70)</f>
        <v>21609073.86575</v>
      </c>
      <c r="N64" s="25">
        <f>SUM(B64:K64)</f>
        <v>1476591105.3438125</v>
      </c>
      <c r="O64" s="21"/>
      <c r="P64" s="21"/>
    </row>
    <row r="65" spans="1:16" x14ac:dyDescent="0.2">
      <c r="A65" s="25">
        <v>0.65</v>
      </c>
      <c r="B65" s="15">
        <f>$A65*B7</f>
        <v>109826925</v>
      </c>
      <c r="C65" s="15">
        <f t="shared" ref="C65:M65" si="80">$A65*C7</f>
        <v>94016000</v>
      </c>
      <c r="D65" s="15">
        <f t="shared" si="80"/>
        <v>110863935</v>
      </c>
      <c r="E65" s="15">
        <f t="shared" si="80"/>
        <v>68120130</v>
      </c>
      <c r="F65" s="15">
        <f t="shared" si="80"/>
        <v>50806080</v>
      </c>
      <c r="G65" s="15">
        <f t="shared" si="80"/>
        <v>96466435</v>
      </c>
      <c r="H65" s="15">
        <f t="shared" si="80"/>
        <v>116319515</v>
      </c>
      <c r="I65" s="15">
        <f t="shared" si="80"/>
        <v>195625560</v>
      </c>
      <c r="J65" s="15">
        <f t="shared" si="80"/>
        <v>90671490</v>
      </c>
      <c r="K65" s="15">
        <f t="shared" si="80"/>
        <v>77793885</v>
      </c>
      <c r="L65" s="15">
        <f t="shared" si="80"/>
        <v>0</v>
      </c>
      <c r="M65" s="15">
        <f t="shared" si="80"/>
        <v>0</v>
      </c>
      <c r="N65" s="21"/>
      <c r="O65" s="21"/>
      <c r="P65" s="21"/>
    </row>
    <row r="66" spans="1:16" x14ac:dyDescent="0.2">
      <c r="A66" s="25">
        <v>0.22749999999999998</v>
      </c>
      <c r="B66" s="15">
        <f t="shared" ref="B66:M70" si="81">$A66*B8</f>
        <v>40158732.25</v>
      </c>
      <c r="C66" s="15">
        <f t="shared" si="81"/>
        <v>50964800.249999993</v>
      </c>
      <c r="D66" s="15">
        <f t="shared" si="81"/>
        <v>37136258.25</v>
      </c>
      <c r="E66" s="15">
        <f t="shared" si="81"/>
        <v>19575465</v>
      </c>
      <c r="F66" s="15">
        <f t="shared" si="81"/>
        <v>22498726.249999996</v>
      </c>
      <c r="G66" s="15">
        <f t="shared" si="81"/>
        <v>53912267.499999993</v>
      </c>
      <c r="H66" s="15">
        <f t="shared" si="81"/>
        <v>29094064.999999996</v>
      </c>
      <c r="I66" s="15">
        <f t="shared" si="81"/>
        <v>41941376.75</v>
      </c>
      <c r="J66" s="15">
        <f t="shared" si="81"/>
        <v>22382132.499999996</v>
      </c>
      <c r="K66" s="15">
        <f t="shared" si="81"/>
        <v>30143613.499999996</v>
      </c>
      <c r="L66" s="15">
        <f t="shared" si="81"/>
        <v>38892057.75</v>
      </c>
      <c r="M66" s="15">
        <f t="shared" si="81"/>
        <v>21455251.999999996</v>
      </c>
      <c r="N66" s="21"/>
      <c r="O66" s="21"/>
      <c r="P66" s="21"/>
    </row>
    <row r="67" spans="1:16" x14ac:dyDescent="0.2">
      <c r="A67" s="25">
        <v>7.9624999999999987E-2</v>
      </c>
      <c r="B67" s="15">
        <f t="shared" si="81"/>
        <v>12704869.449999997</v>
      </c>
      <c r="C67" s="15">
        <f t="shared" si="81"/>
        <v>12762924.037499998</v>
      </c>
      <c r="D67" s="15">
        <f t="shared" si="81"/>
        <v>9380828.2749999985</v>
      </c>
      <c r="E67" s="15">
        <f t="shared" si="81"/>
        <v>5861244.0249999994</v>
      </c>
      <c r="F67" s="15">
        <f t="shared" si="81"/>
        <v>4710304.4624999994</v>
      </c>
      <c r="G67" s="15">
        <f t="shared" si="81"/>
        <v>4363203.1624999996</v>
      </c>
      <c r="H67" s="15">
        <f t="shared" si="81"/>
        <v>12621088.024999999</v>
      </c>
      <c r="I67" s="15">
        <f t="shared" si="81"/>
        <v>4428312.5249999994</v>
      </c>
      <c r="J67" s="15">
        <f t="shared" si="81"/>
        <v>6273693.5624999991</v>
      </c>
      <c r="K67" s="15">
        <f t="shared" si="81"/>
        <v>9704065.9624999985</v>
      </c>
      <c r="L67" s="15">
        <f t="shared" si="81"/>
        <v>8756966.3999999985</v>
      </c>
      <c r="M67" s="15">
        <f t="shared" si="81"/>
        <v>0</v>
      </c>
      <c r="N67" s="21"/>
      <c r="O67" s="21"/>
      <c r="P67" s="21"/>
    </row>
    <row r="68" spans="1:16" x14ac:dyDescent="0.2">
      <c r="A68" s="25">
        <v>2.7868749999999994E-2</v>
      </c>
      <c r="B68" s="15">
        <f t="shared" si="81"/>
        <v>5738345.6243749987</v>
      </c>
      <c r="C68" s="15">
        <f t="shared" si="81"/>
        <v>2422819.9449999994</v>
      </c>
      <c r="D68" s="15">
        <f t="shared" si="81"/>
        <v>2286555.6918749996</v>
      </c>
      <c r="E68" s="15">
        <f t="shared" si="81"/>
        <v>1525560.4568749997</v>
      </c>
      <c r="F68" s="15">
        <f t="shared" si="81"/>
        <v>1077444.8912499999</v>
      </c>
      <c r="G68" s="15">
        <f t="shared" si="81"/>
        <v>816724.37437499978</v>
      </c>
      <c r="H68" s="15">
        <f t="shared" si="81"/>
        <v>2928311.6931249993</v>
      </c>
      <c r="I68" s="15">
        <f t="shared" si="81"/>
        <v>2610223.3543749996</v>
      </c>
      <c r="J68" s="15">
        <f t="shared" si="81"/>
        <v>2464157.6618749993</v>
      </c>
      <c r="K68" s="15">
        <f t="shared" si="81"/>
        <v>2477676.7924999995</v>
      </c>
      <c r="L68" s="15">
        <f t="shared" si="81"/>
        <v>2817837.1812499994</v>
      </c>
      <c r="M68" s="15">
        <f t="shared" si="81"/>
        <v>0</v>
      </c>
      <c r="N68" s="21"/>
      <c r="O68" s="21"/>
      <c r="P68" s="21"/>
    </row>
    <row r="69" spans="1:16" x14ac:dyDescent="0.2">
      <c r="A69" s="25">
        <v>9.7540624999999971E-3</v>
      </c>
      <c r="B69" s="15">
        <f t="shared" si="81"/>
        <v>1165038.8806874997</v>
      </c>
      <c r="C69" s="15">
        <f t="shared" si="81"/>
        <v>654243.01271874981</v>
      </c>
      <c r="D69" s="15">
        <f t="shared" si="81"/>
        <v>589082.94899999979</v>
      </c>
      <c r="E69" s="15">
        <f t="shared" si="81"/>
        <v>868419.79087499972</v>
      </c>
      <c r="F69" s="15">
        <f t="shared" si="81"/>
        <v>663917.09190624976</v>
      </c>
      <c r="G69" s="15">
        <f t="shared" si="81"/>
        <v>544848.27556249988</v>
      </c>
      <c r="H69" s="15">
        <f t="shared" si="81"/>
        <v>679551.87868749979</v>
      </c>
      <c r="I69" s="15">
        <f t="shared" si="81"/>
        <v>1023545.4746562497</v>
      </c>
      <c r="J69" s="15">
        <f t="shared" si="81"/>
        <v>1062631.9539062497</v>
      </c>
      <c r="K69" s="15">
        <f t="shared" si="81"/>
        <v>1078515.4692812497</v>
      </c>
      <c r="L69" s="15">
        <f t="shared" si="81"/>
        <v>379662.25171874987</v>
      </c>
      <c r="M69" s="15">
        <f t="shared" si="81"/>
        <v>0</v>
      </c>
      <c r="N69" s="21"/>
      <c r="O69" s="21"/>
      <c r="P69" s="21"/>
    </row>
    <row r="70" spans="1:16" x14ac:dyDescent="0.2">
      <c r="A70" s="21">
        <v>5.2521875000001161E-3</v>
      </c>
      <c r="B70" s="15">
        <f t="shared" si="81"/>
        <v>268960.32012500596</v>
      </c>
      <c r="C70" s="15">
        <f t="shared" si="81"/>
        <v>311391.69250000687</v>
      </c>
      <c r="D70" s="15">
        <f t="shared" si="81"/>
        <v>339814.95559375751</v>
      </c>
      <c r="E70" s="15">
        <f t="shared" si="81"/>
        <v>296444.49209375656</v>
      </c>
      <c r="F70" s="15">
        <f t="shared" si="81"/>
        <v>147681.00812500325</v>
      </c>
      <c r="G70" s="15">
        <f t="shared" si="81"/>
        <v>314409.07421875693</v>
      </c>
      <c r="H70" s="15">
        <f t="shared" si="81"/>
        <v>246067.61046875545</v>
      </c>
      <c r="I70" s="15">
        <f t="shared" si="81"/>
        <v>551272.75131251221</v>
      </c>
      <c r="J70" s="15">
        <f t="shared" si="81"/>
        <v>162003.72343750359</v>
      </c>
      <c r="K70" s="15">
        <f t="shared" si="81"/>
        <v>147518.71553125326</v>
      </c>
      <c r="L70" s="15">
        <f t="shared" si="81"/>
        <v>118250.37546875261</v>
      </c>
      <c r="M70" s="15">
        <f t="shared" si="81"/>
        <v>153821.8657500034</v>
      </c>
      <c r="N70" s="21"/>
      <c r="O70" s="21"/>
      <c r="P70" s="21"/>
    </row>
    <row r="71" spans="1:16" x14ac:dyDescent="0.2">
      <c r="A71" s="24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</row>
    <row r="72" spans="1:16" x14ac:dyDescent="0.2">
      <c r="A72" s="27" t="s">
        <v>354</v>
      </c>
      <c r="B72" s="28">
        <f>SUM(B73:B78)</f>
        <v>169327397.15200004</v>
      </c>
      <c r="C72" s="28">
        <f t="shared" ref="C72" si="82">SUM(C73:C78)</f>
        <v>160912439.74400002</v>
      </c>
      <c r="D72" s="28">
        <f t="shared" ref="D72" si="83">SUM(D73:D78)</f>
        <v>157563448.544</v>
      </c>
      <c r="E72" s="28">
        <f t="shared" ref="E72" si="84">SUM(E73:E78)</f>
        <v>94645320.640000001</v>
      </c>
      <c r="F72" s="28">
        <f t="shared" ref="F72" si="85">SUM(F73:F78)</f>
        <v>79129840.832000002</v>
      </c>
      <c r="G72" s="28">
        <f t="shared" ref="G72" si="86">SUM(G73:G78)</f>
        <v>153777256.736</v>
      </c>
      <c r="H72" s="28">
        <f t="shared" ref="H72" si="87">SUM(H73:H78)</f>
        <v>158865876.25600001</v>
      </c>
      <c r="I72" s="28">
        <f t="shared" ref="I72" si="88">SUM(I73:I78)</f>
        <v>236445486.27199998</v>
      </c>
      <c r="J72" s="28">
        <f t="shared" ref="J72" si="89">SUM(J73:J78)</f>
        <v>120257109.44</v>
      </c>
      <c r="K72" s="28">
        <f t="shared" ref="K72" si="90">SUM(K73:K78)</f>
        <v>120709258.208</v>
      </c>
      <c r="L72" s="26">
        <f t="shared" ref="L72" si="91">SUM(L73:L78)</f>
        <v>56297909.440000005</v>
      </c>
      <c r="M72" s="26">
        <f t="shared" ref="M72" si="92">SUM(M73:M78)</f>
        <v>22934012.927999999</v>
      </c>
      <c r="N72" s="25">
        <f>SUM(B72:K72)</f>
        <v>1451633433.8240001</v>
      </c>
      <c r="O72" s="21"/>
      <c r="P72" s="21"/>
    </row>
    <row r="73" spans="1:16" x14ac:dyDescent="0.2">
      <c r="A73" s="25">
        <v>0.6</v>
      </c>
      <c r="B73" s="15">
        <f>$A73*B7</f>
        <v>101378700</v>
      </c>
      <c r="C73" s="15">
        <f t="shared" ref="C73:M73" si="93">$A73*C7</f>
        <v>86784000</v>
      </c>
      <c r="D73" s="15">
        <f t="shared" si="93"/>
        <v>102335940</v>
      </c>
      <c r="E73" s="15">
        <f t="shared" si="93"/>
        <v>62880120</v>
      </c>
      <c r="F73" s="15">
        <f t="shared" si="93"/>
        <v>46897920</v>
      </c>
      <c r="G73" s="15">
        <f t="shared" si="93"/>
        <v>89045940</v>
      </c>
      <c r="H73" s="15">
        <f t="shared" si="93"/>
        <v>107371860</v>
      </c>
      <c r="I73" s="15">
        <f t="shared" si="93"/>
        <v>180577440</v>
      </c>
      <c r="J73" s="15">
        <f t="shared" si="93"/>
        <v>83696760</v>
      </c>
      <c r="K73" s="15">
        <f t="shared" si="93"/>
        <v>71809740</v>
      </c>
      <c r="L73" s="15">
        <f t="shared" si="93"/>
        <v>0</v>
      </c>
      <c r="M73" s="15">
        <f t="shared" si="93"/>
        <v>0</v>
      </c>
      <c r="N73" s="21"/>
      <c r="O73" s="21"/>
      <c r="P73" s="21"/>
    </row>
    <row r="74" spans="1:16" x14ac:dyDescent="0.2">
      <c r="A74" s="25">
        <v>0.24</v>
      </c>
      <c r="B74" s="15">
        <f t="shared" ref="B74:M78" si="94">$A74*B8</f>
        <v>42365256</v>
      </c>
      <c r="C74" s="15">
        <f t="shared" si="94"/>
        <v>53765064</v>
      </c>
      <c r="D74" s="15">
        <f t="shared" si="94"/>
        <v>39176712</v>
      </c>
      <c r="E74" s="15">
        <f t="shared" si="94"/>
        <v>20651040</v>
      </c>
      <c r="F74" s="15">
        <f t="shared" si="94"/>
        <v>23734920</v>
      </c>
      <c r="G74" s="15">
        <f t="shared" si="94"/>
        <v>56874480</v>
      </c>
      <c r="H74" s="15">
        <f t="shared" si="94"/>
        <v>30692640</v>
      </c>
      <c r="I74" s="15">
        <f t="shared" si="94"/>
        <v>44245848</v>
      </c>
      <c r="J74" s="15">
        <f t="shared" si="94"/>
        <v>23611920</v>
      </c>
      <c r="K74" s="15">
        <f t="shared" si="94"/>
        <v>31799856</v>
      </c>
      <c r="L74" s="15">
        <f t="shared" si="94"/>
        <v>41028984</v>
      </c>
      <c r="M74" s="15">
        <f t="shared" si="94"/>
        <v>22634112</v>
      </c>
      <c r="N74" s="21"/>
      <c r="O74" s="21"/>
      <c r="P74" s="21"/>
    </row>
    <row r="75" spans="1:16" x14ac:dyDescent="0.2">
      <c r="A75" s="25">
        <v>9.6000000000000016E-2</v>
      </c>
      <c r="B75" s="15">
        <f t="shared" si="94"/>
        <v>15317644.800000003</v>
      </c>
      <c r="C75" s="15">
        <f t="shared" si="94"/>
        <v>15387638.400000002</v>
      </c>
      <c r="D75" s="15">
        <f t="shared" si="94"/>
        <v>11310009.600000001</v>
      </c>
      <c r="E75" s="15">
        <f t="shared" si="94"/>
        <v>7066617.6000000015</v>
      </c>
      <c r="F75" s="15">
        <f t="shared" si="94"/>
        <v>5678985.6000000006</v>
      </c>
      <c r="G75" s="15">
        <f t="shared" si="94"/>
        <v>5260502.4000000013</v>
      </c>
      <c r="H75" s="15">
        <f t="shared" si="94"/>
        <v>15216633.600000003</v>
      </c>
      <c r="I75" s="15">
        <f t="shared" si="94"/>
        <v>5339001.6000000006</v>
      </c>
      <c r="J75" s="15">
        <f t="shared" si="94"/>
        <v>7563888.0000000009</v>
      </c>
      <c r="K75" s="15">
        <f t="shared" si="94"/>
        <v>11699721.600000001</v>
      </c>
      <c r="L75" s="15">
        <f t="shared" si="94"/>
        <v>10557849.600000001</v>
      </c>
      <c r="M75" s="15">
        <f t="shared" si="94"/>
        <v>0</v>
      </c>
      <c r="N75" s="21"/>
      <c r="O75" s="21"/>
      <c r="P75" s="21"/>
    </row>
    <row r="76" spans="1:16" x14ac:dyDescent="0.2">
      <c r="A76" s="25">
        <v>3.8400000000000011E-2</v>
      </c>
      <c r="B76" s="15">
        <f t="shared" si="94"/>
        <v>7906794.2400000021</v>
      </c>
      <c r="C76" s="15">
        <f t="shared" si="94"/>
        <v>3338373.120000001</v>
      </c>
      <c r="D76" s="15">
        <f t="shared" si="94"/>
        <v>3150616.3200000008</v>
      </c>
      <c r="E76" s="15">
        <f t="shared" si="94"/>
        <v>2102050.5600000005</v>
      </c>
      <c r="F76" s="15">
        <f t="shared" si="94"/>
        <v>1484597.7600000005</v>
      </c>
      <c r="G76" s="15">
        <f t="shared" si="94"/>
        <v>1125354.2400000002</v>
      </c>
      <c r="H76" s="15">
        <f t="shared" si="94"/>
        <v>4034883.8400000012</v>
      </c>
      <c r="I76" s="15">
        <f t="shared" si="94"/>
        <v>3596593.9200000009</v>
      </c>
      <c r="J76" s="15">
        <f t="shared" si="94"/>
        <v>3395331.8400000008</v>
      </c>
      <c r="K76" s="15">
        <f t="shared" si="94"/>
        <v>3413959.6800000011</v>
      </c>
      <c r="L76" s="15">
        <f t="shared" si="94"/>
        <v>3882662.4000000008</v>
      </c>
      <c r="M76" s="15">
        <f t="shared" si="94"/>
        <v>0</v>
      </c>
      <c r="N76" s="21"/>
      <c r="O76" s="21"/>
      <c r="P76" s="21"/>
    </row>
    <row r="77" spans="1:16" x14ac:dyDescent="0.2">
      <c r="A77" s="25">
        <v>1.5360000000000006E-2</v>
      </c>
      <c r="B77" s="15">
        <f t="shared" si="94"/>
        <v>1834619.9040000006</v>
      </c>
      <c r="C77" s="15">
        <f t="shared" si="94"/>
        <v>1030255.1040000004</v>
      </c>
      <c r="D77" s="15">
        <f t="shared" si="94"/>
        <v>927645.69600000035</v>
      </c>
      <c r="E77" s="15">
        <f t="shared" si="94"/>
        <v>1367525.3760000004</v>
      </c>
      <c r="F77" s="15">
        <f t="shared" si="94"/>
        <v>1045489.1520000004</v>
      </c>
      <c r="G77" s="15">
        <f t="shared" si="94"/>
        <v>857988.09600000037</v>
      </c>
      <c r="H77" s="15">
        <f t="shared" si="94"/>
        <v>1070109.6960000005</v>
      </c>
      <c r="I77" s="15">
        <f t="shared" si="94"/>
        <v>1611806.2080000006</v>
      </c>
      <c r="J77" s="15">
        <f t="shared" si="94"/>
        <v>1673356.8000000005</v>
      </c>
      <c r="K77" s="15">
        <f t="shared" si="94"/>
        <v>1698369.0240000007</v>
      </c>
      <c r="L77" s="15">
        <f t="shared" si="94"/>
        <v>597864.9600000002</v>
      </c>
      <c r="M77" s="15">
        <f t="shared" si="94"/>
        <v>0</v>
      </c>
      <c r="N77" s="21"/>
      <c r="O77" s="21"/>
      <c r="P77" s="21"/>
    </row>
    <row r="78" spans="1:16" x14ac:dyDescent="0.2">
      <c r="A78" s="21">
        <v>1.0240000000000027E-2</v>
      </c>
      <c r="B78" s="15">
        <f t="shared" si="94"/>
        <v>524382.20800000138</v>
      </c>
      <c r="C78" s="15">
        <f t="shared" si="94"/>
        <v>607109.12000000163</v>
      </c>
      <c r="D78" s="15">
        <f t="shared" si="94"/>
        <v>662524.9280000017</v>
      </c>
      <c r="E78" s="15">
        <f t="shared" si="94"/>
        <v>577967.10400000156</v>
      </c>
      <c r="F78" s="15">
        <f t="shared" si="94"/>
        <v>287928.32000000076</v>
      </c>
      <c r="G78" s="15">
        <f t="shared" si="94"/>
        <v>612992.00000000163</v>
      </c>
      <c r="H78" s="15">
        <f t="shared" si="94"/>
        <v>479749.12000000128</v>
      </c>
      <c r="I78" s="15">
        <f t="shared" si="94"/>
        <v>1074796.5440000028</v>
      </c>
      <c r="J78" s="15">
        <f t="shared" si="94"/>
        <v>315852.8000000008</v>
      </c>
      <c r="K78" s="15">
        <f t="shared" si="94"/>
        <v>287611.90400000074</v>
      </c>
      <c r="L78" s="15">
        <f t="shared" si="94"/>
        <v>230548.48000000059</v>
      </c>
      <c r="M78" s="15">
        <f t="shared" si="94"/>
        <v>299900.92800000077</v>
      </c>
      <c r="N78" s="21"/>
      <c r="O78" s="21"/>
      <c r="P78" s="21"/>
    </row>
    <row r="79" spans="1:16" x14ac:dyDescent="0.2">
      <c r="A79" s="24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16" x14ac:dyDescent="0.2">
      <c r="A80" s="27" t="s">
        <v>354</v>
      </c>
      <c r="B80" s="28">
        <f>SUM(B81:B86)</f>
        <v>168349030.86506251</v>
      </c>
      <c r="C80" s="28">
        <f t="shared" ref="C80" si="95">SUM(C81:C86)</f>
        <v>159813228.21653128</v>
      </c>
      <c r="D80" s="28">
        <f t="shared" ref="D80" si="96">SUM(D81:D86)</f>
        <v>153998390.40778124</v>
      </c>
      <c r="E80" s="28">
        <f t="shared" ref="E80" si="97">SUM(E81:E86)</f>
        <v>92927905.171406239</v>
      </c>
      <c r="F80" s="28">
        <f t="shared" ref="F80" si="98">SUM(F81:F86)</f>
        <v>78046539.621468768</v>
      </c>
      <c r="G80" s="28">
        <f t="shared" ref="G80" si="99">SUM(G81:G86)</f>
        <v>150213477.26909378</v>
      </c>
      <c r="H80" s="28">
        <f t="shared" ref="H80" si="100">SUM(H81:H86)</f>
        <v>155431685.15096876</v>
      </c>
      <c r="I80" s="28">
        <f t="shared" ref="I80" si="101">SUM(I81:I86)</f>
        <v>226349584.10615623</v>
      </c>
      <c r="J80" s="28">
        <f t="shared" ref="J80" si="102">SUM(J81:J86)</f>
        <v>117304824.19078127</v>
      </c>
      <c r="K80" s="28">
        <f t="shared" ref="K80" si="103">SUM(K81:K86)</f>
        <v>119660559.00243749</v>
      </c>
      <c r="L80" s="26">
        <f t="shared" ref="L80" si="104">SUM(L81:L86)</f>
        <v>60920766.4528125</v>
      </c>
      <c r="M80" s="26">
        <f t="shared" ref="M80" si="105">SUM(M81:M86)</f>
        <v>23881859.210249998</v>
      </c>
      <c r="N80" s="25">
        <f>SUM(B80:K80)</f>
        <v>1422095224.0016878</v>
      </c>
      <c r="O80" s="21"/>
      <c r="P80" s="21"/>
    </row>
    <row r="81" spans="1:16" x14ac:dyDescent="0.2">
      <c r="A81" s="25">
        <v>0.55000000000000004</v>
      </c>
      <c r="B81" s="29">
        <f>$A81*B7</f>
        <v>92930475.000000015</v>
      </c>
      <c r="C81" s="29">
        <f t="shared" ref="C81:M81" si="106">$A81*C7</f>
        <v>79552000</v>
      </c>
      <c r="D81" s="29">
        <f t="shared" si="106"/>
        <v>93807945.000000015</v>
      </c>
      <c r="E81" s="29">
        <f t="shared" si="106"/>
        <v>57640110.000000007</v>
      </c>
      <c r="F81" s="29">
        <f t="shared" si="106"/>
        <v>42989760</v>
      </c>
      <c r="G81" s="29">
        <f t="shared" si="106"/>
        <v>81625445</v>
      </c>
      <c r="H81" s="29">
        <f t="shared" si="106"/>
        <v>98424205.000000015</v>
      </c>
      <c r="I81" s="29">
        <f t="shared" si="106"/>
        <v>165529320</v>
      </c>
      <c r="J81" s="29">
        <f t="shared" si="106"/>
        <v>76722030</v>
      </c>
      <c r="K81" s="29">
        <f t="shared" si="106"/>
        <v>65825595.000000007</v>
      </c>
      <c r="L81" s="29">
        <f t="shared" si="106"/>
        <v>0</v>
      </c>
      <c r="M81" s="29">
        <f t="shared" si="106"/>
        <v>0</v>
      </c>
      <c r="N81" s="21"/>
      <c r="O81" s="21"/>
      <c r="P81" s="21"/>
    </row>
    <row r="82" spans="1:16" x14ac:dyDescent="0.2">
      <c r="A82" s="25">
        <v>0.2475</v>
      </c>
      <c r="B82" s="29">
        <f t="shared" ref="B82:M86" si="107">$A82*B8</f>
        <v>43689170.25</v>
      </c>
      <c r="C82" s="29">
        <f t="shared" si="107"/>
        <v>55445222.25</v>
      </c>
      <c r="D82" s="29">
        <f t="shared" si="107"/>
        <v>40400984.25</v>
      </c>
      <c r="E82" s="29">
        <f t="shared" si="107"/>
        <v>21296385</v>
      </c>
      <c r="F82" s="29">
        <f t="shared" si="107"/>
        <v>24476636.25</v>
      </c>
      <c r="G82" s="29">
        <f t="shared" si="107"/>
        <v>58651807.5</v>
      </c>
      <c r="H82" s="29">
        <f t="shared" si="107"/>
        <v>31651785</v>
      </c>
      <c r="I82" s="29">
        <f t="shared" si="107"/>
        <v>45628530.75</v>
      </c>
      <c r="J82" s="29">
        <f t="shared" si="107"/>
        <v>24349792.5</v>
      </c>
      <c r="K82" s="29">
        <f t="shared" si="107"/>
        <v>32793601.5</v>
      </c>
      <c r="L82" s="29">
        <f t="shared" si="107"/>
        <v>42311139.75</v>
      </c>
      <c r="M82" s="29">
        <f t="shared" si="107"/>
        <v>23341428</v>
      </c>
      <c r="N82" s="21"/>
      <c r="O82" s="21"/>
      <c r="P82" s="21"/>
    </row>
    <row r="83" spans="1:16" x14ac:dyDescent="0.2">
      <c r="A83" s="25">
        <v>0.11137499999999999</v>
      </c>
      <c r="B83" s="29">
        <f t="shared" si="107"/>
        <v>17770861.349999998</v>
      </c>
      <c r="C83" s="29">
        <f t="shared" si="107"/>
        <v>17852064.862499997</v>
      </c>
      <c r="D83" s="29">
        <f t="shared" si="107"/>
        <v>13121378.324999999</v>
      </c>
      <c r="E83" s="29">
        <f t="shared" si="107"/>
        <v>8198380.5749999993</v>
      </c>
      <c r="F83" s="29">
        <f t="shared" si="107"/>
        <v>6588510.6374999993</v>
      </c>
      <c r="G83" s="29">
        <f t="shared" si="107"/>
        <v>6103004.7374999989</v>
      </c>
      <c r="H83" s="29">
        <f t="shared" si="107"/>
        <v>17653672.574999999</v>
      </c>
      <c r="I83" s="29">
        <f t="shared" si="107"/>
        <v>6194076.0749999993</v>
      </c>
      <c r="J83" s="29">
        <f t="shared" si="107"/>
        <v>8775291.9374999981</v>
      </c>
      <c r="K83" s="29">
        <f t="shared" si="107"/>
        <v>13573505.137499999</v>
      </c>
      <c r="L83" s="29">
        <f t="shared" si="107"/>
        <v>12248755.199999999</v>
      </c>
      <c r="M83" s="29">
        <f t="shared" si="107"/>
        <v>0</v>
      </c>
      <c r="N83" s="21"/>
      <c r="O83" s="21"/>
      <c r="P83" s="21"/>
    </row>
    <row r="84" spans="1:16" x14ac:dyDescent="0.2">
      <c r="A84" s="25">
        <v>5.011874999999999E-2</v>
      </c>
      <c r="B84" s="29">
        <f t="shared" si="107"/>
        <v>10319756.349374998</v>
      </c>
      <c r="C84" s="29">
        <f t="shared" si="107"/>
        <v>4357163.7449999992</v>
      </c>
      <c r="D84" s="29">
        <f t="shared" si="107"/>
        <v>4112108.1168749994</v>
      </c>
      <c r="E84" s="29">
        <f t="shared" si="107"/>
        <v>2743545.4818749996</v>
      </c>
      <c r="F84" s="29">
        <f t="shared" si="107"/>
        <v>1937661.0412499995</v>
      </c>
      <c r="G84" s="29">
        <f t="shared" si="107"/>
        <v>1468785.0993749998</v>
      </c>
      <c r="H84" s="29">
        <f t="shared" si="107"/>
        <v>5266232.6681249989</v>
      </c>
      <c r="I84" s="29">
        <f t="shared" si="107"/>
        <v>4694187.279374999</v>
      </c>
      <c r="J84" s="29">
        <f t="shared" si="107"/>
        <v>4431504.8868749989</v>
      </c>
      <c r="K84" s="29">
        <f t="shared" si="107"/>
        <v>4455817.4924999988</v>
      </c>
      <c r="L84" s="29">
        <f t="shared" si="107"/>
        <v>5067556.9312499985</v>
      </c>
      <c r="M84" s="29">
        <f t="shared" si="107"/>
        <v>0</v>
      </c>
      <c r="N84" s="21"/>
      <c r="O84" s="21"/>
      <c r="P84" s="21"/>
    </row>
    <row r="85" spans="1:16" x14ac:dyDescent="0.2">
      <c r="A85" s="25">
        <v>2.2553437499999992E-2</v>
      </c>
      <c r="B85" s="29">
        <f t="shared" si="107"/>
        <v>2693814.1498124991</v>
      </c>
      <c r="C85" s="29">
        <f t="shared" si="107"/>
        <v>1512747.0115312494</v>
      </c>
      <c r="D85" s="29">
        <f t="shared" si="107"/>
        <v>1362083.2829999996</v>
      </c>
      <c r="E85" s="29">
        <f t="shared" si="107"/>
        <v>2007968.6261249993</v>
      </c>
      <c r="F85" s="29">
        <f t="shared" si="107"/>
        <v>1535115.5108437494</v>
      </c>
      <c r="G85" s="29">
        <f t="shared" si="107"/>
        <v>1259803.4439374995</v>
      </c>
      <c r="H85" s="29">
        <f t="shared" si="107"/>
        <v>1571266.4158124994</v>
      </c>
      <c r="I85" s="29">
        <f t="shared" si="107"/>
        <v>2366651.7300937492</v>
      </c>
      <c r="J85" s="29">
        <f t="shared" si="107"/>
        <v>2457027.864843749</v>
      </c>
      <c r="K85" s="29">
        <f t="shared" si="107"/>
        <v>2493753.8824687493</v>
      </c>
      <c r="L85" s="29">
        <f t="shared" si="107"/>
        <v>877858.72453124973</v>
      </c>
      <c r="M85" s="29">
        <f t="shared" si="107"/>
        <v>0</v>
      </c>
      <c r="N85" s="21"/>
      <c r="O85" s="21"/>
      <c r="P85" s="21"/>
    </row>
    <row r="86" spans="1:16" x14ac:dyDescent="0.2">
      <c r="A86" s="21">
        <v>1.8452812499999971E-2</v>
      </c>
      <c r="B86" s="29">
        <f t="shared" si="107"/>
        <v>944953.76587499853</v>
      </c>
      <c r="C86" s="29">
        <f t="shared" si="107"/>
        <v>1094030.3474999983</v>
      </c>
      <c r="D86" s="29">
        <f t="shared" si="107"/>
        <v>1193891.4329062481</v>
      </c>
      <c r="E86" s="29">
        <f t="shared" si="107"/>
        <v>1041515.4884062484</v>
      </c>
      <c r="F86" s="29">
        <f t="shared" si="107"/>
        <v>518856.18187499919</v>
      </c>
      <c r="G86" s="29">
        <f t="shared" si="107"/>
        <v>1104631.4882812484</v>
      </c>
      <c r="H86" s="29">
        <f t="shared" si="107"/>
        <v>864523.49203124864</v>
      </c>
      <c r="I86" s="29">
        <f t="shared" si="107"/>
        <v>1936818.2716874969</v>
      </c>
      <c r="J86" s="29">
        <f t="shared" si="107"/>
        <v>569177.00156249909</v>
      </c>
      <c r="K86" s="29">
        <f t="shared" si="107"/>
        <v>518285.98996874917</v>
      </c>
      <c r="L86" s="29">
        <f t="shared" si="107"/>
        <v>415455.84703124937</v>
      </c>
      <c r="M86" s="29">
        <f t="shared" si="107"/>
        <v>540431.21024999919</v>
      </c>
      <c r="N86" s="21"/>
      <c r="O86" s="21"/>
      <c r="P86" s="21"/>
    </row>
    <row r="87" spans="1:16" x14ac:dyDescent="0.2">
      <c r="A87" s="24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16" x14ac:dyDescent="0.2">
      <c r="A88" s="27" t="s">
        <v>354</v>
      </c>
      <c r="B88" s="28">
        <f>SUM(B89:B94)</f>
        <v>166759537.5</v>
      </c>
      <c r="C88" s="28">
        <f t="shared" ref="C88" si="108">SUM(C89:C94)</f>
        <v>157743621.875</v>
      </c>
      <c r="D88" s="28">
        <f t="shared" ref="D88" si="109">SUM(D89:D94)</f>
        <v>149852721.875</v>
      </c>
      <c r="E88" s="28">
        <f t="shared" ref="E88" si="110">SUM(E89:E94)</f>
        <v>91080284.375</v>
      </c>
      <c r="F88" s="28">
        <f t="shared" ref="F88" si="111">SUM(F89:F94)</f>
        <v>76622065.625</v>
      </c>
      <c r="G88" s="28">
        <f t="shared" ref="G88" si="112">SUM(G89:G94)</f>
        <v>145746728.125</v>
      </c>
      <c r="H88" s="28">
        <f t="shared" ref="H88" si="113">SUM(H89:H94)</f>
        <v>151469790.625</v>
      </c>
      <c r="I88" s="28">
        <f t="shared" ref="I88" si="114">SUM(I89:I94)</f>
        <v>215935528.125</v>
      </c>
      <c r="J88" s="28">
        <f t="shared" ref="J88" si="115">SUM(J89:J94)</f>
        <v>114086478.125</v>
      </c>
      <c r="K88" s="28">
        <f t="shared" ref="K88" si="116">SUM(K89:K94)</f>
        <v>118089950</v>
      </c>
      <c r="L88" s="26">
        <f t="shared" ref="L88" si="117">SUM(L89:L94)</f>
        <v>64725100</v>
      </c>
      <c r="M88" s="26">
        <f t="shared" ref="M88" si="118">SUM(M89:M94)</f>
        <v>24492425</v>
      </c>
      <c r="N88" s="25">
        <f>SUM(B88:K88)</f>
        <v>1387386706.25</v>
      </c>
      <c r="O88" s="21"/>
      <c r="P88" s="21"/>
    </row>
    <row r="89" spans="1:16" x14ac:dyDescent="0.2">
      <c r="A89" s="25">
        <v>0.5</v>
      </c>
      <c r="B89" s="29">
        <f>$A89*B7</f>
        <v>84482250</v>
      </c>
      <c r="C89" s="29">
        <f t="shared" ref="C89:M89" si="119">$A89*C7</f>
        <v>72320000</v>
      </c>
      <c r="D89" s="29">
        <f t="shared" si="119"/>
        <v>85279950</v>
      </c>
      <c r="E89" s="29">
        <f t="shared" si="119"/>
        <v>52400100</v>
      </c>
      <c r="F89" s="29">
        <f t="shared" si="119"/>
        <v>39081600</v>
      </c>
      <c r="G89" s="29">
        <f t="shared" si="119"/>
        <v>74204950</v>
      </c>
      <c r="H89" s="29">
        <f t="shared" si="119"/>
        <v>89476550</v>
      </c>
      <c r="I89" s="29">
        <f t="shared" si="119"/>
        <v>150481200</v>
      </c>
      <c r="J89" s="29">
        <f t="shared" si="119"/>
        <v>69747300</v>
      </c>
      <c r="K89" s="29">
        <f t="shared" si="119"/>
        <v>59841450</v>
      </c>
      <c r="L89" s="29">
        <f t="shared" si="119"/>
        <v>0</v>
      </c>
      <c r="M89" s="29">
        <f t="shared" si="119"/>
        <v>0</v>
      </c>
      <c r="N89" s="21"/>
      <c r="O89" s="21"/>
      <c r="P89" s="21"/>
    </row>
    <row r="90" spans="1:16" x14ac:dyDescent="0.2">
      <c r="A90" s="25">
        <v>0.25</v>
      </c>
      <c r="B90" s="29">
        <f t="shared" ref="B90:M94" si="120">$A90*B8</f>
        <v>44130475</v>
      </c>
      <c r="C90" s="29">
        <f t="shared" si="120"/>
        <v>56005275</v>
      </c>
      <c r="D90" s="29">
        <f t="shared" si="120"/>
        <v>40809075</v>
      </c>
      <c r="E90" s="29">
        <f t="shared" si="120"/>
        <v>21511500</v>
      </c>
      <c r="F90" s="29">
        <f t="shared" si="120"/>
        <v>24723875</v>
      </c>
      <c r="G90" s="29">
        <f t="shared" si="120"/>
        <v>59244250</v>
      </c>
      <c r="H90" s="29">
        <f t="shared" si="120"/>
        <v>31971500</v>
      </c>
      <c r="I90" s="29">
        <f t="shared" si="120"/>
        <v>46089425</v>
      </c>
      <c r="J90" s="29">
        <f t="shared" si="120"/>
        <v>24595750</v>
      </c>
      <c r="K90" s="29">
        <f t="shared" si="120"/>
        <v>33124850</v>
      </c>
      <c r="L90" s="29">
        <f t="shared" si="120"/>
        <v>42738525</v>
      </c>
      <c r="M90" s="29">
        <f t="shared" si="120"/>
        <v>23577200</v>
      </c>
      <c r="N90" s="21"/>
      <c r="O90" s="21"/>
      <c r="P90" s="21"/>
    </row>
    <row r="91" spans="1:16" x14ac:dyDescent="0.2">
      <c r="A91" s="25">
        <v>0.125</v>
      </c>
      <c r="B91" s="29">
        <f t="shared" si="120"/>
        <v>19944850</v>
      </c>
      <c r="C91" s="29">
        <f t="shared" si="120"/>
        <v>20035987.5</v>
      </c>
      <c r="D91" s="29">
        <f t="shared" si="120"/>
        <v>14726575</v>
      </c>
      <c r="E91" s="29">
        <f t="shared" si="120"/>
        <v>9201325</v>
      </c>
      <c r="F91" s="29">
        <f t="shared" si="120"/>
        <v>7394512.5</v>
      </c>
      <c r="G91" s="29">
        <f t="shared" si="120"/>
        <v>6849612.5</v>
      </c>
      <c r="H91" s="29">
        <f t="shared" si="120"/>
        <v>19813325</v>
      </c>
      <c r="I91" s="29">
        <f t="shared" si="120"/>
        <v>6951825</v>
      </c>
      <c r="J91" s="29">
        <f t="shared" si="120"/>
        <v>9848812.5</v>
      </c>
      <c r="K91" s="29">
        <f t="shared" si="120"/>
        <v>15234012.5</v>
      </c>
      <c r="L91" s="29">
        <f t="shared" si="120"/>
        <v>13747200</v>
      </c>
      <c r="M91" s="29">
        <f t="shared" si="120"/>
        <v>0</v>
      </c>
      <c r="N91" s="21"/>
      <c r="O91" s="21"/>
      <c r="P91" s="21"/>
    </row>
    <row r="92" spans="1:16" x14ac:dyDescent="0.2">
      <c r="A92" s="25">
        <v>6.25E-2</v>
      </c>
      <c r="B92" s="29">
        <f t="shared" si="120"/>
        <v>12869131.25</v>
      </c>
      <c r="C92" s="29">
        <f t="shared" si="120"/>
        <v>5433550</v>
      </c>
      <c r="D92" s="29">
        <f t="shared" si="120"/>
        <v>5127956.25</v>
      </c>
      <c r="E92" s="29">
        <f t="shared" si="120"/>
        <v>3421306.25</v>
      </c>
      <c r="F92" s="29">
        <f t="shared" si="120"/>
        <v>2416337.5</v>
      </c>
      <c r="G92" s="29">
        <f t="shared" si="120"/>
        <v>1831631.25</v>
      </c>
      <c r="H92" s="29">
        <f t="shared" si="120"/>
        <v>6567193.75</v>
      </c>
      <c r="I92" s="29">
        <f t="shared" si="120"/>
        <v>5853831.25</v>
      </c>
      <c r="J92" s="29">
        <f t="shared" si="120"/>
        <v>5526256.25</v>
      </c>
      <c r="K92" s="29">
        <f t="shared" si="120"/>
        <v>5556575</v>
      </c>
      <c r="L92" s="29">
        <f t="shared" si="120"/>
        <v>6319437.5</v>
      </c>
      <c r="M92" s="29">
        <f t="shared" si="120"/>
        <v>0</v>
      </c>
      <c r="N92" s="21"/>
      <c r="O92" s="21"/>
      <c r="P92" s="21"/>
    </row>
    <row r="93" spans="1:16" x14ac:dyDescent="0.2">
      <c r="A93" s="25">
        <v>3.125E-2</v>
      </c>
      <c r="B93" s="29">
        <f t="shared" si="120"/>
        <v>3732543.75</v>
      </c>
      <c r="C93" s="29">
        <f t="shared" si="120"/>
        <v>2096059.375</v>
      </c>
      <c r="D93" s="29">
        <f t="shared" si="120"/>
        <v>1887300</v>
      </c>
      <c r="E93" s="29">
        <f t="shared" si="120"/>
        <v>2782237.5</v>
      </c>
      <c r="F93" s="29">
        <f t="shared" si="120"/>
        <v>2127053.125</v>
      </c>
      <c r="G93" s="29">
        <f t="shared" si="120"/>
        <v>1745581.25</v>
      </c>
      <c r="H93" s="29">
        <f t="shared" si="120"/>
        <v>2177143.75</v>
      </c>
      <c r="I93" s="29">
        <f t="shared" si="120"/>
        <v>3279228.125</v>
      </c>
      <c r="J93" s="29">
        <f t="shared" si="120"/>
        <v>3404453.125</v>
      </c>
      <c r="K93" s="29">
        <f t="shared" si="120"/>
        <v>3455340.625</v>
      </c>
      <c r="L93" s="29">
        <f t="shared" si="120"/>
        <v>1216359.375</v>
      </c>
      <c r="M93" s="29">
        <f t="shared" si="120"/>
        <v>0</v>
      </c>
      <c r="N93" s="21"/>
      <c r="O93" s="21"/>
      <c r="P93" s="21"/>
    </row>
    <row r="94" spans="1:16" x14ac:dyDescent="0.2">
      <c r="A94" s="21">
        <v>3.125E-2</v>
      </c>
      <c r="B94" s="29">
        <f t="shared" si="120"/>
        <v>1600287.5</v>
      </c>
      <c r="C94" s="29">
        <f t="shared" si="120"/>
        <v>1852750</v>
      </c>
      <c r="D94" s="29">
        <f t="shared" si="120"/>
        <v>2021865.625</v>
      </c>
      <c r="E94" s="29">
        <f t="shared" si="120"/>
        <v>1763815.625</v>
      </c>
      <c r="F94" s="29">
        <f t="shared" si="120"/>
        <v>878687.5</v>
      </c>
      <c r="G94" s="29">
        <f t="shared" si="120"/>
        <v>1870703.125</v>
      </c>
      <c r="H94" s="29">
        <f t="shared" si="120"/>
        <v>1464078.125</v>
      </c>
      <c r="I94" s="29">
        <f t="shared" si="120"/>
        <v>3280018.75</v>
      </c>
      <c r="J94" s="29">
        <f t="shared" si="120"/>
        <v>963906.25</v>
      </c>
      <c r="K94" s="29">
        <f t="shared" si="120"/>
        <v>877721.875</v>
      </c>
      <c r="L94" s="29">
        <f t="shared" si="120"/>
        <v>703578.125</v>
      </c>
      <c r="M94" s="29">
        <f t="shared" si="120"/>
        <v>915225</v>
      </c>
      <c r="N94" s="21"/>
      <c r="O94" s="21"/>
      <c r="P94" s="21"/>
    </row>
    <row r="95" spans="1:16" x14ac:dyDescent="0.2">
      <c r="A95" s="24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 x14ac:dyDescent="0.2">
      <c r="A96" s="27" t="s">
        <v>354</v>
      </c>
      <c r="B96" s="28">
        <f>SUM(B97:B102)</f>
        <v>164354683.8199375</v>
      </c>
      <c r="C96" s="28">
        <f t="shared" ref="C96" si="121">SUM(C97:C102)</f>
        <v>154607091.06284377</v>
      </c>
      <c r="D96" s="28">
        <f t="shared" ref="D96" si="122">SUM(D97:D102)</f>
        <v>145076069.36159375</v>
      </c>
      <c r="E96" s="28">
        <f t="shared" ref="E96" si="123">SUM(E97:E102)</f>
        <v>89081869.915468752</v>
      </c>
      <c r="F96" s="28">
        <f t="shared" ref="F96" si="124">SUM(F97:F102)</f>
        <v>74815162.691656232</v>
      </c>
      <c r="G96" s="28">
        <f t="shared" ref="G96" si="125">SUM(G97:G102)</f>
        <v>140402522.63403124</v>
      </c>
      <c r="H96" s="28">
        <f t="shared" ref="H96" si="126">SUM(H97:H102)</f>
        <v>146850945.32715628</v>
      </c>
      <c r="I96" s="28">
        <f t="shared" ref="I96" si="127">SUM(I97:I102)</f>
        <v>205247961.73446876</v>
      </c>
      <c r="J96" s="28">
        <f t="shared" ref="J96" si="128">SUM(J97:J102)</f>
        <v>110506016.16734374</v>
      </c>
      <c r="K96" s="28">
        <f t="shared" ref="K96" si="129">SUM(K97:K102)</f>
        <v>115863614.95006251</v>
      </c>
      <c r="L96" s="26">
        <f t="shared" ref="L96" si="130">SUM(L97:L102)</f>
        <v>67587798.922187507</v>
      </c>
      <c r="M96" s="26">
        <f t="shared" ref="M96" si="131">SUM(M97:M102)</f>
        <v>24815407.01475</v>
      </c>
      <c r="N96" s="25">
        <f>SUM(B96:K96)</f>
        <v>1346805937.6645625</v>
      </c>
      <c r="O96" s="21"/>
      <c r="P96" s="21"/>
    </row>
    <row r="97" spans="1:16" x14ac:dyDescent="0.2">
      <c r="A97" s="25">
        <v>0.45</v>
      </c>
      <c r="B97" s="29">
        <f>$A97*B7</f>
        <v>76034025</v>
      </c>
      <c r="C97" s="29">
        <f t="shared" ref="C97:M97" si="132">$A97*C7</f>
        <v>65088000</v>
      </c>
      <c r="D97" s="29">
        <f t="shared" si="132"/>
        <v>76751955</v>
      </c>
      <c r="E97" s="29">
        <f t="shared" si="132"/>
        <v>47160090</v>
      </c>
      <c r="F97" s="29">
        <f t="shared" si="132"/>
        <v>35173440</v>
      </c>
      <c r="G97" s="29">
        <f t="shared" si="132"/>
        <v>66784455</v>
      </c>
      <c r="H97" s="29">
        <f t="shared" si="132"/>
        <v>80528895</v>
      </c>
      <c r="I97" s="29">
        <f t="shared" si="132"/>
        <v>135433080</v>
      </c>
      <c r="J97" s="29">
        <f t="shared" si="132"/>
        <v>62772570</v>
      </c>
      <c r="K97" s="29">
        <f t="shared" si="132"/>
        <v>53857305</v>
      </c>
      <c r="L97" s="29">
        <f t="shared" si="132"/>
        <v>0</v>
      </c>
      <c r="M97" s="29">
        <f t="shared" si="132"/>
        <v>0</v>
      </c>
      <c r="N97" s="21"/>
      <c r="O97" s="21"/>
      <c r="P97" s="21"/>
    </row>
    <row r="98" spans="1:16" x14ac:dyDescent="0.2">
      <c r="A98" s="25">
        <v>0.24750000000000003</v>
      </c>
      <c r="B98" s="29">
        <f t="shared" ref="B98:M102" si="133">$A98*B8</f>
        <v>43689170.250000007</v>
      </c>
      <c r="C98" s="29">
        <f t="shared" si="133"/>
        <v>55445222.250000007</v>
      </c>
      <c r="D98" s="29">
        <f t="shared" si="133"/>
        <v>40400984.250000007</v>
      </c>
      <c r="E98" s="29">
        <f t="shared" si="133"/>
        <v>21296385.000000004</v>
      </c>
      <c r="F98" s="29">
        <f t="shared" si="133"/>
        <v>24476636.250000004</v>
      </c>
      <c r="G98" s="29">
        <f t="shared" si="133"/>
        <v>58651807.500000007</v>
      </c>
      <c r="H98" s="29">
        <f t="shared" si="133"/>
        <v>31651785.000000004</v>
      </c>
      <c r="I98" s="29">
        <f t="shared" si="133"/>
        <v>45628530.750000007</v>
      </c>
      <c r="J98" s="29">
        <f t="shared" si="133"/>
        <v>24349792.500000004</v>
      </c>
      <c r="K98" s="29">
        <f t="shared" si="133"/>
        <v>32793601.500000004</v>
      </c>
      <c r="L98" s="29">
        <f t="shared" si="133"/>
        <v>42311139.750000007</v>
      </c>
      <c r="M98" s="29">
        <f t="shared" si="133"/>
        <v>23341428.000000004</v>
      </c>
      <c r="N98" s="21"/>
      <c r="O98" s="21"/>
      <c r="P98" s="21"/>
    </row>
    <row r="99" spans="1:16" x14ac:dyDescent="0.2">
      <c r="A99" s="25">
        <v>0.13612500000000002</v>
      </c>
      <c r="B99" s="29">
        <f t="shared" si="133"/>
        <v>21719941.650000002</v>
      </c>
      <c r="C99" s="29">
        <f t="shared" si="133"/>
        <v>21819190.387500003</v>
      </c>
      <c r="D99" s="29">
        <f t="shared" si="133"/>
        <v>16037240.175000003</v>
      </c>
      <c r="E99" s="29">
        <f t="shared" si="133"/>
        <v>10020242.925000003</v>
      </c>
      <c r="F99" s="29">
        <f t="shared" si="133"/>
        <v>8052624.1125000017</v>
      </c>
      <c r="G99" s="29">
        <f t="shared" si="133"/>
        <v>7459228.0125000011</v>
      </c>
      <c r="H99" s="29">
        <f t="shared" si="133"/>
        <v>21576710.925000004</v>
      </c>
      <c r="I99" s="29">
        <f t="shared" si="133"/>
        <v>7570537.4250000017</v>
      </c>
      <c r="J99" s="29">
        <f t="shared" si="133"/>
        <v>10725356.812500002</v>
      </c>
      <c r="K99" s="29">
        <f t="shared" si="133"/>
        <v>16589839.612500003</v>
      </c>
      <c r="L99" s="29">
        <f t="shared" si="133"/>
        <v>14970700.800000003</v>
      </c>
      <c r="M99" s="29">
        <f t="shared" si="133"/>
        <v>0</v>
      </c>
      <c r="N99" s="21"/>
      <c r="O99" s="21"/>
      <c r="P99" s="21"/>
    </row>
    <row r="100" spans="1:16" x14ac:dyDescent="0.2">
      <c r="A100" s="25">
        <v>7.4868750000000026E-2</v>
      </c>
      <c r="B100" s="29">
        <f t="shared" si="133"/>
        <v>15415932.324375005</v>
      </c>
      <c r="C100" s="29">
        <f t="shared" si="133"/>
        <v>6508849.5450000018</v>
      </c>
      <c r="D100" s="29">
        <f t="shared" si="133"/>
        <v>6142778.791875002</v>
      </c>
      <c r="E100" s="29">
        <f t="shared" si="133"/>
        <v>4098382.7568750014</v>
      </c>
      <c r="F100" s="29">
        <f t="shared" si="133"/>
        <v>2894530.6912500011</v>
      </c>
      <c r="G100" s="29">
        <f t="shared" si="133"/>
        <v>2194111.0743750008</v>
      </c>
      <c r="H100" s="29">
        <f t="shared" si="133"/>
        <v>7866841.3931250023</v>
      </c>
      <c r="I100" s="29">
        <f t="shared" si="133"/>
        <v>7012304.4543750025</v>
      </c>
      <c r="J100" s="29">
        <f t="shared" si="133"/>
        <v>6619902.3618750023</v>
      </c>
      <c r="K100" s="29">
        <f t="shared" si="133"/>
        <v>6656221.1925000027</v>
      </c>
      <c r="L100" s="29">
        <f t="shared" si="133"/>
        <v>7570054.1812500022</v>
      </c>
      <c r="M100" s="29">
        <f t="shared" si="133"/>
        <v>0</v>
      </c>
      <c r="N100" s="21"/>
      <c r="O100" s="21"/>
      <c r="P100" s="21"/>
    </row>
    <row r="101" spans="1:16" x14ac:dyDescent="0.2">
      <c r="A101" s="25">
        <v>4.1177812500000015E-2</v>
      </c>
      <c r="B101" s="29">
        <f t="shared" si="133"/>
        <v>4918335.5739375018</v>
      </c>
      <c r="C101" s="29">
        <f t="shared" si="133"/>
        <v>2761956.4778437512</v>
      </c>
      <c r="D101" s="29">
        <f t="shared" si="133"/>
        <v>2486876.3370000008</v>
      </c>
      <c r="E101" s="29">
        <f t="shared" si="133"/>
        <v>3666126.5313750012</v>
      </c>
      <c r="F101" s="29">
        <f t="shared" si="133"/>
        <v>2802796.6322812508</v>
      </c>
      <c r="G101" s="29">
        <f t="shared" si="133"/>
        <v>2300134.957312501</v>
      </c>
      <c r="H101" s="29">
        <f t="shared" si="133"/>
        <v>2868800.5479375012</v>
      </c>
      <c r="I101" s="29">
        <f t="shared" si="133"/>
        <v>4321006.1080312515</v>
      </c>
      <c r="J101" s="29">
        <f t="shared" si="133"/>
        <v>4486013.8382812515</v>
      </c>
      <c r="K101" s="29">
        <f t="shared" si="133"/>
        <v>4553067.7881562514</v>
      </c>
      <c r="L101" s="29">
        <f t="shared" si="133"/>
        <v>1602784.5848437506</v>
      </c>
      <c r="M101" s="29">
        <f t="shared" si="133"/>
        <v>0</v>
      </c>
      <c r="N101" s="21"/>
      <c r="O101" s="21"/>
      <c r="P101" s="21"/>
    </row>
    <row r="102" spans="1:16" x14ac:dyDescent="0.2">
      <c r="A102" s="21">
        <v>5.0328437499999934E-2</v>
      </c>
      <c r="B102" s="29">
        <f t="shared" si="133"/>
        <v>2577279.0216249968</v>
      </c>
      <c r="C102" s="29">
        <f t="shared" si="133"/>
        <v>2983872.4024999961</v>
      </c>
      <c r="D102" s="29">
        <f t="shared" si="133"/>
        <v>3256234.8077187459</v>
      </c>
      <c r="E102" s="29">
        <f t="shared" si="133"/>
        <v>2840642.7022187463</v>
      </c>
      <c r="F102" s="29">
        <f t="shared" si="133"/>
        <v>1415135.0056249981</v>
      </c>
      <c r="G102" s="29">
        <f t="shared" si="133"/>
        <v>3012786.0898437463</v>
      </c>
      <c r="H102" s="29">
        <f t="shared" si="133"/>
        <v>2357912.4610937471</v>
      </c>
      <c r="I102" s="29">
        <f t="shared" si="133"/>
        <v>5282502.9970624931</v>
      </c>
      <c r="J102" s="29">
        <f t="shared" si="133"/>
        <v>1552380.654687498</v>
      </c>
      <c r="K102" s="29">
        <f t="shared" si="133"/>
        <v>1413579.8569062483</v>
      </c>
      <c r="L102" s="29">
        <f t="shared" si="133"/>
        <v>1133119.6060937485</v>
      </c>
      <c r="M102" s="29">
        <f t="shared" si="133"/>
        <v>1473979.014749998</v>
      </c>
      <c r="N102" s="21"/>
      <c r="O102" s="21"/>
      <c r="P102" s="21"/>
    </row>
    <row r="103" spans="1:16" x14ac:dyDescent="0.2">
      <c r="A103" s="24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 x14ac:dyDescent="0.2">
      <c r="A104" s="27" t="s">
        <v>354</v>
      </c>
      <c r="B104" s="28">
        <f>SUM(B105:B110)</f>
        <v>160891679.808</v>
      </c>
      <c r="C104" s="28">
        <f t="shared" ref="C104" si="134">SUM(C105:C110)</f>
        <v>150301206.97600001</v>
      </c>
      <c r="D104" s="28">
        <f t="shared" ref="D104" si="135">SUM(D105:D110)</f>
        <v>139616426.016</v>
      </c>
      <c r="E104" s="28">
        <f t="shared" ref="E104" si="136">SUM(E105:E110)</f>
        <v>86904996</v>
      </c>
      <c r="F104" s="28">
        <f t="shared" ref="F104" si="137">SUM(F105:F110)</f>
        <v>72574004.927999988</v>
      </c>
      <c r="G104" s="28">
        <f t="shared" ref="G104" si="138">SUM(G105:G110)</f>
        <v>134211858.464</v>
      </c>
      <c r="H104" s="28">
        <f t="shared" ref="H104" si="139">SUM(H105:H110)</f>
        <v>141432034.14399999</v>
      </c>
      <c r="I104" s="28">
        <f t="shared" ref="I104" si="140">SUM(I105:I110)</f>
        <v>194333228.92799997</v>
      </c>
      <c r="J104" s="28">
        <f t="shared" ref="J104" si="141">SUM(J105:J110)</f>
        <v>106441175.04000001</v>
      </c>
      <c r="K104" s="28">
        <f t="shared" ref="K104" si="142">SUM(K105:K110)</f>
        <v>112820056.03200001</v>
      </c>
      <c r="L104" s="26">
        <f t="shared" ref="L104" si="143">SUM(L105:L110)</f>
        <v>69370270.559999987</v>
      </c>
      <c r="M104" s="26">
        <f t="shared" ref="M104" si="144">SUM(M105:M110)</f>
        <v>24911484.671999998</v>
      </c>
      <c r="N104" s="25">
        <f>SUM(B104:K104)</f>
        <v>1299526666.336</v>
      </c>
      <c r="O104" s="21"/>
      <c r="P104" s="21"/>
    </row>
    <row r="105" spans="1:16" x14ac:dyDescent="0.2">
      <c r="A105" s="25">
        <v>0.4</v>
      </c>
      <c r="B105" s="29">
        <f>$A105*B7</f>
        <v>67585800</v>
      </c>
      <c r="C105" s="29">
        <f t="shared" ref="C105:M105" si="145">$A105*C7</f>
        <v>57856000</v>
      </c>
      <c r="D105" s="29">
        <f t="shared" si="145"/>
        <v>68223960</v>
      </c>
      <c r="E105" s="29">
        <f t="shared" si="145"/>
        <v>41920080</v>
      </c>
      <c r="F105" s="29">
        <f t="shared" si="145"/>
        <v>31265280</v>
      </c>
      <c r="G105" s="29">
        <f t="shared" si="145"/>
        <v>59363960</v>
      </c>
      <c r="H105" s="29">
        <f t="shared" si="145"/>
        <v>71581240</v>
      </c>
      <c r="I105" s="29">
        <f t="shared" si="145"/>
        <v>120384960</v>
      </c>
      <c r="J105" s="29">
        <f t="shared" si="145"/>
        <v>55797840</v>
      </c>
      <c r="K105" s="29">
        <f t="shared" si="145"/>
        <v>47873160</v>
      </c>
      <c r="L105" s="29">
        <f t="shared" si="145"/>
        <v>0</v>
      </c>
      <c r="M105" s="29">
        <f t="shared" si="145"/>
        <v>0</v>
      </c>
      <c r="N105" s="21"/>
      <c r="O105" s="21"/>
      <c r="P105" s="21"/>
    </row>
    <row r="106" spans="1:16" x14ac:dyDescent="0.2">
      <c r="A106" s="25">
        <v>0.24</v>
      </c>
      <c r="B106" s="29">
        <f t="shared" ref="B106:M110" si="146">$A106*B8</f>
        <v>42365256</v>
      </c>
      <c r="C106" s="29">
        <f t="shared" si="146"/>
        <v>53765064</v>
      </c>
      <c r="D106" s="29">
        <f t="shared" si="146"/>
        <v>39176712</v>
      </c>
      <c r="E106" s="29">
        <f t="shared" si="146"/>
        <v>20651040</v>
      </c>
      <c r="F106" s="29">
        <f t="shared" si="146"/>
        <v>23734920</v>
      </c>
      <c r="G106" s="29">
        <f t="shared" si="146"/>
        <v>56874480</v>
      </c>
      <c r="H106" s="29">
        <f t="shared" si="146"/>
        <v>30692640</v>
      </c>
      <c r="I106" s="29">
        <f t="shared" si="146"/>
        <v>44245848</v>
      </c>
      <c r="J106" s="29">
        <f t="shared" si="146"/>
        <v>23611920</v>
      </c>
      <c r="K106" s="29">
        <f t="shared" si="146"/>
        <v>31799856</v>
      </c>
      <c r="L106" s="29">
        <f t="shared" si="146"/>
        <v>41028984</v>
      </c>
      <c r="M106" s="29">
        <f t="shared" si="146"/>
        <v>22634112</v>
      </c>
      <c r="N106" s="21"/>
      <c r="O106" s="21"/>
      <c r="P106" s="21"/>
    </row>
    <row r="107" spans="1:16" x14ac:dyDescent="0.2">
      <c r="A107" s="25">
        <v>0.14399999999999999</v>
      </c>
      <c r="B107" s="29">
        <f t="shared" si="146"/>
        <v>22976467.199999999</v>
      </c>
      <c r="C107" s="29">
        <f t="shared" si="146"/>
        <v>23081457.599999998</v>
      </c>
      <c r="D107" s="29">
        <f t="shared" si="146"/>
        <v>16965014.399999999</v>
      </c>
      <c r="E107" s="29">
        <f t="shared" si="146"/>
        <v>10599926.399999999</v>
      </c>
      <c r="F107" s="29">
        <f t="shared" si="146"/>
        <v>8518478.3999999985</v>
      </c>
      <c r="G107" s="29">
        <f t="shared" si="146"/>
        <v>7890753.5999999996</v>
      </c>
      <c r="H107" s="29">
        <f t="shared" si="146"/>
        <v>22824950.399999999</v>
      </c>
      <c r="I107" s="29">
        <f t="shared" si="146"/>
        <v>8008502.3999999994</v>
      </c>
      <c r="J107" s="29">
        <f t="shared" si="146"/>
        <v>11345832</v>
      </c>
      <c r="K107" s="29">
        <f t="shared" si="146"/>
        <v>17549582.399999999</v>
      </c>
      <c r="L107" s="29">
        <f t="shared" si="146"/>
        <v>15836774.399999999</v>
      </c>
      <c r="M107" s="29">
        <f t="shared" si="146"/>
        <v>0</v>
      </c>
      <c r="N107" s="21"/>
      <c r="O107" s="21"/>
      <c r="P107" s="21"/>
    </row>
    <row r="108" spans="1:16" x14ac:dyDescent="0.2">
      <c r="A108" s="25">
        <v>8.6400000000000005E-2</v>
      </c>
      <c r="B108" s="29">
        <f t="shared" si="146"/>
        <v>17790287.039999999</v>
      </c>
      <c r="C108" s="29">
        <f t="shared" si="146"/>
        <v>7511339.5200000005</v>
      </c>
      <c r="D108" s="29">
        <f t="shared" si="146"/>
        <v>7088886.7200000007</v>
      </c>
      <c r="E108" s="29">
        <f t="shared" si="146"/>
        <v>4729613.7600000007</v>
      </c>
      <c r="F108" s="29">
        <f t="shared" si="146"/>
        <v>3340344.96</v>
      </c>
      <c r="G108" s="29">
        <f t="shared" si="146"/>
        <v>2532047.04</v>
      </c>
      <c r="H108" s="29">
        <f t="shared" si="146"/>
        <v>9078488.6400000006</v>
      </c>
      <c r="I108" s="29">
        <f t="shared" si="146"/>
        <v>8092336.3200000003</v>
      </c>
      <c r="J108" s="29">
        <f t="shared" si="146"/>
        <v>7639496.6400000006</v>
      </c>
      <c r="K108" s="29">
        <f t="shared" si="146"/>
        <v>7681409.2800000003</v>
      </c>
      <c r="L108" s="29">
        <f t="shared" si="146"/>
        <v>8735990.4000000004</v>
      </c>
      <c r="M108" s="29">
        <f t="shared" si="146"/>
        <v>0</v>
      </c>
      <c r="N108" s="21"/>
      <c r="O108" s="21"/>
      <c r="P108" s="21"/>
    </row>
    <row r="109" spans="1:16" x14ac:dyDescent="0.2">
      <c r="A109" s="25">
        <v>5.1839999999999997E-2</v>
      </c>
      <c r="B109" s="29">
        <f t="shared" si="146"/>
        <v>6191842.176</v>
      </c>
      <c r="C109" s="29">
        <f t="shared" si="146"/>
        <v>3477110.9759999998</v>
      </c>
      <c r="D109" s="29">
        <f t="shared" si="146"/>
        <v>3130804.2239999999</v>
      </c>
      <c r="E109" s="29">
        <f t="shared" si="146"/>
        <v>4615398.1439999994</v>
      </c>
      <c r="F109" s="29">
        <f t="shared" si="146"/>
        <v>3528525.8879999998</v>
      </c>
      <c r="G109" s="29">
        <f t="shared" si="146"/>
        <v>2895709.824</v>
      </c>
      <c r="H109" s="29">
        <f t="shared" si="146"/>
        <v>3611620.2239999999</v>
      </c>
      <c r="I109" s="29">
        <f t="shared" si="146"/>
        <v>5439845.9519999996</v>
      </c>
      <c r="J109" s="29">
        <f t="shared" si="146"/>
        <v>5647579.1999999993</v>
      </c>
      <c r="K109" s="29">
        <f t="shared" si="146"/>
        <v>5731995.4559999993</v>
      </c>
      <c r="L109" s="29">
        <f t="shared" si="146"/>
        <v>2017794.24</v>
      </c>
      <c r="M109" s="29">
        <f t="shared" si="146"/>
        <v>0</v>
      </c>
      <c r="N109" s="21"/>
      <c r="O109" s="21"/>
      <c r="P109" s="21"/>
    </row>
    <row r="110" spans="1:16" x14ac:dyDescent="0.2">
      <c r="A110" s="21">
        <v>7.775999999999994E-2</v>
      </c>
      <c r="B110" s="29">
        <f t="shared" si="146"/>
        <v>3982027.3919999967</v>
      </c>
      <c r="C110" s="29">
        <f t="shared" si="146"/>
        <v>4610234.8799999962</v>
      </c>
      <c r="D110" s="29">
        <f t="shared" si="146"/>
        <v>5031048.6719999965</v>
      </c>
      <c r="E110" s="29">
        <f t="shared" si="146"/>
        <v>4388937.6959999967</v>
      </c>
      <c r="F110" s="29">
        <f t="shared" si="146"/>
        <v>2186455.6799999983</v>
      </c>
      <c r="G110" s="29">
        <f t="shared" si="146"/>
        <v>4654907.9999999963</v>
      </c>
      <c r="H110" s="29">
        <f t="shared" si="146"/>
        <v>3643094.8799999971</v>
      </c>
      <c r="I110" s="29">
        <f t="shared" si="146"/>
        <v>8161736.2559999935</v>
      </c>
      <c r="J110" s="29">
        <f t="shared" si="146"/>
        <v>2398507.1999999983</v>
      </c>
      <c r="K110" s="29">
        <f t="shared" si="146"/>
        <v>2184052.8959999983</v>
      </c>
      <c r="L110" s="29">
        <f t="shared" si="146"/>
        <v>1750727.5199999986</v>
      </c>
      <c r="M110" s="29">
        <f t="shared" si="146"/>
        <v>2277372.6719999984</v>
      </c>
      <c r="N110" s="21"/>
      <c r="O110" s="21"/>
      <c r="P110" s="21"/>
    </row>
    <row r="111" spans="1:16" x14ac:dyDescent="0.2">
      <c r="A111" s="24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  <row r="112" spans="1:16" x14ac:dyDescent="0.2">
      <c r="A112" s="24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</row>
    <row r="113" spans="1:16" x14ac:dyDescent="0.2">
      <c r="A113" s="24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</row>
    <row r="114" spans="1:16" x14ac:dyDescent="0.2">
      <c r="A114" s="24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</row>
    <row r="115" spans="1:16" x14ac:dyDescent="0.2">
      <c r="A115" s="24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</row>
    <row r="116" spans="1:16" x14ac:dyDescent="0.2">
      <c r="A116" s="24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</row>
    <row r="117" spans="1:16" x14ac:dyDescent="0.2">
      <c r="A117" s="24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</row>
    <row r="118" spans="1:16" x14ac:dyDescent="0.2">
      <c r="A118" s="24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</row>
    <row r="119" spans="1:16" x14ac:dyDescent="0.2">
      <c r="A119" s="24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</row>
    <row r="120" spans="1:16" x14ac:dyDescent="0.2">
      <c r="A120" s="24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</row>
    <row r="121" spans="1:16" x14ac:dyDescent="0.2">
      <c r="A121" s="24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</row>
    <row r="122" spans="1:16" x14ac:dyDescent="0.2">
      <c r="A122" s="24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</row>
    <row r="123" spans="1:16" x14ac:dyDescent="0.2">
      <c r="A123" s="24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</row>
    <row r="124" spans="1:16" x14ac:dyDescent="0.2">
      <c r="A124" s="24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</row>
    <row r="125" spans="1:16" x14ac:dyDescent="0.2">
      <c r="A125" s="24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</row>
    <row r="126" spans="1:16" x14ac:dyDescent="0.2">
      <c r="A126" s="24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</row>
    <row r="127" spans="1:16" x14ac:dyDescent="0.2">
      <c r="A127" s="24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</row>
    <row r="128" spans="1:16" x14ac:dyDescent="0.2">
      <c r="A128" s="24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</row>
    <row r="129" spans="1:16" x14ac:dyDescent="0.2">
      <c r="A129" s="24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</row>
    <row r="130" spans="1:16" x14ac:dyDescent="0.2">
      <c r="A130" s="24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</row>
    <row r="131" spans="1:16" x14ac:dyDescent="0.2">
      <c r="A131" s="24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</row>
    <row r="132" spans="1:16" x14ac:dyDescent="0.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</row>
    <row r="133" spans="1:16" x14ac:dyDescent="0.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</row>
    <row r="134" spans="1:16" x14ac:dyDescent="0.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</row>
    <row r="135" spans="1:16" x14ac:dyDescent="0.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</row>
    <row r="136" spans="1:16" x14ac:dyDescent="0.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</row>
    <row r="137" spans="1:16" x14ac:dyDescent="0.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</row>
    <row r="138" spans="1:16" x14ac:dyDescent="0.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</row>
    <row r="139" spans="1:16" x14ac:dyDescent="0.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</row>
    <row r="140" spans="1:16" x14ac:dyDescent="0.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</row>
    <row r="141" spans="1:16" x14ac:dyDescent="0.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A936-A10A-EB41-9873-6A8AAECC1B56}">
  <dimension ref="A1:G111"/>
  <sheetViews>
    <sheetView workbookViewId="0">
      <selection activeCell="I8" sqref="I8"/>
    </sheetView>
  </sheetViews>
  <sheetFormatPr baseColWidth="10" defaultRowHeight="16" x14ac:dyDescent="0.2"/>
  <cols>
    <col min="1" max="1" width="12.1640625" bestFit="1" customWidth="1"/>
    <col min="2" max="5" width="15.1640625" bestFit="1" customWidth="1"/>
    <col min="6" max="6" width="16.6640625" bestFit="1" customWidth="1"/>
    <col min="7" max="7" width="8.1640625" bestFit="1" customWidth="1"/>
  </cols>
  <sheetData>
    <row r="1" spans="1:7" x14ac:dyDescent="0.2">
      <c r="A1" t="s">
        <v>312</v>
      </c>
      <c r="B1" t="s">
        <v>337</v>
      </c>
    </row>
    <row r="2" spans="1:7" x14ac:dyDescent="0.2">
      <c r="A2" t="s">
        <v>304</v>
      </c>
      <c r="B2" t="s">
        <v>338</v>
      </c>
    </row>
    <row r="3" spans="1:7" x14ac:dyDescent="0.2">
      <c r="A3" t="s">
        <v>303</v>
      </c>
      <c r="B3" t="s">
        <v>301</v>
      </c>
    </row>
    <row r="5" spans="1:7" x14ac:dyDescent="0.2">
      <c r="A5" t="s">
        <v>339</v>
      </c>
      <c r="B5" t="s">
        <v>336</v>
      </c>
    </row>
    <row r="6" spans="1:7" x14ac:dyDescent="0.2">
      <c r="A6" t="s">
        <v>335</v>
      </c>
      <c r="B6" t="s">
        <v>357</v>
      </c>
      <c r="C6" t="s">
        <v>358</v>
      </c>
      <c r="D6" t="s">
        <v>359</v>
      </c>
      <c r="E6" t="s">
        <v>360</v>
      </c>
    </row>
    <row r="7" spans="1:7" x14ac:dyDescent="0.2">
      <c r="A7" s="30">
        <v>2022</v>
      </c>
      <c r="B7" s="19">
        <v>467551000</v>
      </c>
      <c r="C7" s="19">
        <v>188729900</v>
      </c>
      <c r="D7" s="19">
        <v>287482100</v>
      </c>
      <c r="E7" s="31">
        <v>29831900</v>
      </c>
      <c r="F7" s="31">
        <f>SUM(B7:D7)</f>
        <v>943763000</v>
      </c>
      <c r="G7" s="1" t="s">
        <v>361</v>
      </c>
    </row>
    <row r="8" spans="1:7" x14ac:dyDescent="0.2">
      <c r="A8">
        <v>2021</v>
      </c>
      <c r="B8" s="3">
        <v>484164400</v>
      </c>
      <c r="C8" s="3">
        <v>331373300</v>
      </c>
      <c r="D8" s="3">
        <v>619410100</v>
      </c>
      <c r="E8" s="3">
        <v>119682900</v>
      </c>
      <c r="F8" s="3">
        <f t="shared" ref="F8:F13" si="0">SUM(B8:E8)</f>
        <v>1554630700</v>
      </c>
    </row>
    <row r="9" spans="1:7" x14ac:dyDescent="0.2">
      <c r="A9">
        <v>2020</v>
      </c>
      <c r="B9" s="3">
        <v>563779300</v>
      </c>
      <c r="C9" s="3">
        <v>421918500</v>
      </c>
      <c r="D9" s="3">
        <v>410626700</v>
      </c>
      <c r="E9" s="3">
        <v>397762300</v>
      </c>
      <c r="F9" s="3">
        <f t="shared" si="0"/>
        <v>1794086800</v>
      </c>
    </row>
    <row r="10" spans="1:7" x14ac:dyDescent="0.2">
      <c r="A10">
        <v>2019</v>
      </c>
      <c r="B10" s="3">
        <v>437659300</v>
      </c>
      <c r="C10" s="3">
        <v>187563600</v>
      </c>
      <c r="D10" s="3">
        <v>292911700</v>
      </c>
      <c r="E10" s="3">
        <v>231849700</v>
      </c>
      <c r="F10" s="3">
        <f t="shared" si="0"/>
        <v>1149984300</v>
      </c>
    </row>
    <row r="11" spans="1:7" x14ac:dyDescent="0.2">
      <c r="A11">
        <v>2018</v>
      </c>
      <c r="B11" s="3">
        <v>374890200</v>
      </c>
      <c r="C11" s="3">
        <v>122708400</v>
      </c>
      <c r="D11" s="3">
        <v>287156500</v>
      </c>
      <c r="E11" s="3">
        <v>190016200</v>
      </c>
      <c r="F11" s="3">
        <f t="shared" si="0"/>
        <v>974771300</v>
      </c>
    </row>
    <row r="12" spans="1:7" x14ac:dyDescent="0.2">
      <c r="A12">
        <v>2017</v>
      </c>
      <c r="B12" s="3">
        <v>246908900</v>
      </c>
      <c r="C12" s="3">
        <v>212955900</v>
      </c>
      <c r="D12" s="3">
        <v>283546400</v>
      </c>
      <c r="E12" s="3">
        <v>149494400</v>
      </c>
      <c r="F12" s="3">
        <f t="shared" si="0"/>
        <v>892905600</v>
      </c>
    </row>
    <row r="13" spans="1:7" x14ac:dyDescent="0.2">
      <c r="A13">
        <v>2016</v>
      </c>
      <c r="B13" s="3">
        <v>175196900</v>
      </c>
      <c r="C13" s="3">
        <v>144422600</v>
      </c>
      <c r="D13" s="3">
        <v>182656100</v>
      </c>
      <c r="E13" s="3">
        <v>79888800</v>
      </c>
      <c r="F13" s="3">
        <f t="shared" si="0"/>
        <v>582164400</v>
      </c>
    </row>
    <row r="17" spans="1:6" x14ac:dyDescent="0.2">
      <c r="A17" s="27" t="s">
        <v>354</v>
      </c>
      <c r="B17" s="28">
        <f>SUM(B18:B23)</f>
        <v>487821176.56937498</v>
      </c>
      <c r="C17" s="28">
        <f t="shared" ref="C17:E17" si="1">SUM(C18:C23)</f>
        <v>335307108.48021877</v>
      </c>
      <c r="D17" s="28">
        <f t="shared" si="1"/>
        <v>608675869.00865638</v>
      </c>
      <c r="E17" s="28">
        <f t="shared" si="1"/>
        <v>133166584.2995</v>
      </c>
      <c r="F17" s="32">
        <f>SUM(B17:D17)</f>
        <v>1431804154.05825</v>
      </c>
    </row>
    <row r="18" spans="1:6" x14ac:dyDescent="0.2">
      <c r="A18" s="24">
        <v>0.95</v>
      </c>
      <c r="B18" s="15">
        <f>$A18*B8</f>
        <v>459956180</v>
      </c>
      <c r="C18" s="15">
        <f t="shared" ref="C18:E18" si="2">$A18*C8</f>
        <v>314804635</v>
      </c>
      <c r="D18" s="15">
        <f t="shared" si="2"/>
        <v>588439595</v>
      </c>
      <c r="E18" s="15">
        <f t="shared" si="2"/>
        <v>113698755</v>
      </c>
    </row>
    <row r="19" spans="1:6" x14ac:dyDescent="0.2">
      <c r="A19" s="24">
        <v>4.7500000000000042E-2</v>
      </c>
      <c r="B19" s="15">
        <f t="shared" ref="B19:E23" si="3">$A19*B9</f>
        <v>26779516.750000022</v>
      </c>
      <c r="C19" s="15">
        <f t="shared" si="3"/>
        <v>20041128.750000019</v>
      </c>
      <c r="D19" s="15">
        <f t="shared" si="3"/>
        <v>19504768.250000019</v>
      </c>
      <c r="E19" s="15">
        <f t="shared" si="3"/>
        <v>18893709.250000019</v>
      </c>
    </row>
    <row r="20" spans="1:6" x14ac:dyDescent="0.2">
      <c r="A20" s="24">
        <v>2.3750000000000038E-3</v>
      </c>
      <c r="B20" s="15">
        <f t="shared" si="3"/>
        <v>1039440.8375000017</v>
      </c>
      <c r="C20" s="15">
        <f t="shared" si="3"/>
        <v>445463.55000000075</v>
      </c>
      <c r="D20" s="15">
        <f t="shared" si="3"/>
        <v>695665.28750000114</v>
      </c>
      <c r="E20" s="15">
        <f t="shared" si="3"/>
        <v>550643.03750000091</v>
      </c>
    </row>
    <row r="21" spans="1:6" x14ac:dyDescent="0.2">
      <c r="A21" s="24">
        <v>1.1875000000000031E-4</v>
      </c>
      <c r="B21" s="15">
        <f t="shared" si="3"/>
        <v>44518.211250000117</v>
      </c>
      <c r="C21" s="15">
        <f t="shared" si="3"/>
        <v>14571.622500000038</v>
      </c>
      <c r="D21" s="15">
        <f t="shared" si="3"/>
        <v>34099.834375000086</v>
      </c>
      <c r="E21" s="15">
        <f t="shared" si="3"/>
        <v>22564.42375000006</v>
      </c>
    </row>
    <row r="22" spans="1:6" x14ac:dyDescent="0.2">
      <c r="A22" s="24">
        <v>5.9375000000000207E-6</v>
      </c>
      <c r="B22" s="15">
        <f t="shared" si="3"/>
        <v>1466.0215937500052</v>
      </c>
      <c r="C22" s="15">
        <f t="shared" si="3"/>
        <v>1264.4256562500043</v>
      </c>
      <c r="D22" s="15">
        <f t="shared" si="3"/>
        <v>1683.5567500000059</v>
      </c>
      <c r="E22" s="15">
        <f t="shared" si="3"/>
        <v>887.62300000000312</v>
      </c>
    </row>
    <row r="23" spans="1:6" x14ac:dyDescent="0.2">
      <c r="A23" s="24">
        <v>3.1249999998816946E-7</v>
      </c>
      <c r="B23" s="15">
        <f t="shared" si="3"/>
        <v>54.749031247927327</v>
      </c>
      <c r="C23" s="15">
        <f t="shared" si="3"/>
        <v>45.132062498291404</v>
      </c>
      <c r="D23" s="15">
        <f t="shared" si="3"/>
        <v>57.080031247839081</v>
      </c>
      <c r="E23" s="15">
        <f t="shared" si="3"/>
        <v>24.965249999054873</v>
      </c>
    </row>
    <row r="24" spans="1:6" x14ac:dyDescent="0.2">
      <c r="A24" s="24"/>
      <c r="B24" s="21"/>
      <c r="C24" s="21"/>
      <c r="D24" s="21"/>
      <c r="E24" s="21"/>
    </row>
    <row r="25" spans="1:6" x14ac:dyDescent="0.2">
      <c r="A25" s="27" t="s">
        <v>354</v>
      </c>
      <c r="B25" s="28">
        <f>SUM(B26:B31)</f>
        <v>490788405.64999998</v>
      </c>
      <c r="C25" s="28">
        <f t="shared" ref="C25:E25" si="4">SUM(C26:C31)</f>
        <v>338027755.21700001</v>
      </c>
      <c r="D25" s="28">
        <f t="shared" si="4"/>
        <v>597347484.88699996</v>
      </c>
      <c r="E25" s="28">
        <f t="shared" si="4"/>
        <v>145785132.264</v>
      </c>
      <c r="F25" s="32">
        <f>SUM(B25:D25)</f>
        <v>1426163645.7539999</v>
      </c>
    </row>
    <row r="26" spans="1:6" x14ac:dyDescent="0.2">
      <c r="A26" s="25">
        <v>0.9</v>
      </c>
      <c r="B26" s="15">
        <f>$A26*B8</f>
        <v>435747960</v>
      </c>
      <c r="C26" s="15">
        <f t="shared" ref="C26:E26" si="5">$A26*C8</f>
        <v>298235970</v>
      </c>
      <c r="D26" s="15">
        <f t="shared" si="5"/>
        <v>557469090</v>
      </c>
      <c r="E26" s="15">
        <f t="shared" si="5"/>
        <v>107714610</v>
      </c>
    </row>
    <row r="27" spans="1:6" x14ac:dyDescent="0.2">
      <c r="A27" s="25">
        <v>8.9999999999999983E-2</v>
      </c>
      <c r="B27" s="15">
        <f t="shared" ref="B27:E31" si="6">$A27*B9</f>
        <v>50740136.999999993</v>
      </c>
      <c r="C27" s="15">
        <f t="shared" si="6"/>
        <v>37972664.999999993</v>
      </c>
      <c r="D27" s="15">
        <f t="shared" si="6"/>
        <v>36956402.999999993</v>
      </c>
      <c r="E27" s="15">
        <f t="shared" si="6"/>
        <v>35798606.999999993</v>
      </c>
    </row>
    <row r="28" spans="1:6" x14ac:dyDescent="0.2">
      <c r="A28" s="25">
        <v>8.9999999999999959E-3</v>
      </c>
      <c r="B28" s="15">
        <f t="shared" si="6"/>
        <v>3938933.6999999983</v>
      </c>
      <c r="C28" s="15">
        <f t="shared" si="6"/>
        <v>1688072.3999999992</v>
      </c>
      <c r="D28" s="15">
        <f t="shared" si="6"/>
        <v>2636205.2999999989</v>
      </c>
      <c r="E28" s="15">
        <f t="shared" si="6"/>
        <v>2086647.2999999991</v>
      </c>
    </row>
    <row r="29" spans="1:6" x14ac:dyDescent="0.2">
      <c r="A29" s="25">
        <v>8.9999999999999943E-4</v>
      </c>
      <c r="B29" s="15">
        <f t="shared" si="6"/>
        <v>337401.17999999976</v>
      </c>
      <c r="C29" s="15">
        <f t="shared" si="6"/>
        <v>110437.55999999992</v>
      </c>
      <c r="D29" s="15">
        <f t="shared" si="6"/>
        <v>258440.84999999983</v>
      </c>
      <c r="E29" s="15">
        <f t="shared" si="6"/>
        <v>171014.5799999999</v>
      </c>
    </row>
    <row r="30" spans="1:6" x14ac:dyDescent="0.2">
      <c r="A30" s="25">
        <v>8.9999999999999911E-5</v>
      </c>
      <c r="B30" s="15">
        <f t="shared" si="6"/>
        <v>22221.800999999978</v>
      </c>
      <c r="C30" s="15">
        <f t="shared" si="6"/>
        <v>19166.030999999981</v>
      </c>
      <c r="D30" s="15">
        <f t="shared" si="6"/>
        <v>25519.175999999974</v>
      </c>
      <c r="E30" s="15">
        <f t="shared" si="6"/>
        <v>13454.495999999986</v>
      </c>
    </row>
    <row r="31" spans="1:6" x14ac:dyDescent="0.2">
      <c r="A31" s="21">
        <v>9.9999999999544897E-6</v>
      </c>
      <c r="B31" s="15">
        <f t="shared" si="6"/>
        <v>1751.9689999920267</v>
      </c>
      <c r="C31" s="15">
        <f t="shared" si="6"/>
        <v>1444.2259999934272</v>
      </c>
      <c r="D31" s="15">
        <f t="shared" si="6"/>
        <v>1826.5609999916874</v>
      </c>
      <c r="E31" s="15">
        <f t="shared" si="6"/>
        <v>798.88799999636421</v>
      </c>
    </row>
    <row r="32" spans="1:6" x14ac:dyDescent="0.2">
      <c r="A32" s="24"/>
      <c r="B32" s="25"/>
      <c r="C32" s="25"/>
      <c r="D32" s="25"/>
      <c r="E32" s="25"/>
    </row>
    <row r="33" spans="1:6" x14ac:dyDescent="0.2">
      <c r="A33" s="27" t="s">
        <v>354</v>
      </c>
      <c r="B33" s="28">
        <f>SUM(B34:B39)</f>
        <v>492986853.12437499</v>
      </c>
      <c r="C33" s="28">
        <f t="shared" ref="C33:E33" si="7">SUM(C34:C39)</f>
        <v>339503691.99940628</v>
      </c>
      <c r="D33" s="28">
        <f t="shared" si="7"/>
        <v>585415089.7297188</v>
      </c>
      <c r="E33" s="28">
        <f t="shared" si="7"/>
        <v>157494788.60099995</v>
      </c>
      <c r="F33" s="32">
        <f>SUM(B33:D33)</f>
        <v>1417905634.8534999</v>
      </c>
    </row>
    <row r="34" spans="1:6" x14ac:dyDescent="0.2">
      <c r="A34" s="25">
        <v>0.85</v>
      </c>
      <c r="B34" s="15">
        <f>$A34*B8</f>
        <v>411539740</v>
      </c>
      <c r="C34" s="15">
        <f t="shared" ref="C34:E34" si="8">$A34*C8</f>
        <v>281667305</v>
      </c>
      <c r="D34" s="15">
        <f t="shared" si="8"/>
        <v>526498585</v>
      </c>
      <c r="E34" s="15">
        <f t="shared" si="8"/>
        <v>101730465</v>
      </c>
    </row>
    <row r="35" spans="1:6" x14ac:dyDescent="0.2">
      <c r="A35" s="25">
        <v>0.1275</v>
      </c>
      <c r="B35" s="15">
        <f t="shared" ref="B35:E39" si="9">$A35*B9</f>
        <v>71881860.75</v>
      </c>
      <c r="C35" s="15">
        <f t="shared" si="9"/>
        <v>53794608.75</v>
      </c>
      <c r="D35" s="15">
        <f t="shared" si="9"/>
        <v>52354904.25</v>
      </c>
      <c r="E35" s="15">
        <f t="shared" si="9"/>
        <v>50714693.25</v>
      </c>
    </row>
    <row r="36" spans="1:6" x14ac:dyDescent="0.2">
      <c r="A36" s="25">
        <v>1.9125000000000003E-2</v>
      </c>
      <c r="B36" s="15">
        <f t="shared" si="9"/>
        <v>8370234.1125000017</v>
      </c>
      <c r="C36" s="15">
        <f t="shared" si="9"/>
        <v>3587153.8500000006</v>
      </c>
      <c r="D36" s="15">
        <f t="shared" si="9"/>
        <v>5601936.2625000011</v>
      </c>
      <c r="E36" s="15">
        <f t="shared" si="9"/>
        <v>4434125.5125000011</v>
      </c>
    </row>
    <row r="37" spans="1:6" x14ac:dyDescent="0.2">
      <c r="A37" s="25">
        <v>2.8687500000000011E-3</v>
      </c>
      <c r="B37" s="15">
        <f t="shared" si="9"/>
        <v>1075466.2612500004</v>
      </c>
      <c r="C37" s="15">
        <f t="shared" si="9"/>
        <v>352019.72250000015</v>
      </c>
      <c r="D37" s="15">
        <f t="shared" si="9"/>
        <v>823780.20937500033</v>
      </c>
      <c r="E37" s="15">
        <f t="shared" si="9"/>
        <v>545108.97375000024</v>
      </c>
    </row>
    <row r="38" spans="1:6" x14ac:dyDescent="0.2">
      <c r="A38" s="25">
        <v>4.3031250000000025E-4</v>
      </c>
      <c r="B38" s="15">
        <f t="shared" si="9"/>
        <v>106247.98603125007</v>
      </c>
      <c r="C38" s="15">
        <f t="shared" si="9"/>
        <v>91637.585718750051</v>
      </c>
      <c r="D38" s="15">
        <f t="shared" si="9"/>
        <v>122013.56025000007</v>
      </c>
      <c r="E38" s="15">
        <f t="shared" si="9"/>
        <v>64329.309000000037</v>
      </c>
    </row>
    <row r="39" spans="1:6" x14ac:dyDescent="0.2">
      <c r="A39" s="21">
        <v>7.5937499999900737E-5</v>
      </c>
      <c r="B39" s="15">
        <f t="shared" si="9"/>
        <v>13304.014593732609</v>
      </c>
      <c r="C39" s="15">
        <f t="shared" si="9"/>
        <v>10967.091187485665</v>
      </c>
      <c r="D39" s="15">
        <f t="shared" si="9"/>
        <v>13870.447593731869</v>
      </c>
      <c r="E39" s="15">
        <f t="shared" si="9"/>
        <v>6066.5557499920697</v>
      </c>
    </row>
    <row r="40" spans="1:6" x14ac:dyDescent="0.2">
      <c r="A40" s="24"/>
      <c r="B40" s="21"/>
      <c r="C40" s="21"/>
      <c r="D40" s="21"/>
      <c r="E40" s="21"/>
    </row>
    <row r="41" spans="1:6" x14ac:dyDescent="0.2">
      <c r="A41" s="27" t="s">
        <v>354</v>
      </c>
      <c r="B41" s="28">
        <f>SUM(B42:B47)</f>
        <v>494312709.28000003</v>
      </c>
      <c r="C41" s="28">
        <f t="shared" ref="C41:E41" si="10">SUM(C42:C47)</f>
        <v>339711767.74399996</v>
      </c>
      <c r="D41" s="28">
        <f t="shared" si="10"/>
        <v>572860717.34399998</v>
      </c>
      <c r="E41" s="28">
        <f t="shared" si="10"/>
        <v>168240499.32800001</v>
      </c>
      <c r="F41" s="32">
        <f>SUM(B41:D41)</f>
        <v>1406885194.368</v>
      </c>
    </row>
    <row r="42" spans="1:6" x14ac:dyDescent="0.2">
      <c r="A42" s="25">
        <v>0.8</v>
      </c>
      <c r="B42" s="15">
        <f>$A42*B8</f>
        <v>387331520</v>
      </c>
      <c r="C42" s="15">
        <f t="shared" ref="C42:E42" si="11">$A42*C8</f>
        <v>265098640</v>
      </c>
      <c r="D42" s="15">
        <f t="shared" si="11"/>
        <v>495528080</v>
      </c>
      <c r="E42" s="15">
        <f t="shared" si="11"/>
        <v>95746320</v>
      </c>
    </row>
    <row r="43" spans="1:6" x14ac:dyDescent="0.2">
      <c r="A43" s="25">
        <v>0.15999999999999998</v>
      </c>
      <c r="B43" s="15">
        <f t="shared" ref="B43:E47" si="12">$A43*B9</f>
        <v>90204687.999999985</v>
      </c>
      <c r="C43" s="15">
        <f t="shared" si="12"/>
        <v>67506959.999999985</v>
      </c>
      <c r="D43" s="15">
        <f t="shared" si="12"/>
        <v>65700271.999999993</v>
      </c>
      <c r="E43" s="15">
        <f t="shared" si="12"/>
        <v>63641967.999999993</v>
      </c>
    </row>
    <row r="44" spans="1:6" x14ac:dyDescent="0.2">
      <c r="A44" s="25">
        <v>3.1999999999999987E-2</v>
      </c>
      <c r="B44" s="15">
        <f t="shared" si="12"/>
        <v>14005097.599999994</v>
      </c>
      <c r="C44" s="15">
        <f t="shared" si="12"/>
        <v>6002035.1999999974</v>
      </c>
      <c r="D44" s="15">
        <f t="shared" si="12"/>
        <v>9373174.3999999966</v>
      </c>
      <c r="E44" s="15">
        <f t="shared" si="12"/>
        <v>7419190.3999999966</v>
      </c>
    </row>
    <row r="45" spans="1:6" x14ac:dyDescent="0.2">
      <c r="A45" s="25">
        <v>6.399999999999996E-3</v>
      </c>
      <c r="B45" s="15">
        <f t="shared" si="12"/>
        <v>2399297.2799999984</v>
      </c>
      <c r="C45" s="15">
        <f t="shared" si="12"/>
        <v>785333.75999999954</v>
      </c>
      <c r="D45" s="15">
        <f t="shared" si="12"/>
        <v>1837801.5999999989</v>
      </c>
      <c r="E45" s="15">
        <f t="shared" si="12"/>
        <v>1216103.6799999992</v>
      </c>
    </row>
    <row r="46" spans="1:6" x14ac:dyDescent="0.2">
      <c r="A46" s="25">
        <v>1.2799999999999988E-3</v>
      </c>
      <c r="B46" s="15">
        <f t="shared" si="12"/>
        <v>316043.3919999997</v>
      </c>
      <c r="C46" s="15">
        <f t="shared" si="12"/>
        <v>272583.55199999973</v>
      </c>
      <c r="D46" s="15">
        <f t="shared" si="12"/>
        <v>362939.39199999964</v>
      </c>
      <c r="E46" s="15">
        <f t="shared" si="12"/>
        <v>191352.83199999982</v>
      </c>
    </row>
    <row r="47" spans="1:6" x14ac:dyDescent="0.2">
      <c r="A47" s="21">
        <v>3.2000000000009798E-4</v>
      </c>
      <c r="B47" s="15">
        <f t="shared" si="12"/>
        <v>56063.008000017166</v>
      </c>
      <c r="C47" s="15">
        <f t="shared" si="12"/>
        <v>46215.232000014148</v>
      </c>
      <c r="D47" s="15">
        <f t="shared" si="12"/>
        <v>58449.952000017896</v>
      </c>
      <c r="E47" s="15">
        <f t="shared" si="12"/>
        <v>25564.416000007826</v>
      </c>
    </row>
    <row r="48" spans="1:6" x14ac:dyDescent="0.2">
      <c r="A48" s="24"/>
      <c r="B48" s="21"/>
      <c r="C48" s="21"/>
      <c r="D48" s="21"/>
      <c r="E48" s="21"/>
    </row>
    <row r="49" spans="1:6" x14ac:dyDescent="0.2">
      <c r="A49" s="27" t="s">
        <v>354</v>
      </c>
      <c r="B49" s="28">
        <f>SUM(B50:B55)</f>
        <v>494634899.609375</v>
      </c>
      <c r="C49" s="28">
        <f t="shared" ref="C49:E49" si="13">SUM(C50:C55)</f>
        <v>338634658.49609375</v>
      </c>
      <c r="D49" s="28">
        <f t="shared" si="13"/>
        <v>559654509.86328125</v>
      </c>
      <c r="E49" s="28">
        <f t="shared" si="13"/>
        <v>177953301.5625</v>
      </c>
      <c r="F49" s="32">
        <f>SUM(B49:D49)</f>
        <v>1392924067.96875</v>
      </c>
    </row>
    <row r="50" spans="1:6" x14ac:dyDescent="0.2">
      <c r="A50" s="25">
        <v>0.75</v>
      </c>
      <c r="B50" s="15">
        <f>$A50*B8</f>
        <v>363123300</v>
      </c>
      <c r="C50" s="15">
        <f t="shared" ref="C50:E50" si="14">$A50*C8</f>
        <v>248529975</v>
      </c>
      <c r="D50" s="15">
        <f t="shared" si="14"/>
        <v>464557575</v>
      </c>
      <c r="E50" s="15">
        <f t="shared" si="14"/>
        <v>89762175</v>
      </c>
    </row>
    <row r="51" spans="1:6" x14ac:dyDescent="0.2">
      <c r="A51" s="25">
        <v>0.1875</v>
      </c>
      <c r="B51" s="15">
        <f t="shared" ref="B51:E55" si="15">$A51*B9</f>
        <v>105708618.75</v>
      </c>
      <c r="C51" s="15">
        <f t="shared" si="15"/>
        <v>79109718.75</v>
      </c>
      <c r="D51" s="15">
        <f t="shared" si="15"/>
        <v>76992506.25</v>
      </c>
      <c r="E51" s="15">
        <f t="shared" si="15"/>
        <v>74580431.25</v>
      </c>
    </row>
    <row r="52" spans="1:6" x14ac:dyDescent="0.2">
      <c r="A52" s="25">
        <v>4.6875E-2</v>
      </c>
      <c r="B52" s="15">
        <f t="shared" si="15"/>
        <v>20515279.6875</v>
      </c>
      <c r="C52" s="15">
        <f t="shared" si="15"/>
        <v>8792043.75</v>
      </c>
      <c r="D52" s="15">
        <f t="shared" si="15"/>
        <v>13730235.9375</v>
      </c>
      <c r="E52" s="15">
        <f t="shared" si="15"/>
        <v>10867954.6875</v>
      </c>
    </row>
    <row r="53" spans="1:6" x14ac:dyDescent="0.2">
      <c r="A53" s="25">
        <v>1.171875E-2</v>
      </c>
      <c r="B53" s="15">
        <f t="shared" si="15"/>
        <v>4393244.53125</v>
      </c>
      <c r="C53" s="15">
        <f t="shared" si="15"/>
        <v>1437989.0625</v>
      </c>
      <c r="D53" s="15">
        <f t="shared" si="15"/>
        <v>3365115.234375</v>
      </c>
      <c r="E53" s="15">
        <f t="shared" si="15"/>
        <v>2226752.34375</v>
      </c>
    </row>
    <row r="54" spans="1:6" x14ac:dyDescent="0.2">
      <c r="A54" s="25">
        <v>2.9296875E-3</v>
      </c>
      <c r="B54" s="15">
        <f t="shared" si="15"/>
        <v>723365.91796875</v>
      </c>
      <c r="C54" s="15">
        <f t="shared" si="15"/>
        <v>623894.23828125</v>
      </c>
      <c r="D54" s="15">
        <f t="shared" si="15"/>
        <v>830702.34375</v>
      </c>
      <c r="E54" s="15">
        <f t="shared" si="15"/>
        <v>437971.875</v>
      </c>
    </row>
    <row r="55" spans="1:6" x14ac:dyDescent="0.2">
      <c r="A55" s="21">
        <v>9.765625E-4</v>
      </c>
      <c r="B55" s="15">
        <f t="shared" si="15"/>
        <v>171090.72265625</v>
      </c>
      <c r="C55" s="15">
        <f t="shared" si="15"/>
        <v>141037.6953125</v>
      </c>
      <c r="D55" s="15">
        <f t="shared" si="15"/>
        <v>178375.09765625</v>
      </c>
      <c r="E55" s="15">
        <f t="shared" si="15"/>
        <v>78016.40625</v>
      </c>
    </row>
    <row r="56" spans="1:6" x14ac:dyDescent="0.2">
      <c r="A56" s="24"/>
      <c r="B56" s="21"/>
      <c r="C56" s="21"/>
      <c r="D56" s="21"/>
      <c r="E56" s="21"/>
    </row>
    <row r="57" spans="1:6" x14ac:dyDescent="0.2">
      <c r="A57" s="27" t="s">
        <v>354</v>
      </c>
      <c r="B57" s="28">
        <f>SUM(B58:B63)</f>
        <v>493792395.61000001</v>
      </c>
      <c r="C57" s="28">
        <f t="shared" ref="C57:E57" si="16">SUM(C58:C63)</f>
        <v>336258297.43099999</v>
      </c>
      <c r="D57" s="28">
        <f t="shared" si="16"/>
        <v>545750934.36100006</v>
      </c>
      <c r="E57" s="28">
        <f t="shared" si="16"/>
        <v>186547713.31200001</v>
      </c>
      <c r="F57" s="32">
        <f>SUM(B57:D57)</f>
        <v>1375801627.402</v>
      </c>
    </row>
    <row r="58" spans="1:6" x14ac:dyDescent="0.2">
      <c r="A58" s="25">
        <v>0.7</v>
      </c>
      <c r="B58" s="15">
        <f>$A58*B8</f>
        <v>338915080</v>
      </c>
      <c r="C58" s="15">
        <f t="shared" ref="C58:E58" si="17">$A58*C8</f>
        <v>231961310</v>
      </c>
      <c r="D58" s="15">
        <f t="shared" si="17"/>
        <v>433587070</v>
      </c>
      <c r="E58" s="15">
        <f t="shared" si="17"/>
        <v>83778030</v>
      </c>
    </row>
    <row r="59" spans="1:6" x14ac:dyDescent="0.2">
      <c r="A59" s="25">
        <v>0.21000000000000002</v>
      </c>
      <c r="B59" s="15">
        <f t="shared" ref="B59:E63" si="18">$A59*B9</f>
        <v>118393653.00000001</v>
      </c>
      <c r="C59" s="15">
        <f t="shared" si="18"/>
        <v>88602885.000000015</v>
      </c>
      <c r="D59" s="15">
        <f t="shared" si="18"/>
        <v>86231607.000000015</v>
      </c>
      <c r="E59" s="15">
        <f t="shared" si="18"/>
        <v>83530083.000000015</v>
      </c>
    </row>
    <row r="60" spans="1:6" x14ac:dyDescent="0.2">
      <c r="A60" s="25">
        <v>6.3000000000000014E-2</v>
      </c>
      <c r="B60" s="15">
        <f t="shared" si="18"/>
        <v>27572535.900000006</v>
      </c>
      <c r="C60" s="15">
        <f t="shared" si="18"/>
        <v>11816506.800000003</v>
      </c>
      <c r="D60" s="15">
        <f t="shared" si="18"/>
        <v>18453437.100000005</v>
      </c>
      <c r="E60" s="15">
        <f t="shared" si="18"/>
        <v>14606531.100000003</v>
      </c>
    </row>
    <row r="61" spans="1:6" x14ac:dyDescent="0.2">
      <c r="A61" s="25">
        <v>1.8900000000000007E-2</v>
      </c>
      <c r="B61" s="15">
        <f t="shared" si="18"/>
        <v>7085424.7800000031</v>
      </c>
      <c r="C61" s="15">
        <f t="shared" si="18"/>
        <v>2319188.7600000007</v>
      </c>
      <c r="D61" s="15">
        <f t="shared" si="18"/>
        <v>5427257.8500000024</v>
      </c>
      <c r="E61" s="15">
        <f t="shared" si="18"/>
        <v>3591306.1800000016</v>
      </c>
    </row>
    <row r="62" spans="1:6" x14ac:dyDescent="0.2">
      <c r="A62" s="25">
        <v>5.6700000000000032E-3</v>
      </c>
      <c r="B62" s="15">
        <f t="shared" si="18"/>
        <v>1399973.4630000007</v>
      </c>
      <c r="C62" s="15">
        <f t="shared" si="18"/>
        <v>1207459.9530000007</v>
      </c>
      <c r="D62" s="15">
        <f t="shared" si="18"/>
        <v>1607708.0880000009</v>
      </c>
      <c r="E62" s="15">
        <f t="shared" si="18"/>
        <v>847633.24800000049</v>
      </c>
    </row>
    <row r="63" spans="1:6" x14ac:dyDescent="0.2">
      <c r="A63" s="21">
        <v>2.4300000000000432E-3</v>
      </c>
      <c r="B63" s="15">
        <f t="shared" si="18"/>
        <v>425728.46700000757</v>
      </c>
      <c r="C63" s="15">
        <f t="shared" si="18"/>
        <v>350946.91800000623</v>
      </c>
      <c r="D63" s="15">
        <f t="shared" si="18"/>
        <v>443854.32300000789</v>
      </c>
      <c r="E63" s="15">
        <f t="shared" si="18"/>
        <v>194129.78400000345</v>
      </c>
    </row>
    <row r="64" spans="1:6" x14ac:dyDescent="0.2">
      <c r="A64" s="24"/>
      <c r="B64" s="21"/>
      <c r="C64" s="21"/>
      <c r="D64" s="21"/>
      <c r="E64" s="21"/>
    </row>
    <row r="65" spans="1:6" x14ac:dyDescent="0.2">
      <c r="A65" s="27" t="s">
        <v>354</v>
      </c>
      <c r="B65" s="28">
        <f>SUM(B66:B71)</f>
        <v>491591525.58437502</v>
      </c>
      <c r="C65" s="28">
        <f t="shared" ref="C65:E65" si="19">SUM(C66:C71)</f>
        <v>332569304.85528123</v>
      </c>
      <c r="D65" s="28">
        <f t="shared" si="19"/>
        <v>531084999.46434385</v>
      </c>
      <c r="E65" s="28">
        <f t="shared" si="19"/>
        <v>193919123.264</v>
      </c>
      <c r="F65" s="32">
        <f>SUM(B65:D65)</f>
        <v>1355245829.904</v>
      </c>
    </row>
    <row r="66" spans="1:6" x14ac:dyDescent="0.2">
      <c r="A66" s="25">
        <v>0.65</v>
      </c>
      <c r="B66" s="15">
        <f>$A66*B8</f>
        <v>314706860</v>
      </c>
      <c r="C66" s="15">
        <f t="shared" ref="C66:E66" si="20">$A66*C8</f>
        <v>215392645</v>
      </c>
      <c r="D66" s="15">
        <f t="shared" si="20"/>
        <v>402616565</v>
      </c>
      <c r="E66" s="15">
        <f t="shared" si="20"/>
        <v>77793885</v>
      </c>
    </row>
    <row r="67" spans="1:6" x14ac:dyDescent="0.2">
      <c r="A67" s="25">
        <v>0.22749999999999998</v>
      </c>
      <c r="B67" s="15">
        <f t="shared" ref="B67:E71" si="21">$A67*B9</f>
        <v>128259790.74999999</v>
      </c>
      <c r="C67" s="15">
        <f t="shared" si="21"/>
        <v>95986458.749999985</v>
      </c>
      <c r="D67" s="15">
        <f t="shared" si="21"/>
        <v>93417574.249999985</v>
      </c>
      <c r="E67" s="15">
        <f t="shared" si="21"/>
        <v>90490923.249999985</v>
      </c>
    </row>
    <row r="68" spans="1:6" x14ac:dyDescent="0.2">
      <c r="A68" s="25">
        <v>7.9624999999999987E-2</v>
      </c>
      <c r="B68" s="15">
        <f t="shared" si="21"/>
        <v>34848621.762499996</v>
      </c>
      <c r="C68" s="15">
        <f t="shared" si="21"/>
        <v>14934751.649999999</v>
      </c>
      <c r="D68" s="15">
        <f t="shared" si="21"/>
        <v>23323094.112499997</v>
      </c>
      <c r="E68" s="15">
        <f t="shared" si="21"/>
        <v>18461032.362499997</v>
      </c>
    </row>
    <row r="69" spans="1:6" x14ac:dyDescent="0.2">
      <c r="A69" s="25">
        <v>2.7868749999999994E-2</v>
      </c>
      <c r="B69" s="15">
        <f t="shared" si="21"/>
        <v>10447721.261249999</v>
      </c>
      <c r="C69" s="15">
        <f t="shared" si="21"/>
        <v>3419729.7224999992</v>
      </c>
      <c r="D69" s="15">
        <f t="shared" si="21"/>
        <v>8002692.7093749987</v>
      </c>
      <c r="E69" s="15">
        <f t="shared" si="21"/>
        <v>5295513.973749999</v>
      </c>
    </row>
    <row r="70" spans="1:6" x14ac:dyDescent="0.2">
      <c r="A70" s="25">
        <v>9.7540624999999971E-3</v>
      </c>
      <c r="B70" s="15">
        <f t="shared" si="21"/>
        <v>2408364.8424062491</v>
      </c>
      <c r="C70" s="15">
        <f t="shared" si="21"/>
        <v>2077185.1583437494</v>
      </c>
      <c r="D70" s="15">
        <f t="shared" si="21"/>
        <v>2765729.3072499991</v>
      </c>
      <c r="E70" s="15">
        <f t="shared" si="21"/>
        <v>1458177.7209999997</v>
      </c>
    </row>
    <row r="71" spans="1:6" x14ac:dyDescent="0.2">
      <c r="A71" s="21">
        <v>5.2521875000001161E-3</v>
      </c>
      <c r="B71" s="15">
        <f t="shared" si="21"/>
        <v>920166.96821877034</v>
      </c>
      <c r="C71" s="15">
        <f t="shared" si="21"/>
        <v>758534.57443751674</v>
      </c>
      <c r="D71" s="15">
        <f t="shared" si="21"/>
        <v>959344.08521877124</v>
      </c>
      <c r="E71" s="15">
        <f t="shared" si="21"/>
        <v>419590.95675000927</v>
      </c>
    </row>
    <row r="72" spans="1:6" x14ac:dyDescent="0.2">
      <c r="A72" s="24"/>
      <c r="B72" s="21"/>
      <c r="C72" s="21"/>
      <c r="D72" s="21"/>
      <c r="E72" s="21"/>
    </row>
    <row r="73" spans="1:6" x14ac:dyDescent="0.2">
      <c r="A73" s="27" t="s">
        <v>354</v>
      </c>
      <c r="B73" s="28">
        <f>SUM(B74:B79)</f>
        <v>487803285.44</v>
      </c>
      <c r="C73" s="28">
        <f t="shared" ref="C73:E73" si="22">SUM(C74:C79)</f>
        <v>327552418.20800006</v>
      </c>
      <c r="D73" s="28">
        <f t="shared" si="22"/>
        <v>515568471.96799999</v>
      </c>
      <c r="E73" s="28">
        <f t="shared" si="22"/>
        <v>199941180.57600001</v>
      </c>
      <c r="F73" s="32">
        <f>SUM(B73:D73)</f>
        <v>1330924175.6159999</v>
      </c>
    </row>
    <row r="74" spans="1:6" x14ac:dyDescent="0.2">
      <c r="A74" s="25">
        <v>0.6</v>
      </c>
      <c r="B74" s="15">
        <f>$A74*B8</f>
        <v>290498640</v>
      </c>
      <c r="C74" s="15">
        <f t="shared" ref="C74:E74" si="23">$A74*C8</f>
        <v>198823980</v>
      </c>
      <c r="D74" s="15">
        <f t="shared" si="23"/>
        <v>371646060</v>
      </c>
      <c r="E74" s="15">
        <f t="shared" si="23"/>
        <v>71809740</v>
      </c>
    </row>
    <row r="75" spans="1:6" x14ac:dyDescent="0.2">
      <c r="A75" s="25">
        <v>0.24</v>
      </c>
      <c r="B75" s="15">
        <f t="shared" ref="B75:E79" si="24">$A75*B9</f>
        <v>135307032</v>
      </c>
      <c r="C75" s="15">
        <f t="shared" si="24"/>
        <v>101260440</v>
      </c>
      <c r="D75" s="15">
        <f t="shared" si="24"/>
        <v>98550408</v>
      </c>
      <c r="E75" s="15">
        <f t="shared" si="24"/>
        <v>95462952</v>
      </c>
    </row>
    <row r="76" spans="1:6" x14ac:dyDescent="0.2">
      <c r="A76" s="25">
        <v>9.6000000000000016E-2</v>
      </c>
      <c r="B76" s="15">
        <f t="shared" si="24"/>
        <v>42015292.800000004</v>
      </c>
      <c r="C76" s="15">
        <f t="shared" si="24"/>
        <v>18006105.600000001</v>
      </c>
      <c r="D76" s="15">
        <f t="shared" si="24"/>
        <v>28119523.200000003</v>
      </c>
      <c r="E76" s="15">
        <f t="shared" si="24"/>
        <v>22257571.200000003</v>
      </c>
    </row>
    <row r="77" spans="1:6" x14ac:dyDescent="0.2">
      <c r="A77" s="25">
        <v>3.8400000000000011E-2</v>
      </c>
      <c r="B77" s="15">
        <f t="shared" si="24"/>
        <v>14395783.680000003</v>
      </c>
      <c r="C77" s="15">
        <f t="shared" si="24"/>
        <v>4712002.5600000015</v>
      </c>
      <c r="D77" s="15">
        <f t="shared" si="24"/>
        <v>11026809.600000003</v>
      </c>
      <c r="E77" s="15">
        <f t="shared" si="24"/>
        <v>7296622.0800000019</v>
      </c>
    </row>
    <row r="78" spans="1:6" x14ac:dyDescent="0.2">
      <c r="A78" s="25">
        <v>1.5360000000000006E-2</v>
      </c>
      <c r="B78" s="15">
        <f t="shared" si="24"/>
        <v>3792520.7040000013</v>
      </c>
      <c r="C78" s="15">
        <f t="shared" si="24"/>
        <v>3271002.6240000012</v>
      </c>
      <c r="D78" s="15">
        <f t="shared" si="24"/>
        <v>4355272.7040000018</v>
      </c>
      <c r="E78" s="15">
        <f t="shared" si="24"/>
        <v>2296233.9840000006</v>
      </c>
    </row>
    <row r="79" spans="1:6" x14ac:dyDescent="0.2">
      <c r="A79" s="21">
        <v>1.0240000000000027E-2</v>
      </c>
      <c r="B79" s="15">
        <f t="shared" si="24"/>
        <v>1794016.2560000047</v>
      </c>
      <c r="C79" s="15">
        <f t="shared" si="24"/>
        <v>1478887.4240000038</v>
      </c>
      <c r="D79" s="15">
        <f t="shared" si="24"/>
        <v>1870398.4640000048</v>
      </c>
      <c r="E79" s="15">
        <f t="shared" si="24"/>
        <v>818061.31200000213</v>
      </c>
    </row>
    <row r="80" spans="1:6" x14ac:dyDescent="0.2">
      <c r="A80" s="24"/>
      <c r="B80" s="21"/>
      <c r="C80" s="21"/>
      <c r="D80" s="21"/>
      <c r="E80" s="21"/>
    </row>
    <row r="81" spans="1:6" x14ac:dyDescent="0.2">
      <c r="A81" s="27" t="s">
        <v>354</v>
      </c>
      <c r="B81" s="28">
        <f>SUM(B82:B87)</f>
        <v>482160649.489375</v>
      </c>
      <c r="C81" s="28">
        <f t="shared" ref="C81:E81" si="25">SUM(C82:C87)</f>
        <v>321187922.06196874</v>
      </c>
      <c r="D81" s="28">
        <f t="shared" si="25"/>
        <v>499086093.44790626</v>
      </c>
      <c r="E81" s="28">
        <f t="shared" si="25"/>
        <v>204463184.66550002</v>
      </c>
      <c r="F81" s="32">
        <f>SUM(B81:D81)</f>
        <v>1302434664.9992499</v>
      </c>
    </row>
    <row r="82" spans="1:6" x14ac:dyDescent="0.2">
      <c r="A82" s="25">
        <v>0.55000000000000004</v>
      </c>
      <c r="B82" s="29">
        <f>$A82*B8</f>
        <v>266290420.00000003</v>
      </c>
      <c r="C82" s="29">
        <f t="shared" ref="C82:E82" si="26">$A82*C8</f>
        <v>182255315</v>
      </c>
      <c r="D82" s="29">
        <f t="shared" si="26"/>
        <v>340675555</v>
      </c>
      <c r="E82" s="29">
        <f t="shared" si="26"/>
        <v>65825595.000000007</v>
      </c>
    </row>
    <row r="83" spans="1:6" x14ac:dyDescent="0.2">
      <c r="A83" s="25">
        <v>0.2475</v>
      </c>
      <c r="B83" s="29">
        <f t="shared" ref="B83:E87" si="27">$A83*B9</f>
        <v>139535376.75</v>
      </c>
      <c r="C83" s="29">
        <f t="shared" si="27"/>
        <v>104424828.75</v>
      </c>
      <c r="D83" s="29">
        <f t="shared" si="27"/>
        <v>101630108.25</v>
      </c>
      <c r="E83" s="29">
        <f t="shared" si="27"/>
        <v>98446169.25</v>
      </c>
    </row>
    <row r="84" spans="1:6" x14ac:dyDescent="0.2">
      <c r="A84" s="25">
        <v>0.11137499999999999</v>
      </c>
      <c r="B84" s="29">
        <f t="shared" si="27"/>
        <v>48744304.537499994</v>
      </c>
      <c r="C84" s="29">
        <f t="shared" si="27"/>
        <v>20889895.949999999</v>
      </c>
      <c r="D84" s="29">
        <f t="shared" si="27"/>
        <v>32623040.587499995</v>
      </c>
      <c r="E84" s="29">
        <f t="shared" si="27"/>
        <v>25822260.337499999</v>
      </c>
    </row>
    <row r="85" spans="1:6" x14ac:dyDescent="0.2">
      <c r="A85" s="25">
        <v>5.011874999999999E-2</v>
      </c>
      <c r="B85" s="29">
        <f t="shared" si="27"/>
        <v>18789028.211249996</v>
      </c>
      <c r="C85" s="29">
        <f t="shared" si="27"/>
        <v>6149991.6224999987</v>
      </c>
      <c r="D85" s="29">
        <f t="shared" si="27"/>
        <v>14391924.834374998</v>
      </c>
      <c r="E85" s="29">
        <f t="shared" si="27"/>
        <v>9523374.4237499982</v>
      </c>
    </row>
    <row r="86" spans="1:6" x14ac:dyDescent="0.2">
      <c r="A86" s="25">
        <v>2.2553437499999992E-2</v>
      </c>
      <c r="B86" s="29">
        <f t="shared" si="27"/>
        <v>5568644.4443437476</v>
      </c>
      <c r="C86" s="29">
        <f t="shared" si="27"/>
        <v>4802887.5809062487</v>
      </c>
      <c r="D86" s="29">
        <f t="shared" si="27"/>
        <v>6394946.0107499976</v>
      </c>
      <c r="E86" s="29">
        <f t="shared" si="27"/>
        <v>3371612.6069999989</v>
      </c>
    </row>
    <row r="87" spans="1:6" x14ac:dyDescent="0.2">
      <c r="A87" s="21">
        <v>1.8452812499999971E-2</v>
      </c>
      <c r="B87" s="29">
        <f t="shared" si="27"/>
        <v>3232875.5462812451</v>
      </c>
      <c r="C87" s="29">
        <f t="shared" si="27"/>
        <v>2665003.1585624958</v>
      </c>
      <c r="D87" s="29">
        <f t="shared" si="27"/>
        <v>3370518.7652812446</v>
      </c>
      <c r="E87" s="29">
        <f t="shared" si="27"/>
        <v>1474173.0472499977</v>
      </c>
    </row>
    <row r="88" spans="1:6" x14ac:dyDescent="0.2">
      <c r="A88" s="24"/>
      <c r="B88" s="21"/>
      <c r="C88" s="21"/>
      <c r="D88" s="21"/>
      <c r="E88" s="21"/>
    </row>
    <row r="89" spans="1:6" x14ac:dyDescent="0.2">
      <c r="A89" s="27" t="s">
        <v>354</v>
      </c>
      <c r="B89" s="28">
        <f>SUM(B90:B95)</f>
        <v>474355881.25</v>
      </c>
      <c r="C89" s="28">
        <f t="shared" ref="C89:E89" si="28">SUM(C90:C95)</f>
        <v>313449078.125</v>
      </c>
      <c r="D89" s="28">
        <f t="shared" si="28"/>
        <v>481491796.875</v>
      </c>
      <c r="E89" s="28">
        <f t="shared" si="28"/>
        <v>207307475</v>
      </c>
      <c r="F89" s="32">
        <f>SUM(B89:D89)</f>
        <v>1269296756.25</v>
      </c>
    </row>
    <row r="90" spans="1:6" x14ac:dyDescent="0.2">
      <c r="A90" s="25">
        <v>0.5</v>
      </c>
      <c r="B90" s="29">
        <f>$A90*B8</f>
        <v>242082200</v>
      </c>
      <c r="C90" s="29">
        <f t="shared" ref="C90:E90" si="29">$A90*C8</f>
        <v>165686650</v>
      </c>
      <c r="D90" s="29">
        <f t="shared" si="29"/>
        <v>309705050</v>
      </c>
      <c r="E90" s="29">
        <f t="shared" si="29"/>
        <v>59841450</v>
      </c>
    </row>
    <row r="91" spans="1:6" x14ac:dyDescent="0.2">
      <c r="A91" s="25">
        <v>0.25</v>
      </c>
      <c r="B91" s="29">
        <f t="shared" ref="B91:E95" si="30">$A91*B9</f>
        <v>140944825</v>
      </c>
      <c r="C91" s="29">
        <f t="shared" si="30"/>
        <v>105479625</v>
      </c>
      <c r="D91" s="29">
        <f t="shared" si="30"/>
        <v>102656675</v>
      </c>
      <c r="E91" s="29">
        <f t="shared" si="30"/>
        <v>99440575</v>
      </c>
    </row>
    <row r="92" spans="1:6" x14ac:dyDescent="0.2">
      <c r="A92" s="25">
        <v>0.125</v>
      </c>
      <c r="B92" s="29">
        <f t="shared" si="30"/>
        <v>54707412.5</v>
      </c>
      <c r="C92" s="29">
        <f t="shared" si="30"/>
        <v>23445450</v>
      </c>
      <c r="D92" s="29">
        <f t="shared" si="30"/>
        <v>36613962.5</v>
      </c>
      <c r="E92" s="29">
        <f t="shared" si="30"/>
        <v>28981212.5</v>
      </c>
    </row>
    <row r="93" spans="1:6" x14ac:dyDescent="0.2">
      <c r="A93" s="25">
        <v>6.25E-2</v>
      </c>
      <c r="B93" s="29">
        <f t="shared" si="30"/>
        <v>23430637.5</v>
      </c>
      <c r="C93" s="29">
        <f t="shared" si="30"/>
        <v>7669275</v>
      </c>
      <c r="D93" s="29">
        <f t="shared" si="30"/>
        <v>17947281.25</v>
      </c>
      <c r="E93" s="29">
        <f t="shared" si="30"/>
        <v>11876012.5</v>
      </c>
    </row>
    <row r="94" spans="1:6" x14ac:dyDescent="0.2">
      <c r="A94" s="25">
        <v>3.125E-2</v>
      </c>
      <c r="B94" s="29">
        <f t="shared" si="30"/>
        <v>7715903.125</v>
      </c>
      <c r="C94" s="29">
        <f t="shared" si="30"/>
        <v>6654871.875</v>
      </c>
      <c r="D94" s="29">
        <f t="shared" si="30"/>
        <v>8860825</v>
      </c>
      <c r="E94" s="29">
        <f t="shared" si="30"/>
        <v>4671700</v>
      </c>
    </row>
    <row r="95" spans="1:6" x14ac:dyDescent="0.2">
      <c r="A95" s="21">
        <v>3.125E-2</v>
      </c>
      <c r="B95" s="29">
        <f t="shared" si="30"/>
        <v>5474903.125</v>
      </c>
      <c r="C95" s="29">
        <f t="shared" si="30"/>
        <v>4513206.25</v>
      </c>
      <c r="D95" s="29">
        <f t="shared" si="30"/>
        <v>5708003.125</v>
      </c>
      <c r="E95" s="29">
        <f t="shared" si="30"/>
        <v>2496525</v>
      </c>
    </row>
    <row r="96" spans="1:6" x14ac:dyDescent="0.2">
      <c r="A96" s="24"/>
      <c r="B96" s="21"/>
      <c r="C96" s="21"/>
      <c r="D96" s="21"/>
      <c r="E96" s="21"/>
    </row>
    <row r="97" spans="1:6" x14ac:dyDescent="0.2">
      <c r="A97" s="27" t="s">
        <v>354</v>
      </c>
      <c r="B97" s="28">
        <f>SUM(B98:B103)</f>
        <v>464037844.24437499</v>
      </c>
      <c r="C97" s="28">
        <f t="shared" ref="C97:E97" si="31">SUM(C98:C103)</f>
        <v>304299555.24115622</v>
      </c>
      <c r="D97" s="28">
        <f t="shared" si="31"/>
        <v>462604923.2289688</v>
      </c>
      <c r="E97" s="28">
        <f t="shared" si="31"/>
        <v>208266820.88699999</v>
      </c>
      <c r="F97" s="32">
        <f>SUM(B97:D97)</f>
        <v>1230942322.7145</v>
      </c>
    </row>
    <row r="98" spans="1:6" x14ac:dyDescent="0.2">
      <c r="A98" s="25">
        <v>0.45</v>
      </c>
      <c r="B98" s="29">
        <f>$A98*B8</f>
        <v>217873980</v>
      </c>
      <c r="C98" s="29">
        <f t="shared" ref="C98:E98" si="32">$A98*C8</f>
        <v>149117985</v>
      </c>
      <c r="D98" s="29">
        <f t="shared" si="32"/>
        <v>278734545</v>
      </c>
      <c r="E98" s="29">
        <f t="shared" si="32"/>
        <v>53857305</v>
      </c>
    </row>
    <row r="99" spans="1:6" x14ac:dyDescent="0.2">
      <c r="A99" s="25">
        <v>0.24750000000000003</v>
      </c>
      <c r="B99" s="29">
        <f t="shared" ref="B99:E103" si="33">$A99*B9</f>
        <v>139535376.75</v>
      </c>
      <c r="C99" s="29">
        <f t="shared" si="33"/>
        <v>104424828.75000001</v>
      </c>
      <c r="D99" s="29">
        <f t="shared" si="33"/>
        <v>101630108.25000001</v>
      </c>
      <c r="E99" s="29">
        <f t="shared" si="33"/>
        <v>98446169.250000015</v>
      </c>
    </row>
    <row r="100" spans="1:6" x14ac:dyDescent="0.2">
      <c r="A100" s="25">
        <v>0.13612500000000002</v>
      </c>
      <c r="B100" s="29">
        <f t="shared" si="33"/>
        <v>59576372.212500013</v>
      </c>
      <c r="C100" s="29">
        <f t="shared" si="33"/>
        <v>25532095.050000004</v>
      </c>
      <c r="D100" s="29">
        <f t="shared" si="33"/>
        <v>39872605.162500009</v>
      </c>
      <c r="E100" s="29">
        <f t="shared" si="33"/>
        <v>31560540.412500005</v>
      </c>
    </row>
    <row r="101" spans="1:6" x14ac:dyDescent="0.2">
      <c r="A101" s="25">
        <v>7.4868750000000026E-2</v>
      </c>
      <c r="B101" s="29">
        <f t="shared" si="33"/>
        <v>28067560.66125001</v>
      </c>
      <c r="C101" s="29">
        <f t="shared" si="33"/>
        <v>9187024.5225000028</v>
      </c>
      <c r="D101" s="29">
        <f t="shared" si="33"/>
        <v>21499048.209375009</v>
      </c>
      <c r="E101" s="29">
        <f t="shared" si="33"/>
        <v>14226275.373750005</v>
      </c>
    </row>
    <row r="102" spans="1:6" x14ac:dyDescent="0.2">
      <c r="A102" s="25">
        <v>4.1177812500000015E-2</v>
      </c>
      <c r="B102" s="29">
        <f t="shared" si="33"/>
        <v>10167168.388781253</v>
      </c>
      <c r="C102" s="29">
        <f t="shared" si="33"/>
        <v>8769058.1209687535</v>
      </c>
      <c r="D102" s="29">
        <f t="shared" si="33"/>
        <v>11675820.494250005</v>
      </c>
      <c r="E102" s="29">
        <f t="shared" si="33"/>
        <v>6155852.3730000025</v>
      </c>
    </row>
    <row r="103" spans="1:6" x14ac:dyDescent="0.2">
      <c r="A103" s="21">
        <v>5.0328437499999934E-2</v>
      </c>
      <c r="B103" s="29">
        <f t="shared" si="33"/>
        <v>8817386.2318437379</v>
      </c>
      <c r="C103" s="29">
        <f t="shared" si="33"/>
        <v>7268563.7976874905</v>
      </c>
      <c r="D103" s="29">
        <f t="shared" si="33"/>
        <v>9192796.1128437389</v>
      </c>
      <c r="E103" s="29">
        <f t="shared" si="33"/>
        <v>4020678.477749995</v>
      </c>
    </row>
    <row r="104" spans="1:6" x14ac:dyDescent="0.2">
      <c r="A104" s="24"/>
      <c r="B104" s="21"/>
      <c r="C104" s="21"/>
      <c r="D104" s="21"/>
      <c r="E104" s="21"/>
    </row>
    <row r="105" spans="1:6" x14ac:dyDescent="0.2">
      <c r="A105" s="27" t="s">
        <v>354</v>
      </c>
      <c r="B105" s="28">
        <f>SUM(B106:B111)</f>
        <v>450809312.80000001</v>
      </c>
      <c r="C105" s="28">
        <f t="shared" ref="C105:E105" si="34">SUM(C106:C111)</f>
        <v>293690859.39200002</v>
      </c>
      <c r="D105" s="28">
        <f t="shared" si="34"/>
        <v>442206438.11199999</v>
      </c>
      <c r="E105" s="28">
        <f t="shared" si="34"/>
        <v>207101811.26400003</v>
      </c>
      <c r="F105" s="32">
        <f>SUM(B105:D105)</f>
        <v>1186706610.3039999</v>
      </c>
    </row>
    <row r="106" spans="1:6" x14ac:dyDescent="0.2">
      <c r="A106" s="25">
        <v>0.4</v>
      </c>
      <c r="B106" s="29">
        <f>$A106*B8</f>
        <v>193665760</v>
      </c>
      <c r="C106" s="29">
        <f t="shared" ref="C106:E106" si="35">$A106*C8</f>
        <v>132549320</v>
      </c>
      <c r="D106" s="29">
        <f t="shared" si="35"/>
        <v>247764040</v>
      </c>
      <c r="E106" s="29">
        <f t="shared" si="35"/>
        <v>47873160</v>
      </c>
    </row>
    <row r="107" spans="1:6" x14ac:dyDescent="0.2">
      <c r="A107" s="25">
        <v>0.24</v>
      </c>
      <c r="B107" s="29">
        <f t="shared" ref="B107:E111" si="36">$A107*B9</f>
        <v>135307032</v>
      </c>
      <c r="C107" s="29">
        <f t="shared" si="36"/>
        <v>101260440</v>
      </c>
      <c r="D107" s="29">
        <f t="shared" si="36"/>
        <v>98550408</v>
      </c>
      <c r="E107" s="29">
        <f t="shared" si="36"/>
        <v>95462952</v>
      </c>
    </row>
    <row r="108" spans="1:6" x14ac:dyDescent="0.2">
      <c r="A108" s="25">
        <v>0.14399999999999999</v>
      </c>
      <c r="B108" s="29">
        <f t="shared" si="36"/>
        <v>63022939.199999996</v>
      </c>
      <c r="C108" s="29">
        <f t="shared" si="36"/>
        <v>27009158.399999999</v>
      </c>
      <c r="D108" s="29">
        <f t="shared" si="36"/>
        <v>42179284.799999997</v>
      </c>
      <c r="E108" s="29">
        <f t="shared" si="36"/>
        <v>33386356.799999997</v>
      </c>
    </row>
    <row r="109" spans="1:6" x14ac:dyDescent="0.2">
      <c r="A109" s="25">
        <v>8.6400000000000005E-2</v>
      </c>
      <c r="B109" s="29">
        <f t="shared" si="36"/>
        <v>32390513.280000001</v>
      </c>
      <c r="C109" s="29">
        <f t="shared" si="36"/>
        <v>10602005.76</v>
      </c>
      <c r="D109" s="29">
        <f t="shared" si="36"/>
        <v>24810321.600000001</v>
      </c>
      <c r="E109" s="29">
        <f t="shared" si="36"/>
        <v>16417399.680000002</v>
      </c>
    </row>
    <row r="110" spans="1:6" x14ac:dyDescent="0.2">
      <c r="A110" s="25">
        <v>5.1839999999999997E-2</v>
      </c>
      <c r="B110" s="29">
        <f t="shared" si="36"/>
        <v>12799757.376</v>
      </c>
      <c r="C110" s="29">
        <f t="shared" si="36"/>
        <v>11039633.855999999</v>
      </c>
      <c r="D110" s="29">
        <f t="shared" si="36"/>
        <v>14699045.375999998</v>
      </c>
      <c r="E110" s="29">
        <f t="shared" si="36"/>
        <v>7749789.6959999995</v>
      </c>
    </row>
    <row r="111" spans="1:6" x14ac:dyDescent="0.2">
      <c r="A111" s="21">
        <v>7.775999999999994E-2</v>
      </c>
      <c r="B111" s="29">
        <f t="shared" si="36"/>
        <v>13623310.943999989</v>
      </c>
      <c r="C111" s="29">
        <f t="shared" si="36"/>
        <v>11230301.375999991</v>
      </c>
      <c r="D111" s="29">
        <f t="shared" si="36"/>
        <v>14203338.33599999</v>
      </c>
      <c r="E111" s="29">
        <f t="shared" si="36"/>
        <v>6212153.0879999949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C1F0-F37D-7A4C-B86F-77DB14F49C77}">
  <dimension ref="A1:I1728"/>
  <sheetViews>
    <sheetView workbookViewId="0">
      <selection activeCell="L29" sqref="L29"/>
    </sheetView>
  </sheetViews>
  <sheetFormatPr baseColWidth="10" defaultRowHeight="16" x14ac:dyDescent="0.2"/>
  <sheetData>
    <row r="1" spans="1:9" x14ac:dyDescent="0.2">
      <c r="A1" t="s">
        <v>368</v>
      </c>
      <c r="B1" t="s">
        <v>367</v>
      </c>
      <c r="C1" t="s">
        <v>366</v>
      </c>
      <c r="D1" t="s">
        <v>365</v>
      </c>
      <c r="E1" t="s">
        <v>364</v>
      </c>
      <c r="F1" t="s">
        <v>363</v>
      </c>
      <c r="G1" t="s">
        <v>362</v>
      </c>
      <c r="H1" t="s">
        <v>333</v>
      </c>
      <c r="I1" t="s">
        <v>334</v>
      </c>
    </row>
    <row r="2" spans="1:9" x14ac:dyDescent="0.2">
      <c r="A2" s="2">
        <v>42373</v>
      </c>
      <c r="B2">
        <v>22.48</v>
      </c>
      <c r="C2">
        <v>23.360001</v>
      </c>
      <c r="D2">
        <v>20.67</v>
      </c>
      <c r="E2">
        <v>20.700001</v>
      </c>
      <c r="F2">
        <v>20.700001</v>
      </c>
      <c r="G2">
        <v>0</v>
      </c>
      <c r="H2">
        <f>YEAR(A2)</f>
        <v>2016</v>
      </c>
      <c r="I2">
        <f>MONTH(A2)</f>
        <v>1</v>
      </c>
    </row>
    <row r="3" spans="1:9" x14ac:dyDescent="0.2">
      <c r="A3" s="2">
        <v>42374</v>
      </c>
      <c r="B3">
        <v>20.75</v>
      </c>
      <c r="C3">
        <v>21.059999000000001</v>
      </c>
      <c r="D3">
        <v>19.25</v>
      </c>
      <c r="E3">
        <v>19.34</v>
      </c>
      <c r="F3">
        <v>19.34</v>
      </c>
      <c r="G3">
        <v>0</v>
      </c>
      <c r="H3">
        <f t="shared" ref="H3:H66" si="0">YEAR(A3)</f>
        <v>2016</v>
      </c>
      <c r="I3">
        <f t="shared" ref="I3:I66" si="1">MONTH(A3)</f>
        <v>1</v>
      </c>
    </row>
    <row r="4" spans="1:9" x14ac:dyDescent="0.2">
      <c r="A4" s="2">
        <v>42375</v>
      </c>
      <c r="B4">
        <v>21.67</v>
      </c>
      <c r="C4">
        <v>21.860001</v>
      </c>
      <c r="D4">
        <v>19.799999</v>
      </c>
      <c r="E4">
        <v>20.59</v>
      </c>
      <c r="F4">
        <v>20.59</v>
      </c>
      <c r="G4">
        <v>0</v>
      </c>
      <c r="H4">
        <f t="shared" si="0"/>
        <v>2016</v>
      </c>
      <c r="I4">
        <f t="shared" si="1"/>
        <v>1</v>
      </c>
    </row>
    <row r="5" spans="1:9" x14ac:dyDescent="0.2">
      <c r="A5" s="2">
        <v>42376</v>
      </c>
      <c r="B5">
        <v>23.219999000000001</v>
      </c>
      <c r="C5">
        <v>25.860001</v>
      </c>
      <c r="D5">
        <v>22.4</v>
      </c>
      <c r="E5">
        <v>24.99</v>
      </c>
      <c r="F5">
        <v>24.99</v>
      </c>
      <c r="G5">
        <v>0</v>
      </c>
      <c r="H5">
        <f t="shared" si="0"/>
        <v>2016</v>
      </c>
      <c r="I5">
        <f t="shared" si="1"/>
        <v>1</v>
      </c>
    </row>
    <row r="6" spans="1:9" x14ac:dyDescent="0.2">
      <c r="A6" s="2">
        <v>42377</v>
      </c>
      <c r="B6">
        <v>22.959999</v>
      </c>
      <c r="C6">
        <v>27.08</v>
      </c>
      <c r="D6">
        <v>22.48</v>
      </c>
      <c r="E6">
        <v>27.01</v>
      </c>
      <c r="F6">
        <v>27.01</v>
      </c>
      <c r="G6">
        <v>0</v>
      </c>
      <c r="H6">
        <f t="shared" si="0"/>
        <v>2016</v>
      </c>
      <c r="I6">
        <f t="shared" si="1"/>
        <v>1</v>
      </c>
    </row>
    <row r="7" spans="1:9" x14ac:dyDescent="0.2">
      <c r="A7" s="2">
        <v>42380</v>
      </c>
      <c r="B7">
        <v>25.58</v>
      </c>
      <c r="C7">
        <v>27.389999</v>
      </c>
      <c r="D7">
        <v>23.83</v>
      </c>
      <c r="E7">
        <v>24.299999</v>
      </c>
      <c r="F7">
        <v>24.299999</v>
      </c>
      <c r="G7">
        <v>0</v>
      </c>
      <c r="H7">
        <f t="shared" si="0"/>
        <v>2016</v>
      </c>
      <c r="I7">
        <f t="shared" si="1"/>
        <v>1</v>
      </c>
    </row>
    <row r="8" spans="1:9" x14ac:dyDescent="0.2">
      <c r="A8" s="2">
        <v>42381</v>
      </c>
      <c r="B8">
        <v>22.969999000000001</v>
      </c>
      <c r="C8">
        <v>23.93</v>
      </c>
      <c r="D8">
        <v>21.91</v>
      </c>
      <c r="E8">
        <v>22.469999000000001</v>
      </c>
      <c r="F8">
        <v>22.469999000000001</v>
      </c>
      <c r="G8">
        <v>0</v>
      </c>
      <c r="H8">
        <f t="shared" si="0"/>
        <v>2016</v>
      </c>
      <c r="I8">
        <f t="shared" si="1"/>
        <v>1</v>
      </c>
    </row>
    <row r="9" spans="1:9" x14ac:dyDescent="0.2">
      <c r="A9" s="2">
        <v>42382</v>
      </c>
      <c r="B9">
        <v>21.719999000000001</v>
      </c>
      <c r="C9">
        <v>26.110001</v>
      </c>
      <c r="D9">
        <v>21.440000999999999</v>
      </c>
      <c r="E9">
        <v>25.219999000000001</v>
      </c>
      <c r="F9">
        <v>25.219999000000001</v>
      </c>
      <c r="G9">
        <v>0</v>
      </c>
      <c r="H9">
        <f t="shared" si="0"/>
        <v>2016</v>
      </c>
      <c r="I9">
        <f t="shared" si="1"/>
        <v>1</v>
      </c>
    </row>
    <row r="10" spans="1:9" x14ac:dyDescent="0.2">
      <c r="A10" s="2">
        <v>42383</v>
      </c>
      <c r="B10">
        <v>24.75</v>
      </c>
      <c r="C10">
        <v>26.280000999999999</v>
      </c>
      <c r="D10">
        <v>23.07</v>
      </c>
      <c r="E10">
        <v>23.950001</v>
      </c>
      <c r="F10">
        <v>23.950001</v>
      </c>
      <c r="G10">
        <v>0</v>
      </c>
      <c r="H10">
        <f t="shared" si="0"/>
        <v>2016</v>
      </c>
      <c r="I10">
        <f t="shared" si="1"/>
        <v>1</v>
      </c>
    </row>
    <row r="11" spans="1:9" x14ac:dyDescent="0.2">
      <c r="A11" s="2">
        <v>42384</v>
      </c>
      <c r="B11">
        <v>28.959999</v>
      </c>
      <c r="C11">
        <v>30.950001</v>
      </c>
      <c r="D11">
        <v>26.67</v>
      </c>
      <c r="E11">
        <v>27.02</v>
      </c>
      <c r="F11">
        <v>27.02</v>
      </c>
      <c r="G11">
        <v>0</v>
      </c>
      <c r="H11">
        <f t="shared" si="0"/>
        <v>2016</v>
      </c>
      <c r="I11">
        <f t="shared" si="1"/>
        <v>1</v>
      </c>
    </row>
    <row r="12" spans="1:9" x14ac:dyDescent="0.2">
      <c r="A12" s="2">
        <v>42388</v>
      </c>
      <c r="B12">
        <v>25.4</v>
      </c>
      <c r="C12">
        <v>27.59</v>
      </c>
      <c r="D12">
        <v>25.209999</v>
      </c>
      <c r="E12">
        <v>26.049999</v>
      </c>
      <c r="F12">
        <v>26.049999</v>
      </c>
      <c r="G12">
        <v>0</v>
      </c>
      <c r="H12">
        <f t="shared" si="0"/>
        <v>2016</v>
      </c>
      <c r="I12">
        <f t="shared" si="1"/>
        <v>1</v>
      </c>
    </row>
    <row r="13" spans="1:9" x14ac:dyDescent="0.2">
      <c r="A13" s="2">
        <v>42389</v>
      </c>
      <c r="B13">
        <v>27.780000999999999</v>
      </c>
      <c r="C13">
        <v>32.090000000000003</v>
      </c>
      <c r="D13">
        <v>26.59</v>
      </c>
      <c r="E13">
        <v>27.59</v>
      </c>
      <c r="F13">
        <v>27.59</v>
      </c>
      <c r="G13">
        <v>0</v>
      </c>
      <c r="H13">
        <f t="shared" si="0"/>
        <v>2016</v>
      </c>
      <c r="I13">
        <f t="shared" si="1"/>
        <v>1</v>
      </c>
    </row>
    <row r="14" spans="1:9" x14ac:dyDescent="0.2">
      <c r="A14" s="2">
        <v>42390</v>
      </c>
      <c r="B14">
        <v>27.790001</v>
      </c>
      <c r="C14">
        <v>28.43</v>
      </c>
      <c r="D14">
        <v>25.01</v>
      </c>
      <c r="E14">
        <v>26.690000999999999</v>
      </c>
      <c r="F14">
        <v>26.690000999999999</v>
      </c>
      <c r="G14">
        <v>0</v>
      </c>
      <c r="H14">
        <f t="shared" si="0"/>
        <v>2016</v>
      </c>
      <c r="I14">
        <f t="shared" si="1"/>
        <v>1</v>
      </c>
    </row>
    <row r="15" spans="1:9" x14ac:dyDescent="0.2">
      <c r="A15" s="2">
        <v>42391</v>
      </c>
      <c r="B15">
        <v>24.209999</v>
      </c>
      <c r="C15">
        <v>24.549999</v>
      </c>
      <c r="D15">
        <v>22.219999000000001</v>
      </c>
      <c r="E15">
        <v>22.34</v>
      </c>
      <c r="F15">
        <v>22.34</v>
      </c>
      <c r="G15">
        <v>0</v>
      </c>
      <c r="H15">
        <f t="shared" si="0"/>
        <v>2016</v>
      </c>
      <c r="I15">
        <f t="shared" si="1"/>
        <v>1</v>
      </c>
    </row>
    <row r="16" spans="1:9" x14ac:dyDescent="0.2">
      <c r="A16" s="2">
        <v>42394</v>
      </c>
      <c r="B16">
        <v>23.299999</v>
      </c>
      <c r="C16">
        <v>24.309999000000001</v>
      </c>
      <c r="D16">
        <v>22.379999000000002</v>
      </c>
      <c r="E16">
        <v>24.15</v>
      </c>
      <c r="F16">
        <v>24.15</v>
      </c>
      <c r="G16">
        <v>0</v>
      </c>
      <c r="H16">
        <f t="shared" si="0"/>
        <v>2016</v>
      </c>
      <c r="I16">
        <f t="shared" si="1"/>
        <v>1</v>
      </c>
    </row>
    <row r="17" spans="1:9" x14ac:dyDescent="0.2">
      <c r="A17" s="2">
        <v>42395</v>
      </c>
      <c r="B17">
        <v>23.75</v>
      </c>
      <c r="C17">
        <v>24.02</v>
      </c>
      <c r="D17">
        <v>22.33</v>
      </c>
      <c r="E17">
        <v>22.5</v>
      </c>
      <c r="F17">
        <v>22.5</v>
      </c>
      <c r="G17">
        <v>0</v>
      </c>
      <c r="H17">
        <f t="shared" si="0"/>
        <v>2016</v>
      </c>
      <c r="I17">
        <f t="shared" si="1"/>
        <v>1</v>
      </c>
    </row>
    <row r="18" spans="1:9" x14ac:dyDescent="0.2">
      <c r="A18" s="2">
        <v>42396</v>
      </c>
      <c r="B18">
        <v>22.879999000000002</v>
      </c>
      <c r="C18">
        <v>27.219999000000001</v>
      </c>
      <c r="D18">
        <v>20.420000000000002</v>
      </c>
      <c r="E18">
        <v>23.110001</v>
      </c>
      <c r="F18">
        <v>23.110001</v>
      </c>
      <c r="G18">
        <v>0</v>
      </c>
      <c r="H18">
        <f t="shared" si="0"/>
        <v>2016</v>
      </c>
      <c r="I18">
        <f t="shared" si="1"/>
        <v>1</v>
      </c>
    </row>
    <row r="19" spans="1:9" x14ac:dyDescent="0.2">
      <c r="A19" s="2">
        <v>42397</v>
      </c>
      <c r="B19">
        <v>22.15</v>
      </c>
      <c r="C19">
        <v>23.809999000000001</v>
      </c>
      <c r="D19">
        <v>21.9</v>
      </c>
      <c r="E19">
        <v>22.42</v>
      </c>
      <c r="F19">
        <v>22.42</v>
      </c>
      <c r="G19">
        <v>0</v>
      </c>
      <c r="H19">
        <f t="shared" si="0"/>
        <v>2016</v>
      </c>
      <c r="I19">
        <f t="shared" si="1"/>
        <v>1</v>
      </c>
    </row>
    <row r="20" spans="1:9" x14ac:dyDescent="0.2">
      <c r="A20" s="2">
        <v>42398</v>
      </c>
      <c r="B20">
        <v>21.59</v>
      </c>
      <c r="C20">
        <v>21.74</v>
      </c>
      <c r="D20">
        <v>19.5</v>
      </c>
      <c r="E20">
        <v>20.200001</v>
      </c>
      <c r="F20">
        <v>20.200001</v>
      </c>
      <c r="G20">
        <v>0</v>
      </c>
      <c r="H20">
        <f t="shared" si="0"/>
        <v>2016</v>
      </c>
      <c r="I20">
        <f t="shared" si="1"/>
        <v>1</v>
      </c>
    </row>
    <row r="21" spans="1:9" x14ac:dyDescent="0.2">
      <c r="A21" s="2">
        <v>42401</v>
      </c>
      <c r="B21">
        <v>21.32</v>
      </c>
      <c r="C21">
        <v>23.66</v>
      </c>
      <c r="D21">
        <v>19.610001</v>
      </c>
      <c r="E21">
        <v>19.98</v>
      </c>
      <c r="F21">
        <v>19.98</v>
      </c>
      <c r="G21">
        <v>0</v>
      </c>
      <c r="H21">
        <f t="shared" si="0"/>
        <v>2016</v>
      </c>
      <c r="I21">
        <f t="shared" si="1"/>
        <v>2</v>
      </c>
    </row>
    <row r="22" spans="1:9" x14ac:dyDescent="0.2">
      <c r="A22" s="2">
        <v>42402</v>
      </c>
      <c r="B22">
        <v>21.34</v>
      </c>
      <c r="C22">
        <v>22.42</v>
      </c>
      <c r="D22">
        <v>21.059999000000001</v>
      </c>
      <c r="E22">
        <v>21.98</v>
      </c>
      <c r="F22">
        <v>21.98</v>
      </c>
      <c r="G22">
        <v>0</v>
      </c>
      <c r="H22">
        <f t="shared" si="0"/>
        <v>2016</v>
      </c>
      <c r="I22">
        <f t="shared" si="1"/>
        <v>2</v>
      </c>
    </row>
    <row r="23" spans="1:9" x14ac:dyDescent="0.2">
      <c r="A23" s="2">
        <v>42403</v>
      </c>
      <c r="B23">
        <v>21.49</v>
      </c>
      <c r="C23">
        <v>27.700001</v>
      </c>
      <c r="D23">
        <v>21.42</v>
      </c>
      <c r="E23">
        <v>21.65</v>
      </c>
      <c r="F23">
        <v>21.65</v>
      </c>
      <c r="G23">
        <v>0</v>
      </c>
      <c r="H23">
        <f t="shared" si="0"/>
        <v>2016</v>
      </c>
      <c r="I23">
        <f t="shared" si="1"/>
        <v>2</v>
      </c>
    </row>
    <row r="24" spans="1:9" x14ac:dyDescent="0.2">
      <c r="A24" s="2">
        <v>42404</v>
      </c>
      <c r="B24">
        <v>22.290001</v>
      </c>
      <c r="C24">
        <v>23.139999</v>
      </c>
      <c r="D24">
        <v>21.24</v>
      </c>
      <c r="E24">
        <v>21.84</v>
      </c>
      <c r="F24">
        <v>21.84</v>
      </c>
      <c r="G24">
        <v>0</v>
      </c>
      <c r="H24">
        <f t="shared" si="0"/>
        <v>2016</v>
      </c>
      <c r="I24">
        <f t="shared" si="1"/>
        <v>2</v>
      </c>
    </row>
    <row r="25" spans="1:9" x14ac:dyDescent="0.2">
      <c r="A25" s="2">
        <v>42405</v>
      </c>
      <c r="B25">
        <v>22.09</v>
      </c>
      <c r="C25">
        <v>24.110001</v>
      </c>
      <c r="D25">
        <v>21.91</v>
      </c>
      <c r="E25">
        <v>23.379999000000002</v>
      </c>
      <c r="F25">
        <v>23.379999000000002</v>
      </c>
      <c r="G25">
        <v>0</v>
      </c>
      <c r="H25">
        <f t="shared" si="0"/>
        <v>2016</v>
      </c>
      <c r="I25">
        <f t="shared" si="1"/>
        <v>2</v>
      </c>
    </row>
    <row r="26" spans="1:9" x14ac:dyDescent="0.2">
      <c r="A26" s="2">
        <v>42408</v>
      </c>
      <c r="B26">
        <v>25.889999</v>
      </c>
      <c r="C26">
        <v>27.719999000000001</v>
      </c>
      <c r="D26">
        <v>25.559999000000001</v>
      </c>
      <c r="E26">
        <v>26</v>
      </c>
      <c r="F26">
        <v>26</v>
      </c>
      <c r="G26">
        <v>0</v>
      </c>
      <c r="H26">
        <f t="shared" si="0"/>
        <v>2016</v>
      </c>
      <c r="I26">
        <f t="shared" si="1"/>
        <v>2</v>
      </c>
    </row>
    <row r="27" spans="1:9" x14ac:dyDescent="0.2">
      <c r="A27" s="2">
        <v>42409</v>
      </c>
      <c r="B27">
        <v>28.299999</v>
      </c>
      <c r="C27">
        <v>28.309999000000001</v>
      </c>
      <c r="D27">
        <v>25.99</v>
      </c>
      <c r="E27">
        <v>26.540001</v>
      </c>
      <c r="F27">
        <v>26.540001</v>
      </c>
      <c r="G27">
        <v>0</v>
      </c>
      <c r="H27">
        <f t="shared" si="0"/>
        <v>2016</v>
      </c>
      <c r="I27">
        <f t="shared" si="1"/>
        <v>2</v>
      </c>
    </row>
    <row r="28" spans="1:9" x14ac:dyDescent="0.2">
      <c r="A28" s="2">
        <v>42410</v>
      </c>
      <c r="B28">
        <v>25.75</v>
      </c>
      <c r="C28">
        <v>26.6</v>
      </c>
      <c r="D28">
        <v>24.469999000000001</v>
      </c>
      <c r="E28">
        <v>26.290001</v>
      </c>
      <c r="F28">
        <v>26.290001</v>
      </c>
      <c r="G28">
        <v>0</v>
      </c>
      <c r="H28">
        <f t="shared" si="0"/>
        <v>2016</v>
      </c>
      <c r="I28">
        <f t="shared" si="1"/>
        <v>2</v>
      </c>
    </row>
    <row r="29" spans="1:9" x14ac:dyDescent="0.2">
      <c r="A29" s="2">
        <v>42411</v>
      </c>
      <c r="B29">
        <v>29.01</v>
      </c>
      <c r="C29">
        <v>30.9</v>
      </c>
      <c r="D29">
        <v>26.67</v>
      </c>
      <c r="E29">
        <v>28.139999</v>
      </c>
      <c r="F29">
        <v>28.139999</v>
      </c>
      <c r="G29">
        <v>0</v>
      </c>
      <c r="H29">
        <f t="shared" si="0"/>
        <v>2016</v>
      </c>
      <c r="I29">
        <f t="shared" si="1"/>
        <v>2</v>
      </c>
    </row>
    <row r="30" spans="1:9" x14ac:dyDescent="0.2">
      <c r="A30" s="2">
        <v>42412</v>
      </c>
      <c r="B30">
        <v>27.16</v>
      </c>
      <c r="C30">
        <v>27.57</v>
      </c>
      <c r="D30">
        <v>24.92</v>
      </c>
      <c r="E30">
        <v>25.4</v>
      </c>
      <c r="F30">
        <v>25.4</v>
      </c>
      <c r="G30">
        <v>0</v>
      </c>
      <c r="H30">
        <f t="shared" si="0"/>
        <v>2016</v>
      </c>
      <c r="I30">
        <f t="shared" si="1"/>
        <v>2</v>
      </c>
    </row>
    <row r="31" spans="1:9" x14ac:dyDescent="0.2">
      <c r="A31" s="2">
        <v>42416</v>
      </c>
      <c r="B31">
        <v>24.959999</v>
      </c>
      <c r="C31">
        <v>25.52</v>
      </c>
      <c r="D31">
        <v>23.32</v>
      </c>
      <c r="E31">
        <v>24.110001</v>
      </c>
      <c r="F31">
        <v>24.110001</v>
      </c>
      <c r="G31">
        <v>0</v>
      </c>
      <c r="H31">
        <f t="shared" si="0"/>
        <v>2016</v>
      </c>
      <c r="I31">
        <f t="shared" si="1"/>
        <v>2</v>
      </c>
    </row>
    <row r="32" spans="1:9" x14ac:dyDescent="0.2">
      <c r="A32" s="2">
        <v>42417</v>
      </c>
      <c r="B32">
        <v>23.4</v>
      </c>
      <c r="C32">
        <v>24.16</v>
      </c>
      <c r="D32">
        <v>21.83</v>
      </c>
      <c r="E32">
        <v>22.309999000000001</v>
      </c>
      <c r="F32">
        <v>22.309999000000001</v>
      </c>
      <c r="G32">
        <v>0</v>
      </c>
      <c r="H32">
        <f t="shared" si="0"/>
        <v>2016</v>
      </c>
      <c r="I32">
        <f t="shared" si="1"/>
        <v>2</v>
      </c>
    </row>
    <row r="33" spans="1:9" x14ac:dyDescent="0.2">
      <c r="A33" s="2">
        <v>42418</v>
      </c>
      <c r="B33">
        <v>22.16</v>
      </c>
      <c r="C33">
        <v>22.530000999999999</v>
      </c>
      <c r="D33">
        <v>21.290001</v>
      </c>
      <c r="E33">
        <v>21.639999</v>
      </c>
      <c r="F33">
        <v>21.639999</v>
      </c>
      <c r="G33">
        <v>0</v>
      </c>
      <c r="H33">
        <f t="shared" si="0"/>
        <v>2016</v>
      </c>
      <c r="I33">
        <f t="shared" si="1"/>
        <v>2</v>
      </c>
    </row>
    <row r="34" spans="1:9" x14ac:dyDescent="0.2">
      <c r="A34" s="2">
        <v>42419</v>
      </c>
      <c r="B34">
        <v>22.389999</v>
      </c>
      <c r="C34">
        <v>23.440000999999999</v>
      </c>
      <c r="D34">
        <v>20.52</v>
      </c>
      <c r="E34">
        <v>20.530000999999999</v>
      </c>
      <c r="F34">
        <v>20.530000999999999</v>
      </c>
      <c r="G34">
        <v>0</v>
      </c>
      <c r="H34">
        <f t="shared" si="0"/>
        <v>2016</v>
      </c>
      <c r="I34">
        <f t="shared" si="1"/>
        <v>2</v>
      </c>
    </row>
    <row r="35" spans="1:9" x14ac:dyDescent="0.2">
      <c r="A35" s="2">
        <v>42422</v>
      </c>
      <c r="B35">
        <v>20.139999</v>
      </c>
      <c r="C35">
        <v>20.350000000000001</v>
      </c>
      <c r="D35">
        <v>19.02</v>
      </c>
      <c r="E35">
        <v>19.379999000000002</v>
      </c>
      <c r="F35">
        <v>19.379999000000002</v>
      </c>
      <c r="G35">
        <v>0</v>
      </c>
      <c r="H35">
        <f t="shared" si="0"/>
        <v>2016</v>
      </c>
      <c r="I35">
        <f t="shared" si="1"/>
        <v>2</v>
      </c>
    </row>
    <row r="36" spans="1:9" x14ac:dyDescent="0.2">
      <c r="A36" s="2">
        <v>42423</v>
      </c>
      <c r="B36">
        <v>19.75</v>
      </c>
      <c r="C36">
        <v>21.16</v>
      </c>
      <c r="D36">
        <v>19.540001</v>
      </c>
      <c r="E36">
        <v>20.98</v>
      </c>
      <c r="F36">
        <v>20.98</v>
      </c>
      <c r="G36">
        <v>0</v>
      </c>
      <c r="H36">
        <f t="shared" si="0"/>
        <v>2016</v>
      </c>
      <c r="I36">
        <f t="shared" si="1"/>
        <v>2</v>
      </c>
    </row>
    <row r="37" spans="1:9" x14ac:dyDescent="0.2">
      <c r="A37" s="2">
        <v>42424</v>
      </c>
      <c r="B37">
        <v>22.280000999999999</v>
      </c>
      <c r="C37">
        <v>22.870000999999998</v>
      </c>
      <c r="D37">
        <v>20.260000000000002</v>
      </c>
      <c r="E37">
        <v>20.719999000000001</v>
      </c>
      <c r="F37">
        <v>20.719999000000001</v>
      </c>
      <c r="G37">
        <v>0</v>
      </c>
      <c r="H37">
        <f t="shared" si="0"/>
        <v>2016</v>
      </c>
      <c r="I37">
        <f t="shared" si="1"/>
        <v>2</v>
      </c>
    </row>
    <row r="38" spans="1:9" x14ac:dyDescent="0.2">
      <c r="A38" s="2">
        <v>42425</v>
      </c>
      <c r="B38">
        <v>20.540001</v>
      </c>
      <c r="C38">
        <v>21.26</v>
      </c>
      <c r="D38">
        <v>19.100000000000001</v>
      </c>
      <c r="E38">
        <v>19.110001</v>
      </c>
      <c r="F38">
        <v>19.110001</v>
      </c>
      <c r="G38">
        <v>0</v>
      </c>
      <c r="H38">
        <f t="shared" si="0"/>
        <v>2016</v>
      </c>
      <c r="I38">
        <f t="shared" si="1"/>
        <v>2</v>
      </c>
    </row>
    <row r="39" spans="1:9" x14ac:dyDescent="0.2">
      <c r="A39" s="2">
        <v>42426</v>
      </c>
      <c r="B39">
        <v>18.889999</v>
      </c>
      <c r="C39">
        <v>20.129999000000002</v>
      </c>
      <c r="D39">
        <v>18.459999</v>
      </c>
      <c r="E39">
        <v>19.809999000000001</v>
      </c>
      <c r="F39">
        <v>19.809999000000001</v>
      </c>
      <c r="G39">
        <v>0</v>
      </c>
      <c r="H39">
        <f t="shared" si="0"/>
        <v>2016</v>
      </c>
      <c r="I39">
        <f t="shared" si="1"/>
        <v>2</v>
      </c>
    </row>
    <row r="40" spans="1:9" x14ac:dyDescent="0.2">
      <c r="A40" s="2">
        <v>42429</v>
      </c>
      <c r="B40">
        <v>20.49</v>
      </c>
      <c r="C40">
        <v>20.809999000000001</v>
      </c>
      <c r="D40">
        <v>18.379999000000002</v>
      </c>
      <c r="E40">
        <v>20.549999</v>
      </c>
      <c r="F40">
        <v>20.549999</v>
      </c>
      <c r="G40">
        <v>0</v>
      </c>
      <c r="H40">
        <f t="shared" si="0"/>
        <v>2016</v>
      </c>
      <c r="I40">
        <f t="shared" si="1"/>
        <v>2</v>
      </c>
    </row>
    <row r="41" spans="1:9" x14ac:dyDescent="0.2">
      <c r="A41" s="2">
        <v>42430</v>
      </c>
      <c r="B41">
        <v>19.84</v>
      </c>
      <c r="C41">
        <v>20.170000000000002</v>
      </c>
      <c r="D41">
        <v>17.66</v>
      </c>
      <c r="E41">
        <v>17.700001</v>
      </c>
      <c r="F41">
        <v>17.700001</v>
      </c>
      <c r="G41">
        <v>0</v>
      </c>
      <c r="H41">
        <f t="shared" si="0"/>
        <v>2016</v>
      </c>
      <c r="I41">
        <f t="shared" si="1"/>
        <v>3</v>
      </c>
    </row>
    <row r="42" spans="1:9" x14ac:dyDescent="0.2">
      <c r="A42" s="2">
        <v>42431</v>
      </c>
      <c r="B42">
        <v>17.98</v>
      </c>
      <c r="C42">
        <v>18.41</v>
      </c>
      <c r="D42">
        <v>16.780000999999999</v>
      </c>
      <c r="E42">
        <v>17.09</v>
      </c>
      <c r="F42">
        <v>17.09</v>
      </c>
      <c r="G42">
        <v>0</v>
      </c>
      <c r="H42">
        <f t="shared" si="0"/>
        <v>2016</v>
      </c>
      <c r="I42">
        <f t="shared" si="1"/>
        <v>3</v>
      </c>
    </row>
    <row r="43" spans="1:9" x14ac:dyDescent="0.2">
      <c r="A43" s="2">
        <v>42432</v>
      </c>
      <c r="B43">
        <v>17.25</v>
      </c>
      <c r="C43">
        <v>17.559999000000001</v>
      </c>
      <c r="D43">
        <v>16.32</v>
      </c>
      <c r="E43">
        <v>16.700001</v>
      </c>
      <c r="F43">
        <v>16.700001</v>
      </c>
      <c r="G43">
        <v>0</v>
      </c>
      <c r="H43">
        <f t="shared" si="0"/>
        <v>2016</v>
      </c>
      <c r="I43">
        <f t="shared" si="1"/>
        <v>3</v>
      </c>
    </row>
    <row r="44" spans="1:9" x14ac:dyDescent="0.2">
      <c r="A44" s="2">
        <v>42433</v>
      </c>
      <c r="B44">
        <v>16.48</v>
      </c>
      <c r="C44">
        <v>17.350000000000001</v>
      </c>
      <c r="D44">
        <v>16.049999</v>
      </c>
      <c r="E44">
        <v>16.860001</v>
      </c>
      <c r="F44">
        <v>16.860001</v>
      </c>
      <c r="G44">
        <v>0</v>
      </c>
      <c r="H44">
        <f t="shared" si="0"/>
        <v>2016</v>
      </c>
      <c r="I44">
        <f t="shared" si="1"/>
        <v>3</v>
      </c>
    </row>
    <row r="45" spans="1:9" x14ac:dyDescent="0.2">
      <c r="A45" s="2">
        <v>42436</v>
      </c>
      <c r="B45">
        <v>17.98</v>
      </c>
      <c r="C45">
        <v>18.040001</v>
      </c>
      <c r="D45">
        <v>16.870000999999998</v>
      </c>
      <c r="E45">
        <v>17.350000000000001</v>
      </c>
      <c r="F45">
        <v>17.350000000000001</v>
      </c>
      <c r="G45">
        <v>0</v>
      </c>
      <c r="H45">
        <f t="shared" si="0"/>
        <v>2016</v>
      </c>
      <c r="I45">
        <f t="shared" si="1"/>
        <v>3</v>
      </c>
    </row>
    <row r="46" spans="1:9" x14ac:dyDescent="0.2">
      <c r="A46" s="2">
        <v>42437</v>
      </c>
      <c r="B46">
        <v>18.379999000000002</v>
      </c>
      <c r="C46">
        <v>18.889999</v>
      </c>
      <c r="D46">
        <v>17.82</v>
      </c>
      <c r="E46">
        <v>18.670000000000002</v>
      </c>
      <c r="F46">
        <v>18.670000000000002</v>
      </c>
      <c r="G46">
        <v>0</v>
      </c>
      <c r="H46">
        <f t="shared" si="0"/>
        <v>2016</v>
      </c>
      <c r="I46">
        <f t="shared" si="1"/>
        <v>3</v>
      </c>
    </row>
    <row r="47" spans="1:9" x14ac:dyDescent="0.2">
      <c r="A47" s="2">
        <v>42438</v>
      </c>
      <c r="B47">
        <v>18.559999000000001</v>
      </c>
      <c r="C47">
        <v>19.110001</v>
      </c>
      <c r="D47">
        <v>18.309999000000001</v>
      </c>
      <c r="E47">
        <v>18.34</v>
      </c>
      <c r="F47">
        <v>18.34</v>
      </c>
      <c r="G47">
        <v>0</v>
      </c>
      <c r="H47">
        <f t="shared" si="0"/>
        <v>2016</v>
      </c>
      <c r="I47">
        <f t="shared" si="1"/>
        <v>3</v>
      </c>
    </row>
    <row r="48" spans="1:9" x14ac:dyDescent="0.2">
      <c r="A48" s="2">
        <v>42439</v>
      </c>
      <c r="B48">
        <v>18.170000000000002</v>
      </c>
      <c r="C48">
        <v>19.59</v>
      </c>
      <c r="D48">
        <v>17.059999000000001</v>
      </c>
      <c r="E48">
        <v>18.049999</v>
      </c>
      <c r="F48">
        <v>18.049999</v>
      </c>
      <c r="G48">
        <v>0</v>
      </c>
      <c r="H48">
        <f t="shared" si="0"/>
        <v>2016</v>
      </c>
      <c r="I48">
        <f t="shared" si="1"/>
        <v>3</v>
      </c>
    </row>
    <row r="49" spans="1:9" x14ac:dyDescent="0.2">
      <c r="A49" s="2">
        <v>42440</v>
      </c>
      <c r="B49">
        <v>17.09</v>
      </c>
      <c r="C49">
        <v>17.27</v>
      </c>
      <c r="D49">
        <v>16.280000999999999</v>
      </c>
      <c r="E49">
        <v>16.5</v>
      </c>
      <c r="F49">
        <v>16.5</v>
      </c>
      <c r="G49">
        <v>0</v>
      </c>
      <c r="H49">
        <f t="shared" si="0"/>
        <v>2016</v>
      </c>
      <c r="I49">
        <f t="shared" si="1"/>
        <v>3</v>
      </c>
    </row>
    <row r="50" spans="1:9" x14ac:dyDescent="0.2">
      <c r="A50" s="2">
        <v>42443</v>
      </c>
      <c r="B50">
        <v>17.010000000000002</v>
      </c>
      <c r="C50">
        <v>17.670000000000002</v>
      </c>
      <c r="D50">
        <v>16.690000999999999</v>
      </c>
      <c r="E50">
        <v>16.920000000000002</v>
      </c>
      <c r="F50">
        <v>16.920000000000002</v>
      </c>
      <c r="G50">
        <v>0</v>
      </c>
      <c r="H50">
        <f t="shared" si="0"/>
        <v>2016</v>
      </c>
      <c r="I50">
        <f t="shared" si="1"/>
        <v>3</v>
      </c>
    </row>
    <row r="51" spans="1:9" x14ac:dyDescent="0.2">
      <c r="A51" s="2">
        <v>42444</v>
      </c>
      <c r="B51">
        <v>17.600000000000001</v>
      </c>
      <c r="C51">
        <v>17.850000000000001</v>
      </c>
      <c r="D51">
        <v>16.84</v>
      </c>
      <c r="E51">
        <v>16.84</v>
      </c>
      <c r="F51">
        <v>16.84</v>
      </c>
      <c r="G51">
        <v>0</v>
      </c>
      <c r="H51">
        <f t="shared" si="0"/>
        <v>2016</v>
      </c>
      <c r="I51">
        <f t="shared" si="1"/>
        <v>3</v>
      </c>
    </row>
    <row r="52" spans="1:9" x14ac:dyDescent="0.2">
      <c r="A52" s="2">
        <v>42445</v>
      </c>
      <c r="B52">
        <v>15.96</v>
      </c>
      <c r="C52">
        <v>16.329999999999998</v>
      </c>
      <c r="D52">
        <v>14.89</v>
      </c>
      <c r="E52">
        <v>14.99</v>
      </c>
      <c r="F52">
        <v>14.99</v>
      </c>
      <c r="G52">
        <v>0</v>
      </c>
      <c r="H52">
        <f t="shared" si="0"/>
        <v>2016</v>
      </c>
      <c r="I52">
        <f t="shared" si="1"/>
        <v>3</v>
      </c>
    </row>
    <row r="53" spans="1:9" x14ac:dyDescent="0.2">
      <c r="A53" s="2">
        <v>42446</v>
      </c>
      <c r="B53">
        <v>15.34</v>
      </c>
      <c r="C53">
        <v>15.38</v>
      </c>
      <c r="D53">
        <v>13.82</v>
      </c>
      <c r="E53">
        <v>14.44</v>
      </c>
      <c r="F53">
        <v>14.44</v>
      </c>
      <c r="G53">
        <v>0</v>
      </c>
      <c r="H53">
        <f t="shared" si="0"/>
        <v>2016</v>
      </c>
      <c r="I53">
        <f t="shared" si="1"/>
        <v>3</v>
      </c>
    </row>
    <row r="54" spans="1:9" x14ac:dyDescent="0.2">
      <c r="A54" s="2">
        <v>42447</v>
      </c>
      <c r="B54">
        <v>14.05</v>
      </c>
      <c r="C54">
        <v>14.36</v>
      </c>
      <c r="D54">
        <v>13.75</v>
      </c>
      <c r="E54">
        <v>14.02</v>
      </c>
      <c r="F54">
        <v>14.02</v>
      </c>
      <c r="G54">
        <v>0</v>
      </c>
      <c r="H54">
        <f t="shared" si="0"/>
        <v>2016</v>
      </c>
      <c r="I54">
        <f t="shared" si="1"/>
        <v>3</v>
      </c>
    </row>
    <row r="55" spans="1:9" x14ac:dyDescent="0.2">
      <c r="A55" s="2">
        <v>42450</v>
      </c>
      <c r="B55">
        <v>14.57</v>
      </c>
      <c r="C55">
        <v>14.73</v>
      </c>
      <c r="D55">
        <v>13.79</v>
      </c>
      <c r="E55">
        <v>13.79</v>
      </c>
      <c r="F55">
        <v>13.79</v>
      </c>
      <c r="G55">
        <v>0</v>
      </c>
      <c r="H55">
        <f t="shared" si="0"/>
        <v>2016</v>
      </c>
      <c r="I55">
        <f t="shared" si="1"/>
        <v>3</v>
      </c>
    </row>
    <row r="56" spans="1:9" x14ac:dyDescent="0.2">
      <c r="A56" s="2">
        <v>42451</v>
      </c>
      <c r="B56">
        <v>14.57</v>
      </c>
      <c r="C56">
        <v>14.76</v>
      </c>
      <c r="D56">
        <v>13.75</v>
      </c>
      <c r="E56">
        <v>14.17</v>
      </c>
      <c r="F56">
        <v>14.17</v>
      </c>
      <c r="G56">
        <v>0</v>
      </c>
      <c r="H56">
        <f t="shared" si="0"/>
        <v>2016</v>
      </c>
      <c r="I56">
        <f t="shared" si="1"/>
        <v>3</v>
      </c>
    </row>
    <row r="57" spans="1:9" x14ac:dyDescent="0.2">
      <c r="A57" s="2">
        <v>42452</v>
      </c>
      <c r="B57">
        <v>14.57</v>
      </c>
      <c r="C57">
        <v>15.03</v>
      </c>
      <c r="D57">
        <v>14.33</v>
      </c>
      <c r="E57">
        <v>14.94</v>
      </c>
      <c r="F57">
        <v>14.94</v>
      </c>
      <c r="G57">
        <v>0</v>
      </c>
      <c r="H57">
        <f t="shared" si="0"/>
        <v>2016</v>
      </c>
      <c r="I57">
        <f t="shared" si="1"/>
        <v>3</v>
      </c>
    </row>
    <row r="58" spans="1:9" x14ac:dyDescent="0.2">
      <c r="A58" s="2">
        <v>42453</v>
      </c>
      <c r="B58">
        <v>16.299999</v>
      </c>
      <c r="C58">
        <v>16.440000999999999</v>
      </c>
      <c r="D58">
        <v>14.71</v>
      </c>
      <c r="E58">
        <v>14.74</v>
      </c>
      <c r="F58">
        <v>14.74</v>
      </c>
      <c r="G58">
        <v>0</v>
      </c>
      <c r="H58">
        <f t="shared" si="0"/>
        <v>2016</v>
      </c>
      <c r="I58">
        <f t="shared" si="1"/>
        <v>3</v>
      </c>
    </row>
    <row r="59" spans="1:9" x14ac:dyDescent="0.2">
      <c r="A59" s="2">
        <v>42457</v>
      </c>
      <c r="B59">
        <v>15.65</v>
      </c>
      <c r="C59">
        <v>16.040001</v>
      </c>
      <c r="D59">
        <v>14.89</v>
      </c>
      <c r="E59">
        <v>15.24</v>
      </c>
      <c r="F59">
        <v>15.24</v>
      </c>
      <c r="G59">
        <v>0</v>
      </c>
      <c r="H59">
        <f t="shared" si="0"/>
        <v>2016</v>
      </c>
      <c r="I59">
        <f t="shared" si="1"/>
        <v>3</v>
      </c>
    </row>
    <row r="60" spans="1:9" x14ac:dyDescent="0.2">
      <c r="A60" s="2">
        <v>42458</v>
      </c>
      <c r="B60">
        <v>15.74</v>
      </c>
      <c r="C60">
        <v>15.89</v>
      </c>
      <c r="D60">
        <v>13.79</v>
      </c>
      <c r="E60">
        <v>13.82</v>
      </c>
      <c r="F60">
        <v>13.82</v>
      </c>
      <c r="G60">
        <v>0</v>
      </c>
      <c r="H60">
        <f t="shared" si="0"/>
        <v>2016</v>
      </c>
      <c r="I60">
        <f t="shared" si="1"/>
        <v>3</v>
      </c>
    </row>
    <row r="61" spans="1:9" x14ac:dyDescent="0.2">
      <c r="A61" s="2">
        <v>42459</v>
      </c>
      <c r="B61">
        <v>13.69</v>
      </c>
      <c r="C61">
        <v>13.89</v>
      </c>
      <c r="D61">
        <v>13.06</v>
      </c>
      <c r="E61">
        <v>13.56</v>
      </c>
      <c r="F61">
        <v>13.56</v>
      </c>
      <c r="G61">
        <v>0</v>
      </c>
      <c r="H61">
        <f t="shared" si="0"/>
        <v>2016</v>
      </c>
      <c r="I61">
        <f t="shared" si="1"/>
        <v>3</v>
      </c>
    </row>
    <row r="62" spans="1:9" x14ac:dyDescent="0.2">
      <c r="A62" s="2">
        <v>42460</v>
      </c>
      <c r="B62">
        <v>13.73</v>
      </c>
      <c r="C62">
        <v>14.28</v>
      </c>
      <c r="D62">
        <v>13.49</v>
      </c>
      <c r="E62">
        <v>13.95</v>
      </c>
      <c r="F62">
        <v>13.95</v>
      </c>
      <c r="G62">
        <v>0</v>
      </c>
      <c r="H62">
        <f t="shared" si="0"/>
        <v>2016</v>
      </c>
      <c r="I62">
        <f t="shared" si="1"/>
        <v>3</v>
      </c>
    </row>
    <row r="63" spans="1:9" x14ac:dyDescent="0.2">
      <c r="A63" s="2">
        <v>42461</v>
      </c>
      <c r="B63">
        <v>15.23</v>
      </c>
      <c r="C63">
        <v>15.28</v>
      </c>
      <c r="D63">
        <v>13</v>
      </c>
      <c r="E63">
        <v>13.1</v>
      </c>
      <c r="F63">
        <v>13.1</v>
      </c>
      <c r="G63">
        <v>0</v>
      </c>
      <c r="H63">
        <f t="shared" si="0"/>
        <v>2016</v>
      </c>
      <c r="I63">
        <f t="shared" si="1"/>
        <v>4</v>
      </c>
    </row>
    <row r="64" spans="1:9" x14ac:dyDescent="0.2">
      <c r="A64" s="2">
        <v>42464</v>
      </c>
      <c r="B64">
        <v>13.88</v>
      </c>
      <c r="C64">
        <v>14.24</v>
      </c>
      <c r="D64">
        <v>13.66</v>
      </c>
      <c r="E64">
        <v>14.12</v>
      </c>
      <c r="F64">
        <v>14.12</v>
      </c>
      <c r="G64">
        <v>0</v>
      </c>
      <c r="H64">
        <f t="shared" si="0"/>
        <v>2016</v>
      </c>
      <c r="I64">
        <f t="shared" si="1"/>
        <v>4</v>
      </c>
    </row>
    <row r="65" spans="1:9" x14ac:dyDescent="0.2">
      <c r="A65" s="2">
        <v>42465</v>
      </c>
      <c r="B65">
        <v>15.39</v>
      </c>
      <c r="C65">
        <v>15.72</v>
      </c>
      <c r="D65">
        <v>14.93</v>
      </c>
      <c r="E65">
        <v>15.42</v>
      </c>
      <c r="F65">
        <v>15.42</v>
      </c>
      <c r="G65">
        <v>0</v>
      </c>
      <c r="H65">
        <f t="shared" si="0"/>
        <v>2016</v>
      </c>
      <c r="I65">
        <f t="shared" si="1"/>
        <v>4</v>
      </c>
    </row>
    <row r="66" spans="1:9" x14ac:dyDescent="0.2">
      <c r="A66" s="2">
        <v>42466</v>
      </c>
      <c r="B66">
        <v>15.61</v>
      </c>
      <c r="C66">
        <v>15.98</v>
      </c>
      <c r="D66">
        <v>14</v>
      </c>
      <c r="E66">
        <v>14.09</v>
      </c>
      <c r="F66">
        <v>14.09</v>
      </c>
      <c r="G66">
        <v>0</v>
      </c>
      <c r="H66">
        <f t="shared" si="0"/>
        <v>2016</v>
      </c>
      <c r="I66">
        <f t="shared" si="1"/>
        <v>4</v>
      </c>
    </row>
    <row r="67" spans="1:9" x14ac:dyDescent="0.2">
      <c r="A67" s="2">
        <v>42467</v>
      </c>
      <c r="B67">
        <v>15.14</v>
      </c>
      <c r="C67">
        <v>16.77</v>
      </c>
      <c r="D67">
        <v>14.68</v>
      </c>
      <c r="E67">
        <v>16.16</v>
      </c>
      <c r="F67">
        <v>16.16</v>
      </c>
      <c r="G67">
        <v>0</v>
      </c>
      <c r="H67">
        <f t="shared" ref="H67:H130" si="2">YEAR(A67)</f>
        <v>2016</v>
      </c>
      <c r="I67">
        <f t="shared" ref="I67:I130" si="3">MONTH(A67)</f>
        <v>4</v>
      </c>
    </row>
    <row r="68" spans="1:9" x14ac:dyDescent="0.2">
      <c r="A68" s="2">
        <v>42468</v>
      </c>
      <c r="B68">
        <v>15.34</v>
      </c>
      <c r="C68">
        <v>15.93</v>
      </c>
      <c r="D68">
        <v>14.84</v>
      </c>
      <c r="E68">
        <v>15.36</v>
      </c>
      <c r="F68">
        <v>15.36</v>
      </c>
      <c r="G68">
        <v>0</v>
      </c>
      <c r="H68">
        <f t="shared" si="2"/>
        <v>2016</v>
      </c>
      <c r="I68">
        <f t="shared" si="3"/>
        <v>4</v>
      </c>
    </row>
    <row r="69" spans="1:9" x14ac:dyDescent="0.2">
      <c r="A69" s="2">
        <v>42471</v>
      </c>
      <c r="B69">
        <v>15.34</v>
      </c>
      <c r="C69">
        <v>16.260000000000002</v>
      </c>
      <c r="D69">
        <v>14.83</v>
      </c>
      <c r="E69">
        <v>16.260000000000002</v>
      </c>
      <c r="F69">
        <v>16.260000000000002</v>
      </c>
      <c r="G69">
        <v>0</v>
      </c>
      <c r="H69">
        <f t="shared" si="2"/>
        <v>2016</v>
      </c>
      <c r="I69">
        <f t="shared" si="3"/>
        <v>4</v>
      </c>
    </row>
    <row r="70" spans="1:9" x14ac:dyDescent="0.2">
      <c r="A70" s="2">
        <v>42472</v>
      </c>
      <c r="B70">
        <v>15.98</v>
      </c>
      <c r="C70">
        <v>16.57</v>
      </c>
      <c r="D70">
        <v>14.84</v>
      </c>
      <c r="E70">
        <v>14.85</v>
      </c>
      <c r="F70">
        <v>14.85</v>
      </c>
      <c r="G70">
        <v>0</v>
      </c>
      <c r="H70">
        <f t="shared" si="2"/>
        <v>2016</v>
      </c>
      <c r="I70">
        <f t="shared" si="3"/>
        <v>4</v>
      </c>
    </row>
    <row r="71" spans="1:9" x14ac:dyDescent="0.2">
      <c r="A71" s="2">
        <v>42473</v>
      </c>
      <c r="B71">
        <v>14.49</v>
      </c>
      <c r="C71">
        <v>14.53</v>
      </c>
      <c r="D71">
        <v>13.6</v>
      </c>
      <c r="E71">
        <v>13.84</v>
      </c>
      <c r="F71">
        <v>13.84</v>
      </c>
      <c r="G71">
        <v>0</v>
      </c>
      <c r="H71">
        <f t="shared" si="2"/>
        <v>2016</v>
      </c>
      <c r="I71">
        <f t="shared" si="3"/>
        <v>4</v>
      </c>
    </row>
    <row r="72" spans="1:9" x14ac:dyDescent="0.2">
      <c r="A72" s="2">
        <v>42474</v>
      </c>
      <c r="B72">
        <v>13.9</v>
      </c>
      <c r="C72">
        <v>14.12</v>
      </c>
      <c r="D72">
        <v>13.38</v>
      </c>
      <c r="E72">
        <v>13.72</v>
      </c>
      <c r="F72">
        <v>13.72</v>
      </c>
      <c r="G72">
        <v>0</v>
      </c>
      <c r="H72">
        <f t="shared" si="2"/>
        <v>2016</v>
      </c>
      <c r="I72">
        <f t="shared" si="3"/>
        <v>4</v>
      </c>
    </row>
    <row r="73" spans="1:9" x14ac:dyDescent="0.2">
      <c r="A73" s="2">
        <v>42475</v>
      </c>
      <c r="B73">
        <v>13.77</v>
      </c>
      <c r="C73">
        <v>14.19</v>
      </c>
      <c r="D73">
        <v>13.58</v>
      </c>
      <c r="E73">
        <v>13.62</v>
      </c>
      <c r="F73">
        <v>13.62</v>
      </c>
      <c r="G73">
        <v>0</v>
      </c>
      <c r="H73">
        <f t="shared" si="2"/>
        <v>2016</v>
      </c>
      <c r="I73">
        <f t="shared" si="3"/>
        <v>4</v>
      </c>
    </row>
    <row r="74" spans="1:9" x14ac:dyDescent="0.2">
      <c r="A74" s="2">
        <v>42478</v>
      </c>
      <c r="B74">
        <v>14.87</v>
      </c>
      <c r="C74">
        <v>14.94</v>
      </c>
      <c r="D74">
        <v>13.23</v>
      </c>
      <c r="E74">
        <v>13.35</v>
      </c>
      <c r="F74">
        <v>13.35</v>
      </c>
      <c r="G74">
        <v>0</v>
      </c>
      <c r="H74">
        <f t="shared" si="2"/>
        <v>2016</v>
      </c>
      <c r="I74">
        <f t="shared" si="3"/>
        <v>4</v>
      </c>
    </row>
    <row r="75" spans="1:9" x14ac:dyDescent="0.2">
      <c r="A75" s="2">
        <v>42479</v>
      </c>
      <c r="B75">
        <v>13.18</v>
      </c>
      <c r="C75">
        <v>13.88</v>
      </c>
      <c r="D75">
        <v>12.98</v>
      </c>
      <c r="E75">
        <v>13.24</v>
      </c>
      <c r="F75">
        <v>13.24</v>
      </c>
      <c r="G75">
        <v>0</v>
      </c>
      <c r="H75">
        <f t="shared" si="2"/>
        <v>2016</v>
      </c>
      <c r="I75">
        <f t="shared" si="3"/>
        <v>4</v>
      </c>
    </row>
    <row r="76" spans="1:9" x14ac:dyDescent="0.2">
      <c r="A76" s="2">
        <v>42480</v>
      </c>
      <c r="B76">
        <v>13.39</v>
      </c>
      <c r="C76">
        <v>13.5</v>
      </c>
      <c r="D76">
        <v>12.5</v>
      </c>
      <c r="E76">
        <v>13.28</v>
      </c>
      <c r="F76">
        <v>13.28</v>
      </c>
      <c r="G76">
        <v>0</v>
      </c>
      <c r="H76">
        <f t="shared" si="2"/>
        <v>2016</v>
      </c>
      <c r="I76">
        <f t="shared" si="3"/>
        <v>4</v>
      </c>
    </row>
    <row r="77" spans="1:9" x14ac:dyDescent="0.2">
      <c r="A77" s="2">
        <v>42481</v>
      </c>
      <c r="B77">
        <v>13.2</v>
      </c>
      <c r="C77">
        <v>14.14</v>
      </c>
      <c r="D77">
        <v>13.16</v>
      </c>
      <c r="E77">
        <v>13.95</v>
      </c>
      <c r="F77">
        <v>13.95</v>
      </c>
      <c r="G77">
        <v>0</v>
      </c>
      <c r="H77">
        <f t="shared" si="2"/>
        <v>2016</v>
      </c>
      <c r="I77">
        <f t="shared" si="3"/>
        <v>4</v>
      </c>
    </row>
    <row r="78" spans="1:9" x14ac:dyDescent="0.2">
      <c r="A78" s="2">
        <v>42482</v>
      </c>
      <c r="B78">
        <v>13.7</v>
      </c>
      <c r="C78">
        <v>14.19</v>
      </c>
      <c r="D78">
        <v>13.15</v>
      </c>
      <c r="E78">
        <v>13.22</v>
      </c>
      <c r="F78">
        <v>13.22</v>
      </c>
      <c r="G78">
        <v>0</v>
      </c>
      <c r="H78">
        <f t="shared" si="2"/>
        <v>2016</v>
      </c>
      <c r="I78">
        <f t="shared" si="3"/>
        <v>4</v>
      </c>
    </row>
    <row r="79" spans="1:9" x14ac:dyDescent="0.2">
      <c r="A79" s="2">
        <v>42485</v>
      </c>
      <c r="B79">
        <v>14.07</v>
      </c>
      <c r="C79">
        <v>14.76</v>
      </c>
      <c r="D79">
        <v>13.86</v>
      </c>
      <c r="E79">
        <v>14.08</v>
      </c>
      <c r="F79">
        <v>14.08</v>
      </c>
      <c r="G79">
        <v>0</v>
      </c>
      <c r="H79">
        <f t="shared" si="2"/>
        <v>2016</v>
      </c>
      <c r="I79">
        <f t="shared" si="3"/>
        <v>4</v>
      </c>
    </row>
    <row r="80" spans="1:9" x14ac:dyDescent="0.2">
      <c r="A80" s="2">
        <v>42486</v>
      </c>
      <c r="B80">
        <v>14.01</v>
      </c>
      <c r="C80">
        <v>14.43</v>
      </c>
      <c r="D80">
        <v>13.66</v>
      </c>
      <c r="E80">
        <v>13.96</v>
      </c>
      <c r="F80">
        <v>13.96</v>
      </c>
      <c r="G80">
        <v>0</v>
      </c>
      <c r="H80">
        <f t="shared" si="2"/>
        <v>2016</v>
      </c>
      <c r="I80">
        <f t="shared" si="3"/>
        <v>4</v>
      </c>
    </row>
    <row r="81" spans="1:9" x14ac:dyDescent="0.2">
      <c r="A81" s="2">
        <v>42487</v>
      </c>
      <c r="B81">
        <v>14.15</v>
      </c>
      <c r="C81">
        <v>14.95</v>
      </c>
      <c r="D81">
        <v>13.5</v>
      </c>
      <c r="E81">
        <v>13.77</v>
      </c>
      <c r="F81">
        <v>13.77</v>
      </c>
      <c r="G81">
        <v>0</v>
      </c>
      <c r="H81">
        <f t="shared" si="2"/>
        <v>2016</v>
      </c>
      <c r="I81">
        <f t="shared" si="3"/>
        <v>4</v>
      </c>
    </row>
    <row r="82" spans="1:9" x14ac:dyDescent="0.2">
      <c r="A82" s="2">
        <v>42488</v>
      </c>
      <c r="B82">
        <v>14.53</v>
      </c>
      <c r="C82">
        <v>15.61</v>
      </c>
      <c r="D82">
        <v>13.3</v>
      </c>
      <c r="E82">
        <v>15.22</v>
      </c>
      <c r="F82">
        <v>15.22</v>
      </c>
      <c r="G82">
        <v>0</v>
      </c>
      <c r="H82">
        <f t="shared" si="2"/>
        <v>2016</v>
      </c>
      <c r="I82">
        <f t="shared" si="3"/>
        <v>4</v>
      </c>
    </row>
    <row r="83" spans="1:9" x14ac:dyDescent="0.2">
      <c r="A83" s="2">
        <v>42489</v>
      </c>
      <c r="B83">
        <v>15.21</v>
      </c>
      <c r="C83">
        <v>17.09</v>
      </c>
      <c r="D83">
        <v>14.91</v>
      </c>
      <c r="E83">
        <v>15.7</v>
      </c>
      <c r="F83">
        <v>15.7</v>
      </c>
      <c r="G83">
        <v>0</v>
      </c>
      <c r="H83">
        <f t="shared" si="2"/>
        <v>2016</v>
      </c>
      <c r="I83">
        <f t="shared" si="3"/>
        <v>4</v>
      </c>
    </row>
    <row r="84" spans="1:9" x14ac:dyDescent="0.2">
      <c r="A84" s="2">
        <v>42492</v>
      </c>
      <c r="B84">
        <v>16.329999999999998</v>
      </c>
      <c r="C84">
        <v>16.5</v>
      </c>
      <c r="D84">
        <v>14.48</v>
      </c>
      <c r="E84">
        <v>14.68</v>
      </c>
      <c r="F84">
        <v>14.68</v>
      </c>
      <c r="G84">
        <v>0</v>
      </c>
      <c r="H84">
        <f t="shared" si="2"/>
        <v>2016</v>
      </c>
      <c r="I84">
        <f t="shared" si="3"/>
        <v>5</v>
      </c>
    </row>
    <row r="85" spans="1:9" x14ac:dyDescent="0.2">
      <c r="A85" s="2">
        <v>42493</v>
      </c>
      <c r="B85">
        <v>14.92</v>
      </c>
      <c r="C85">
        <v>16.420000000000002</v>
      </c>
      <c r="D85">
        <v>14.91</v>
      </c>
      <c r="E85">
        <v>15.6</v>
      </c>
      <c r="F85">
        <v>15.6</v>
      </c>
      <c r="G85">
        <v>0</v>
      </c>
      <c r="H85">
        <f t="shared" si="2"/>
        <v>2016</v>
      </c>
      <c r="I85">
        <f t="shared" si="3"/>
        <v>5</v>
      </c>
    </row>
    <row r="86" spans="1:9" x14ac:dyDescent="0.2">
      <c r="A86" s="2">
        <v>42494</v>
      </c>
      <c r="B86">
        <v>15.47</v>
      </c>
      <c r="C86">
        <v>16.850000000000001</v>
      </c>
      <c r="D86">
        <v>15.39</v>
      </c>
      <c r="E86">
        <v>16.049999</v>
      </c>
      <c r="F86">
        <v>16.049999</v>
      </c>
      <c r="G86">
        <v>0</v>
      </c>
      <c r="H86">
        <f t="shared" si="2"/>
        <v>2016</v>
      </c>
      <c r="I86">
        <f t="shared" si="3"/>
        <v>5</v>
      </c>
    </row>
    <row r="87" spans="1:9" x14ac:dyDescent="0.2">
      <c r="A87" s="2">
        <v>42495</v>
      </c>
      <c r="B87">
        <v>15.54</v>
      </c>
      <c r="C87">
        <v>16.450001</v>
      </c>
      <c r="D87">
        <v>15.22</v>
      </c>
      <c r="E87">
        <v>15.91</v>
      </c>
      <c r="F87">
        <v>15.91</v>
      </c>
      <c r="G87">
        <v>0</v>
      </c>
      <c r="H87">
        <f t="shared" si="2"/>
        <v>2016</v>
      </c>
      <c r="I87">
        <f t="shared" si="3"/>
        <v>5</v>
      </c>
    </row>
    <row r="88" spans="1:9" x14ac:dyDescent="0.2">
      <c r="A88" s="2">
        <v>42496</v>
      </c>
      <c r="B88">
        <v>16.200001</v>
      </c>
      <c r="C88">
        <v>16.579999999999998</v>
      </c>
      <c r="D88">
        <v>14.71</v>
      </c>
      <c r="E88">
        <v>14.72</v>
      </c>
      <c r="F88">
        <v>14.72</v>
      </c>
      <c r="G88">
        <v>0</v>
      </c>
      <c r="H88">
        <f t="shared" si="2"/>
        <v>2016</v>
      </c>
      <c r="I88">
        <f t="shared" si="3"/>
        <v>5</v>
      </c>
    </row>
    <row r="89" spans="1:9" x14ac:dyDescent="0.2">
      <c r="A89" s="2">
        <v>42499</v>
      </c>
      <c r="B89">
        <v>15.2</v>
      </c>
      <c r="C89">
        <v>15.39</v>
      </c>
      <c r="D89">
        <v>14.17</v>
      </c>
      <c r="E89">
        <v>14.57</v>
      </c>
      <c r="F89">
        <v>14.57</v>
      </c>
      <c r="G89">
        <v>0</v>
      </c>
      <c r="H89">
        <f t="shared" si="2"/>
        <v>2016</v>
      </c>
      <c r="I89">
        <f t="shared" si="3"/>
        <v>5</v>
      </c>
    </row>
    <row r="90" spans="1:9" x14ac:dyDescent="0.2">
      <c r="A90" s="2">
        <v>42500</v>
      </c>
      <c r="B90">
        <v>13.98</v>
      </c>
      <c r="C90">
        <v>14.35</v>
      </c>
      <c r="D90">
        <v>13.55</v>
      </c>
      <c r="E90">
        <v>13.63</v>
      </c>
      <c r="F90">
        <v>13.63</v>
      </c>
      <c r="G90">
        <v>0</v>
      </c>
      <c r="H90">
        <f t="shared" si="2"/>
        <v>2016</v>
      </c>
      <c r="I90">
        <f t="shared" si="3"/>
        <v>5</v>
      </c>
    </row>
    <row r="91" spans="1:9" x14ac:dyDescent="0.2">
      <c r="A91" s="2">
        <v>42501</v>
      </c>
      <c r="B91">
        <v>13.92</v>
      </c>
      <c r="C91">
        <v>14.69</v>
      </c>
      <c r="D91">
        <v>13.29</v>
      </c>
      <c r="E91">
        <v>14.69</v>
      </c>
      <c r="F91">
        <v>14.69</v>
      </c>
      <c r="G91">
        <v>0</v>
      </c>
      <c r="H91">
        <f t="shared" si="2"/>
        <v>2016</v>
      </c>
      <c r="I91">
        <f t="shared" si="3"/>
        <v>5</v>
      </c>
    </row>
    <row r="92" spans="1:9" x14ac:dyDescent="0.2">
      <c r="A92" s="2">
        <v>42502</v>
      </c>
      <c r="B92">
        <v>14.55</v>
      </c>
      <c r="C92">
        <v>15.42</v>
      </c>
      <c r="D92">
        <v>13.95</v>
      </c>
      <c r="E92">
        <v>14.41</v>
      </c>
      <c r="F92">
        <v>14.41</v>
      </c>
      <c r="G92">
        <v>0</v>
      </c>
      <c r="H92">
        <f t="shared" si="2"/>
        <v>2016</v>
      </c>
      <c r="I92">
        <f t="shared" si="3"/>
        <v>5</v>
      </c>
    </row>
    <row r="93" spans="1:9" x14ac:dyDescent="0.2">
      <c r="A93" s="2">
        <v>42503</v>
      </c>
      <c r="B93">
        <v>15.15</v>
      </c>
      <c r="C93">
        <v>15.47</v>
      </c>
      <c r="D93">
        <v>13.97</v>
      </c>
      <c r="E93">
        <v>15.04</v>
      </c>
      <c r="F93">
        <v>15.04</v>
      </c>
      <c r="G93">
        <v>0</v>
      </c>
      <c r="H93">
        <f t="shared" si="2"/>
        <v>2016</v>
      </c>
      <c r="I93">
        <f t="shared" si="3"/>
        <v>5</v>
      </c>
    </row>
    <row r="94" spans="1:9" x14ac:dyDescent="0.2">
      <c r="A94" s="2">
        <v>42506</v>
      </c>
      <c r="B94">
        <v>15.72</v>
      </c>
      <c r="C94">
        <v>15.98</v>
      </c>
      <c r="D94">
        <v>14.28</v>
      </c>
      <c r="E94">
        <v>14.68</v>
      </c>
      <c r="F94">
        <v>14.68</v>
      </c>
      <c r="G94">
        <v>0</v>
      </c>
      <c r="H94">
        <f t="shared" si="2"/>
        <v>2016</v>
      </c>
      <c r="I94">
        <f t="shared" si="3"/>
        <v>5</v>
      </c>
    </row>
    <row r="95" spans="1:9" x14ac:dyDescent="0.2">
      <c r="A95" s="2">
        <v>42507</v>
      </c>
      <c r="B95">
        <v>14.57</v>
      </c>
      <c r="C95">
        <v>16.120000999999998</v>
      </c>
      <c r="D95">
        <v>14.48</v>
      </c>
      <c r="E95">
        <v>15.57</v>
      </c>
      <c r="F95">
        <v>15.57</v>
      </c>
      <c r="G95">
        <v>0</v>
      </c>
      <c r="H95">
        <f t="shared" si="2"/>
        <v>2016</v>
      </c>
      <c r="I95">
        <f t="shared" si="3"/>
        <v>5</v>
      </c>
    </row>
    <row r="96" spans="1:9" x14ac:dyDescent="0.2">
      <c r="A96" s="2">
        <v>42508</v>
      </c>
      <c r="B96">
        <v>15.72</v>
      </c>
      <c r="C96">
        <v>16.469999000000001</v>
      </c>
      <c r="D96">
        <v>14.86</v>
      </c>
      <c r="E96">
        <v>15.95</v>
      </c>
      <c r="F96">
        <v>15.95</v>
      </c>
      <c r="G96">
        <v>0</v>
      </c>
      <c r="H96">
        <f t="shared" si="2"/>
        <v>2016</v>
      </c>
      <c r="I96">
        <f t="shared" si="3"/>
        <v>5</v>
      </c>
    </row>
    <row r="97" spans="1:9" x14ac:dyDescent="0.2">
      <c r="A97" s="2">
        <v>42509</v>
      </c>
      <c r="B97">
        <v>16.370000999999998</v>
      </c>
      <c r="C97">
        <v>17.649999999999999</v>
      </c>
      <c r="D97">
        <v>16.280000999999999</v>
      </c>
      <c r="E97">
        <v>16.329999999999998</v>
      </c>
      <c r="F97">
        <v>16.329999999999998</v>
      </c>
      <c r="G97">
        <v>0</v>
      </c>
      <c r="H97">
        <f t="shared" si="2"/>
        <v>2016</v>
      </c>
      <c r="I97">
        <f t="shared" si="3"/>
        <v>5</v>
      </c>
    </row>
    <row r="98" spans="1:9" x14ac:dyDescent="0.2">
      <c r="A98" s="2">
        <v>42510</v>
      </c>
      <c r="B98">
        <v>16.129999000000002</v>
      </c>
      <c r="C98">
        <v>16.299999</v>
      </c>
      <c r="D98">
        <v>15.11</v>
      </c>
      <c r="E98">
        <v>15.2</v>
      </c>
      <c r="F98">
        <v>15.2</v>
      </c>
      <c r="G98">
        <v>0</v>
      </c>
      <c r="H98">
        <f t="shared" si="2"/>
        <v>2016</v>
      </c>
      <c r="I98">
        <f t="shared" si="3"/>
        <v>5</v>
      </c>
    </row>
    <row r="99" spans="1:9" x14ac:dyDescent="0.2">
      <c r="A99" s="2">
        <v>42513</v>
      </c>
      <c r="B99">
        <v>16.329999999999998</v>
      </c>
      <c r="C99">
        <v>16.469999000000001</v>
      </c>
      <c r="D99">
        <v>15.4</v>
      </c>
      <c r="E99">
        <v>15.82</v>
      </c>
      <c r="F99">
        <v>15.82</v>
      </c>
      <c r="G99">
        <v>0</v>
      </c>
      <c r="H99">
        <f t="shared" si="2"/>
        <v>2016</v>
      </c>
      <c r="I99">
        <f t="shared" si="3"/>
        <v>5</v>
      </c>
    </row>
    <row r="100" spans="1:9" x14ac:dyDescent="0.2">
      <c r="A100" s="2">
        <v>42514</v>
      </c>
      <c r="B100">
        <v>16.030000999999999</v>
      </c>
      <c r="C100">
        <v>16.059999000000001</v>
      </c>
      <c r="D100">
        <v>14.36</v>
      </c>
      <c r="E100">
        <v>14.42</v>
      </c>
      <c r="F100">
        <v>14.42</v>
      </c>
      <c r="G100">
        <v>0</v>
      </c>
      <c r="H100">
        <f t="shared" si="2"/>
        <v>2016</v>
      </c>
      <c r="I100">
        <f t="shared" si="3"/>
        <v>5</v>
      </c>
    </row>
    <row r="101" spans="1:9" x14ac:dyDescent="0.2">
      <c r="A101" s="2">
        <v>42515</v>
      </c>
      <c r="B101">
        <v>14.19</v>
      </c>
      <c r="C101">
        <v>14.33</v>
      </c>
      <c r="D101">
        <v>13.64</v>
      </c>
      <c r="E101">
        <v>13.9</v>
      </c>
      <c r="F101">
        <v>13.9</v>
      </c>
      <c r="G101">
        <v>0</v>
      </c>
      <c r="H101">
        <f t="shared" si="2"/>
        <v>2016</v>
      </c>
      <c r="I101">
        <f t="shared" si="3"/>
        <v>5</v>
      </c>
    </row>
    <row r="102" spans="1:9" x14ac:dyDescent="0.2">
      <c r="A102" s="2">
        <v>42516</v>
      </c>
      <c r="B102">
        <v>13.8</v>
      </c>
      <c r="C102">
        <v>14.11</v>
      </c>
      <c r="D102">
        <v>13.43</v>
      </c>
      <c r="E102">
        <v>13.43</v>
      </c>
      <c r="F102">
        <v>13.43</v>
      </c>
      <c r="G102">
        <v>0</v>
      </c>
      <c r="H102">
        <f t="shared" si="2"/>
        <v>2016</v>
      </c>
      <c r="I102">
        <f t="shared" si="3"/>
        <v>5</v>
      </c>
    </row>
    <row r="103" spans="1:9" x14ac:dyDescent="0.2">
      <c r="A103" s="2">
        <v>42517</v>
      </c>
      <c r="B103">
        <v>13.49</v>
      </c>
      <c r="C103">
        <v>13.76</v>
      </c>
      <c r="D103">
        <v>13.04</v>
      </c>
      <c r="E103">
        <v>13.12</v>
      </c>
      <c r="F103">
        <v>13.12</v>
      </c>
      <c r="G103">
        <v>0</v>
      </c>
      <c r="H103">
        <f t="shared" si="2"/>
        <v>2016</v>
      </c>
      <c r="I103">
        <f t="shared" si="3"/>
        <v>5</v>
      </c>
    </row>
    <row r="104" spans="1:9" x14ac:dyDescent="0.2">
      <c r="A104" s="2">
        <v>42521</v>
      </c>
      <c r="B104">
        <v>13.94</v>
      </c>
      <c r="C104">
        <v>15</v>
      </c>
      <c r="D104">
        <v>13.45</v>
      </c>
      <c r="E104">
        <v>14.19</v>
      </c>
      <c r="F104">
        <v>14.19</v>
      </c>
      <c r="G104">
        <v>0</v>
      </c>
      <c r="H104">
        <f t="shared" si="2"/>
        <v>2016</v>
      </c>
      <c r="I104">
        <f t="shared" si="3"/>
        <v>5</v>
      </c>
    </row>
    <row r="105" spans="1:9" x14ac:dyDescent="0.2">
      <c r="A105" s="2">
        <v>42522</v>
      </c>
      <c r="B105">
        <v>14.45</v>
      </c>
      <c r="C105">
        <v>15.25</v>
      </c>
      <c r="D105">
        <v>14.18</v>
      </c>
      <c r="E105">
        <v>14.2</v>
      </c>
      <c r="F105">
        <v>14.2</v>
      </c>
      <c r="G105">
        <v>0</v>
      </c>
      <c r="H105">
        <f t="shared" si="2"/>
        <v>2016</v>
      </c>
      <c r="I105">
        <f t="shared" si="3"/>
        <v>6</v>
      </c>
    </row>
    <row r="106" spans="1:9" x14ac:dyDescent="0.2">
      <c r="A106" s="2">
        <v>42523</v>
      </c>
      <c r="B106">
        <v>14.42</v>
      </c>
      <c r="C106">
        <v>14.92</v>
      </c>
      <c r="D106">
        <v>13.62</v>
      </c>
      <c r="E106">
        <v>13.63</v>
      </c>
      <c r="F106">
        <v>13.63</v>
      </c>
      <c r="G106">
        <v>0</v>
      </c>
      <c r="H106">
        <f t="shared" si="2"/>
        <v>2016</v>
      </c>
      <c r="I106">
        <f t="shared" si="3"/>
        <v>6</v>
      </c>
    </row>
    <row r="107" spans="1:9" x14ac:dyDescent="0.2">
      <c r="A107" s="2">
        <v>42524</v>
      </c>
      <c r="B107">
        <v>13.78</v>
      </c>
      <c r="C107">
        <v>14.66</v>
      </c>
      <c r="D107">
        <v>12.9</v>
      </c>
      <c r="E107">
        <v>13.47</v>
      </c>
      <c r="F107">
        <v>13.47</v>
      </c>
      <c r="G107">
        <v>0</v>
      </c>
      <c r="H107">
        <f t="shared" si="2"/>
        <v>2016</v>
      </c>
      <c r="I107">
        <f t="shared" si="3"/>
        <v>6</v>
      </c>
    </row>
    <row r="108" spans="1:9" x14ac:dyDescent="0.2">
      <c r="A108" s="2">
        <v>42527</v>
      </c>
      <c r="B108">
        <v>13.84</v>
      </c>
      <c r="C108">
        <v>14.27</v>
      </c>
      <c r="D108">
        <v>13.42</v>
      </c>
      <c r="E108">
        <v>13.65</v>
      </c>
      <c r="F108">
        <v>13.65</v>
      </c>
      <c r="G108">
        <v>0</v>
      </c>
      <c r="H108">
        <f t="shared" si="2"/>
        <v>2016</v>
      </c>
      <c r="I108">
        <f t="shared" si="3"/>
        <v>6</v>
      </c>
    </row>
    <row r="109" spans="1:9" x14ac:dyDescent="0.2">
      <c r="A109" s="2">
        <v>42528</v>
      </c>
      <c r="B109">
        <v>12.77</v>
      </c>
      <c r="C109">
        <v>14.05</v>
      </c>
      <c r="D109">
        <v>12.72</v>
      </c>
      <c r="E109">
        <v>14.05</v>
      </c>
      <c r="F109">
        <v>14.05</v>
      </c>
      <c r="G109">
        <v>0</v>
      </c>
      <c r="H109">
        <f t="shared" si="2"/>
        <v>2016</v>
      </c>
      <c r="I109">
        <f t="shared" si="3"/>
        <v>6</v>
      </c>
    </row>
    <row r="110" spans="1:9" x14ac:dyDescent="0.2">
      <c r="A110" s="2">
        <v>42529</v>
      </c>
      <c r="B110">
        <v>13.84</v>
      </c>
      <c r="C110">
        <v>14.27</v>
      </c>
      <c r="D110">
        <v>13.7</v>
      </c>
      <c r="E110">
        <v>14.08</v>
      </c>
      <c r="F110">
        <v>14.08</v>
      </c>
      <c r="G110">
        <v>0</v>
      </c>
      <c r="H110">
        <f t="shared" si="2"/>
        <v>2016</v>
      </c>
      <c r="I110">
        <f t="shared" si="3"/>
        <v>6</v>
      </c>
    </row>
    <row r="111" spans="1:9" x14ac:dyDescent="0.2">
      <c r="A111" s="2">
        <v>42530</v>
      </c>
      <c r="B111">
        <v>14.01</v>
      </c>
      <c r="C111">
        <v>14.85</v>
      </c>
      <c r="D111">
        <v>13.99</v>
      </c>
      <c r="E111">
        <v>14.64</v>
      </c>
      <c r="F111">
        <v>14.64</v>
      </c>
      <c r="G111">
        <v>0</v>
      </c>
      <c r="H111">
        <f t="shared" si="2"/>
        <v>2016</v>
      </c>
      <c r="I111">
        <f t="shared" si="3"/>
        <v>6</v>
      </c>
    </row>
    <row r="112" spans="1:9" x14ac:dyDescent="0.2">
      <c r="A112" s="2">
        <v>42531</v>
      </c>
      <c r="B112">
        <v>14.89</v>
      </c>
      <c r="C112">
        <v>17.329999999999998</v>
      </c>
      <c r="D112">
        <v>14.85</v>
      </c>
      <c r="E112">
        <v>17.030000999999999</v>
      </c>
      <c r="F112">
        <v>17.030000999999999</v>
      </c>
      <c r="G112">
        <v>0</v>
      </c>
      <c r="H112">
        <f t="shared" si="2"/>
        <v>2016</v>
      </c>
      <c r="I112">
        <f t="shared" si="3"/>
        <v>6</v>
      </c>
    </row>
    <row r="113" spans="1:9" x14ac:dyDescent="0.2">
      <c r="A113" s="2">
        <v>42534</v>
      </c>
      <c r="B113">
        <v>18.239999999999998</v>
      </c>
      <c r="C113">
        <v>21.01</v>
      </c>
      <c r="D113">
        <v>17.889999</v>
      </c>
      <c r="E113">
        <v>20.969999000000001</v>
      </c>
      <c r="F113">
        <v>20.969999000000001</v>
      </c>
      <c r="G113">
        <v>0</v>
      </c>
      <c r="H113">
        <f t="shared" si="2"/>
        <v>2016</v>
      </c>
      <c r="I113">
        <f t="shared" si="3"/>
        <v>6</v>
      </c>
    </row>
    <row r="114" spans="1:9" x14ac:dyDescent="0.2">
      <c r="A114" s="2">
        <v>42535</v>
      </c>
      <c r="B114">
        <v>21.280000999999999</v>
      </c>
      <c r="C114">
        <v>22.16</v>
      </c>
      <c r="D114">
        <v>20.27</v>
      </c>
      <c r="E114">
        <v>20.5</v>
      </c>
      <c r="F114">
        <v>20.5</v>
      </c>
      <c r="G114">
        <v>0</v>
      </c>
      <c r="H114">
        <f t="shared" si="2"/>
        <v>2016</v>
      </c>
      <c r="I114">
        <f t="shared" si="3"/>
        <v>6</v>
      </c>
    </row>
    <row r="115" spans="1:9" x14ac:dyDescent="0.2">
      <c r="A115" s="2">
        <v>42536</v>
      </c>
      <c r="B115">
        <v>20.25</v>
      </c>
      <c r="C115">
        <v>20.450001</v>
      </c>
      <c r="D115">
        <v>18.629999000000002</v>
      </c>
      <c r="E115">
        <v>20.139999</v>
      </c>
      <c r="F115">
        <v>20.139999</v>
      </c>
      <c r="G115">
        <v>0</v>
      </c>
      <c r="H115">
        <f t="shared" si="2"/>
        <v>2016</v>
      </c>
      <c r="I115">
        <f t="shared" si="3"/>
        <v>6</v>
      </c>
    </row>
    <row r="116" spans="1:9" x14ac:dyDescent="0.2">
      <c r="A116" s="2">
        <v>42537</v>
      </c>
      <c r="B116">
        <v>20.799999</v>
      </c>
      <c r="C116">
        <v>22.889999</v>
      </c>
      <c r="D116">
        <v>19.239999999999998</v>
      </c>
      <c r="E116">
        <v>19.370000999999998</v>
      </c>
      <c r="F116">
        <v>19.370000999999998</v>
      </c>
      <c r="G116">
        <v>0</v>
      </c>
      <c r="H116">
        <f t="shared" si="2"/>
        <v>2016</v>
      </c>
      <c r="I116">
        <f t="shared" si="3"/>
        <v>6</v>
      </c>
    </row>
    <row r="117" spans="1:9" x14ac:dyDescent="0.2">
      <c r="A117" s="2">
        <v>42538</v>
      </c>
      <c r="B117">
        <v>19.420000000000002</v>
      </c>
      <c r="C117">
        <v>20.030000999999999</v>
      </c>
      <c r="D117">
        <v>18.709999</v>
      </c>
      <c r="E117">
        <v>19.41</v>
      </c>
      <c r="F117">
        <v>19.41</v>
      </c>
      <c r="G117">
        <v>0</v>
      </c>
      <c r="H117">
        <f t="shared" si="2"/>
        <v>2016</v>
      </c>
      <c r="I117">
        <f t="shared" si="3"/>
        <v>6</v>
      </c>
    </row>
    <row r="118" spans="1:9" x14ac:dyDescent="0.2">
      <c r="A118" s="2">
        <v>42541</v>
      </c>
      <c r="B118">
        <v>17.420000000000002</v>
      </c>
      <c r="C118">
        <v>18.549999</v>
      </c>
      <c r="D118">
        <v>16.59</v>
      </c>
      <c r="E118">
        <v>18.370000999999998</v>
      </c>
      <c r="F118">
        <v>18.370000999999998</v>
      </c>
      <c r="G118">
        <v>0</v>
      </c>
      <c r="H118">
        <f t="shared" si="2"/>
        <v>2016</v>
      </c>
      <c r="I118">
        <f t="shared" si="3"/>
        <v>6</v>
      </c>
    </row>
    <row r="119" spans="1:9" x14ac:dyDescent="0.2">
      <c r="A119" s="2">
        <v>42542</v>
      </c>
      <c r="B119">
        <v>17.670000000000002</v>
      </c>
      <c r="C119">
        <v>18.959999</v>
      </c>
      <c r="D119">
        <v>16.91</v>
      </c>
      <c r="E119">
        <v>18.48</v>
      </c>
      <c r="F119">
        <v>18.48</v>
      </c>
      <c r="G119">
        <v>0</v>
      </c>
      <c r="H119">
        <f t="shared" si="2"/>
        <v>2016</v>
      </c>
      <c r="I119">
        <f t="shared" si="3"/>
        <v>6</v>
      </c>
    </row>
    <row r="120" spans="1:9" x14ac:dyDescent="0.2">
      <c r="A120" s="2">
        <v>42543</v>
      </c>
      <c r="B120">
        <v>18.260000000000002</v>
      </c>
      <c r="C120">
        <v>21.219999000000001</v>
      </c>
      <c r="D120">
        <v>17.829999999999998</v>
      </c>
      <c r="E120">
        <v>21.17</v>
      </c>
      <c r="F120">
        <v>21.17</v>
      </c>
      <c r="G120">
        <v>0</v>
      </c>
      <c r="H120">
        <f t="shared" si="2"/>
        <v>2016</v>
      </c>
      <c r="I120">
        <f t="shared" si="3"/>
        <v>6</v>
      </c>
    </row>
    <row r="121" spans="1:9" x14ac:dyDescent="0.2">
      <c r="A121" s="2">
        <v>42544</v>
      </c>
      <c r="B121">
        <v>19.540001</v>
      </c>
      <c r="C121">
        <v>19.790001</v>
      </c>
      <c r="D121">
        <v>17.25</v>
      </c>
      <c r="E121">
        <v>17.25</v>
      </c>
      <c r="F121">
        <v>17.25</v>
      </c>
      <c r="G121">
        <v>0</v>
      </c>
      <c r="H121">
        <f t="shared" si="2"/>
        <v>2016</v>
      </c>
      <c r="I121">
        <f t="shared" si="3"/>
        <v>6</v>
      </c>
    </row>
    <row r="122" spans="1:9" x14ac:dyDescent="0.2">
      <c r="A122" s="2">
        <v>42545</v>
      </c>
      <c r="B122">
        <v>26.059999000000001</v>
      </c>
      <c r="C122">
        <v>26.24</v>
      </c>
      <c r="D122">
        <v>19.48</v>
      </c>
      <c r="E122">
        <v>25.76</v>
      </c>
      <c r="F122">
        <v>25.76</v>
      </c>
      <c r="G122">
        <v>0</v>
      </c>
      <c r="H122">
        <f t="shared" si="2"/>
        <v>2016</v>
      </c>
      <c r="I122">
        <f t="shared" si="3"/>
        <v>6</v>
      </c>
    </row>
    <row r="123" spans="1:9" x14ac:dyDescent="0.2">
      <c r="A123" s="2">
        <v>42548</v>
      </c>
      <c r="B123">
        <v>24.379999000000002</v>
      </c>
      <c r="C123">
        <v>26.719999000000001</v>
      </c>
      <c r="D123">
        <v>22.93</v>
      </c>
      <c r="E123">
        <v>23.85</v>
      </c>
      <c r="F123">
        <v>23.85</v>
      </c>
      <c r="G123">
        <v>0</v>
      </c>
      <c r="H123">
        <f t="shared" si="2"/>
        <v>2016</v>
      </c>
      <c r="I123">
        <f t="shared" si="3"/>
        <v>6</v>
      </c>
    </row>
    <row r="124" spans="1:9" x14ac:dyDescent="0.2">
      <c r="A124" s="2">
        <v>42549</v>
      </c>
      <c r="B124">
        <v>21.76</v>
      </c>
      <c r="C124">
        <v>22.07</v>
      </c>
      <c r="D124">
        <v>18.75</v>
      </c>
      <c r="E124">
        <v>18.75</v>
      </c>
      <c r="F124">
        <v>18.75</v>
      </c>
      <c r="G124">
        <v>0</v>
      </c>
      <c r="H124">
        <f t="shared" si="2"/>
        <v>2016</v>
      </c>
      <c r="I124">
        <f t="shared" si="3"/>
        <v>6</v>
      </c>
    </row>
    <row r="125" spans="1:9" x14ac:dyDescent="0.2">
      <c r="A125" s="2">
        <v>42550</v>
      </c>
      <c r="B125">
        <v>18.120000999999998</v>
      </c>
      <c r="C125">
        <v>18.27</v>
      </c>
      <c r="D125">
        <v>16.48</v>
      </c>
      <c r="E125">
        <v>16.639999</v>
      </c>
      <c r="F125">
        <v>16.639999</v>
      </c>
      <c r="G125">
        <v>0</v>
      </c>
      <c r="H125">
        <f t="shared" si="2"/>
        <v>2016</v>
      </c>
      <c r="I125">
        <f t="shared" si="3"/>
        <v>6</v>
      </c>
    </row>
    <row r="126" spans="1:9" x14ac:dyDescent="0.2">
      <c r="A126" s="2">
        <v>42551</v>
      </c>
      <c r="B126">
        <v>16.91</v>
      </c>
      <c r="C126">
        <v>16.989999999999998</v>
      </c>
      <c r="D126">
        <v>15.29</v>
      </c>
      <c r="E126">
        <v>15.63</v>
      </c>
      <c r="F126">
        <v>15.63</v>
      </c>
      <c r="G126">
        <v>0</v>
      </c>
      <c r="H126">
        <f t="shared" si="2"/>
        <v>2016</v>
      </c>
      <c r="I126">
        <f t="shared" si="3"/>
        <v>6</v>
      </c>
    </row>
    <row r="127" spans="1:9" x14ac:dyDescent="0.2">
      <c r="A127" s="2">
        <v>42552</v>
      </c>
      <c r="B127">
        <v>15.59</v>
      </c>
      <c r="C127">
        <v>15.86</v>
      </c>
      <c r="D127">
        <v>14.61</v>
      </c>
      <c r="E127">
        <v>14.77</v>
      </c>
      <c r="F127">
        <v>14.77</v>
      </c>
      <c r="G127">
        <v>0</v>
      </c>
      <c r="H127">
        <f t="shared" si="2"/>
        <v>2016</v>
      </c>
      <c r="I127">
        <f t="shared" si="3"/>
        <v>7</v>
      </c>
    </row>
    <row r="128" spans="1:9" x14ac:dyDescent="0.2">
      <c r="A128" s="2">
        <v>42556</v>
      </c>
      <c r="B128">
        <v>16.049999</v>
      </c>
      <c r="C128">
        <v>16.620000999999998</v>
      </c>
      <c r="D128">
        <v>15.49</v>
      </c>
      <c r="E128">
        <v>15.58</v>
      </c>
      <c r="F128">
        <v>15.58</v>
      </c>
      <c r="G128">
        <v>0</v>
      </c>
      <c r="H128">
        <f t="shared" si="2"/>
        <v>2016</v>
      </c>
      <c r="I128">
        <f t="shared" si="3"/>
        <v>7</v>
      </c>
    </row>
    <row r="129" spans="1:9" x14ac:dyDescent="0.2">
      <c r="A129" s="2">
        <v>42557</v>
      </c>
      <c r="B129">
        <v>15.87</v>
      </c>
      <c r="C129">
        <v>17.040001</v>
      </c>
      <c r="D129">
        <v>14.96</v>
      </c>
      <c r="E129">
        <v>14.96</v>
      </c>
      <c r="F129">
        <v>14.96</v>
      </c>
      <c r="G129">
        <v>0</v>
      </c>
      <c r="H129">
        <f t="shared" si="2"/>
        <v>2016</v>
      </c>
      <c r="I129">
        <f t="shared" si="3"/>
        <v>7</v>
      </c>
    </row>
    <row r="130" spans="1:9" x14ac:dyDescent="0.2">
      <c r="A130" s="2">
        <v>42558</v>
      </c>
      <c r="B130">
        <v>14.8</v>
      </c>
      <c r="C130">
        <v>15.98</v>
      </c>
      <c r="D130">
        <v>14.33</v>
      </c>
      <c r="E130">
        <v>14.76</v>
      </c>
      <c r="F130">
        <v>14.76</v>
      </c>
      <c r="G130">
        <v>0</v>
      </c>
      <c r="H130">
        <f t="shared" si="2"/>
        <v>2016</v>
      </c>
      <c r="I130">
        <f t="shared" si="3"/>
        <v>7</v>
      </c>
    </row>
    <row r="131" spans="1:9" x14ac:dyDescent="0.2">
      <c r="A131" s="2">
        <v>42559</v>
      </c>
      <c r="B131">
        <v>14.64</v>
      </c>
      <c r="C131">
        <v>14.75</v>
      </c>
      <c r="D131">
        <v>13.19</v>
      </c>
      <c r="E131">
        <v>13.2</v>
      </c>
      <c r="F131">
        <v>13.2</v>
      </c>
      <c r="G131">
        <v>0</v>
      </c>
      <c r="H131">
        <f t="shared" ref="H131:H194" si="4">YEAR(A131)</f>
        <v>2016</v>
      </c>
      <c r="I131">
        <f t="shared" ref="I131:I194" si="5">MONTH(A131)</f>
        <v>7</v>
      </c>
    </row>
    <row r="132" spans="1:9" x14ac:dyDescent="0.2">
      <c r="A132" s="2">
        <v>42562</v>
      </c>
      <c r="B132">
        <v>13.25</v>
      </c>
      <c r="C132">
        <v>13.67</v>
      </c>
      <c r="D132">
        <v>13</v>
      </c>
      <c r="E132">
        <v>13.54</v>
      </c>
      <c r="F132">
        <v>13.54</v>
      </c>
      <c r="G132">
        <v>0</v>
      </c>
      <c r="H132">
        <f t="shared" si="4"/>
        <v>2016</v>
      </c>
      <c r="I132">
        <f t="shared" si="5"/>
        <v>7</v>
      </c>
    </row>
    <row r="133" spans="1:9" x14ac:dyDescent="0.2">
      <c r="A133" s="2">
        <v>42563</v>
      </c>
      <c r="B133">
        <v>12.93</v>
      </c>
      <c r="C133">
        <v>13.93</v>
      </c>
      <c r="D133">
        <v>12.75</v>
      </c>
      <c r="E133">
        <v>13.55</v>
      </c>
      <c r="F133">
        <v>13.55</v>
      </c>
      <c r="G133">
        <v>0</v>
      </c>
      <c r="H133">
        <f t="shared" si="4"/>
        <v>2016</v>
      </c>
      <c r="I133">
        <f t="shared" si="5"/>
        <v>7</v>
      </c>
    </row>
    <row r="134" spans="1:9" x14ac:dyDescent="0.2">
      <c r="A134" s="2">
        <v>42564</v>
      </c>
      <c r="B134">
        <v>13.32</v>
      </c>
      <c r="C134">
        <v>13.79</v>
      </c>
      <c r="D134">
        <v>12.92</v>
      </c>
      <c r="E134">
        <v>13.04</v>
      </c>
      <c r="F134">
        <v>13.04</v>
      </c>
      <c r="G134">
        <v>0</v>
      </c>
      <c r="H134">
        <f t="shared" si="4"/>
        <v>2016</v>
      </c>
      <c r="I134">
        <f t="shared" si="5"/>
        <v>7</v>
      </c>
    </row>
    <row r="135" spans="1:9" x14ac:dyDescent="0.2">
      <c r="A135" s="2">
        <v>42565</v>
      </c>
      <c r="B135">
        <v>12.5</v>
      </c>
      <c r="C135">
        <v>13.37</v>
      </c>
      <c r="D135">
        <v>12.14</v>
      </c>
      <c r="E135">
        <v>12.82</v>
      </c>
      <c r="F135">
        <v>12.82</v>
      </c>
      <c r="G135">
        <v>0</v>
      </c>
      <c r="H135">
        <f t="shared" si="4"/>
        <v>2016</v>
      </c>
      <c r="I135">
        <f t="shared" si="5"/>
        <v>7</v>
      </c>
    </row>
    <row r="136" spans="1:9" x14ac:dyDescent="0.2">
      <c r="A136" s="2">
        <v>42566</v>
      </c>
      <c r="B136">
        <v>13.12</v>
      </c>
      <c r="C136">
        <v>13.22</v>
      </c>
      <c r="D136">
        <v>12.27</v>
      </c>
      <c r="E136">
        <v>12.67</v>
      </c>
      <c r="F136">
        <v>12.67</v>
      </c>
      <c r="G136">
        <v>0</v>
      </c>
      <c r="H136">
        <f t="shared" si="4"/>
        <v>2016</v>
      </c>
      <c r="I136">
        <f t="shared" si="5"/>
        <v>7</v>
      </c>
    </row>
    <row r="137" spans="1:9" x14ac:dyDescent="0.2">
      <c r="A137" s="2">
        <v>42569</v>
      </c>
      <c r="B137">
        <v>12.75</v>
      </c>
      <c r="C137">
        <v>13.12</v>
      </c>
      <c r="D137">
        <v>12.33</v>
      </c>
      <c r="E137">
        <v>12.44</v>
      </c>
      <c r="F137">
        <v>12.44</v>
      </c>
      <c r="G137">
        <v>0</v>
      </c>
      <c r="H137">
        <f t="shared" si="4"/>
        <v>2016</v>
      </c>
      <c r="I137">
        <f t="shared" si="5"/>
        <v>7</v>
      </c>
    </row>
    <row r="138" spans="1:9" x14ac:dyDescent="0.2">
      <c r="A138" s="2">
        <v>42570</v>
      </c>
      <c r="B138">
        <v>12.53</v>
      </c>
      <c r="C138">
        <v>12.83</v>
      </c>
      <c r="D138">
        <v>11.94</v>
      </c>
      <c r="E138">
        <v>11.97</v>
      </c>
      <c r="F138">
        <v>11.97</v>
      </c>
      <c r="G138">
        <v>0</v>
      </c>
      <c r="H138">
        <f t="shared" si="4"/>
        <v>2016</v>
      </c>
      <c r="I138">
        <f t="shared" si="5"/>
        <v>7</v>
      </c>
    </row>
    <row r="139" spans="1:9" x14ac:dyDescent="0.2">
      <c r="A139" s="2">
        <v>42571</v>
      </c>
      <c r="B139">
        <v>11.94</v>
      </c>
      <c r="C139">
        <v>11.97</v>
      </c>
      <c r="D139">
        <v>11.4</v>
      </c>
      <c r="E139">
        <v>11.77</v>
      </c>
      <c r="F139">
        <v>11.77</v>
      </c>
      <c r="G139">
        <v>0</v>
      </c>
      <c r="H139">
        <f t="shared" si="4"/>
        <v>2016</v>
      </c>
      <c r="I139">
        <f t="shared" si="5"/>
        <v>7</v>
      </c>
    </row>
    <row r="140" spans="1:9" x14ac:dyDescent="0.2">
      <c r="A140" s="2">
        <v>42572</v>
      </c>
      <c r="B140">
        <v>11.8</v>
      </c>
      <c r="C140">
        <v>13.06</v>
      </c>
      <c r="D140">
        <v>11.69</v>
      </c>
      <c r="E140">
        <v>12.74</v>
      </c>
      <c r="F140">
        <v>12.74</v>
      </c>
      <c r="G140">
        <v>0</v>
      </c>
      <c r="H140">
        <f t="shared" si="4"/>
        <v>2016</v>
      </c>
      <c r="I140">
        <f t="shared" si="5"/>
        <v>7</v>
      </c>
    </row>
    <row r="141" spans="1:9" x14ac:dyDescent="0.2">
      <c r="A141" s="2">
        <v>42573</v>
      </c>
      <c r="B141">
        <v>12.8</v>
      </c>
      <c r="C141">
        <v>12.88</v>
      </c>
      <c r="D141">
        <v>11.97</v>
      </c>
      <c r="E141">
        <v>12.02</v>
      </c>
      <c r="F141">
        <v>12.02</v>
      </c>
      <c r="G141">
        <v>0</v>
      </c>
      <c r="H141">
        <f t="shared" si="4"/>
        <v>2016</v>
      </c>
      <c r="I141">
        <f t="shared" si="5"/>
        <v>7</v>
      </c>
    </row>
    <row r="142" spans="1:9" x14ac:dyDescent="0.2">
      <c r="A142" s="2">
        <v>42576</v>
      </c>
      <c r="B142">
        <v>12.64</v>
      </c>
      <c r="C142">
        <v>13.72</v>
      </c>
      <c r="D142">
        <v>12.39</v>
      </c>
      <c r="E142">
        <v>12.87</v>
      </c>
      <c r="F142">
        <v>12.87</v>
      </c>
      <c r="G142">
        <v>0</v>
      </c>
      <c r="H142">
        <f t="shared" si="4"/>
        <v>2016</v>
      </c>
      <c r="I142">
        <f t="shared" si="5"/>
        <v>7</v>
      </c>
    </row>
    <row r="143" spans="1:9" x14ac:dyDescent="0.2">
      <c r="A143" s="2">
        <v>42577</v>
      </c>
      <c r="B143">
        <v>12.88</v>
      </c>
      <c r="C143">
        <v>13.5</v>
      </c>
      <c r="D143">
        <v>12.8</v>
      </c>
      <c r="E143">
        <v>13.05</v>
      </c>
      <c r="F143">
        <v>13.05</v>
      </c>
      <c r="G143">
        <v>0</v>
      </c>
      <c r="H143">
        <f t="shared" si="4"/>
        <v>2016</v>
      </c>
      <c r="I143">
        <f t="shared" si="5"/>
        <v>7</v>
      </c>
    </row>
    <row r="144" spans="1:9" x14ac:dyDescent="0.2">
      <c r="A144" s="2">
        <v>42578</v>
      </c>
      <c r="B144">
        <v>12.61</v>
      </c>
      <c r="C144">
        <v>13.74</v>
      </c>
      <c r="D144">
        <v>12.5</v>
      </c>
      <c r="E144">
        <v>12.83</v>
      </c>
      <c r="F144">
        <v>12.83</v>
      </c>
      <c r="G144">
        <v>0</v>
      </c>
      <c r="H144">
        <f t="shared" si="4"/>
        <v>2016</v>
      </c>
      <c r="I144">
        <f t="shared" si="5"/>
        <v>7</v>
      </c>
    </row>
    <row r="145" spans="1:9" x14ac:dyDescent="0.2">
      <c r="A145" s="2">
        <v>42579</v>
      </c>
      <c r="B145">
        <v>12.51</v>
      </c>
      <c r="C145">
        <v>13.52</v>
      </c>
      <c r="D145">
        <v>12.36</v>
      </c>
      <c r="E145">
        <v>12.72</v>
      </c>
      <c r="F145">
        <v>12.72</v>
      </c>
      <c r="G145">
        <v>0</v>
      </c>
      <c r="H145">
        <f t="shared" si="4"/>
        <v>2016</v>
      </c>
      <c r="I145">
        <f t="shared" si="5"/>
        <v>7</v>
      </c>
    </row>
    <row r="146" spans="1:9" x14ac:dyDescent="0.2">
      <c r="A146" s="2">
        <v>42580</v>
      </c>
      <c r="B146">
        <v>12.85</v>
      </c>
      <c r="C146">
        <v>12.9</v>
      </c>
      <c r="D146">
        <v>11.77</v>
      </c>
      <c r="E146">
        <v>11.87</v>
      </c>
      <c r="F146">
        <v>11.87</v>
      </c>
      <c r="G146">
        <v>0</v>
      </c>
      <c r="H146">
        <f t="shared" si="4"/>
        <v>2016</v>
      </c>
      <c r="I146">
        <f t="shared" si="5"/>
        <v>7</v>
      </c>
    </row>
    <row r="147" spans="1:9" x14ac:dyDescent="0.2">
      <c r="A147" s="2">
        <v>42583</v>
      </c>
      <c r="B147">
        <v>11.89</v>
      </c>
      <c r="C147">
        <v>12.98</v>
      </c>
      <c r="D147">
        <v>11.86</v>
      </c>
      <c r="E147">
        <v>12.44</v>
      </c>
      <c r="F147">
        <v>12.44</v>
      </c>
      <c r="G147">
        <v>0</v>
      </c>
      <c r="H147">
        <f t="shared" si="4"/>
        <v>2016</v>
      </c>
      <c r="I147">
        <f t="shared" si="5"/>
        <v>8</v>
      </c>
    </row>
    <row r="148" spans="1:9" x14ac:dyDescent="0.2">
      <c r="A148" s="2">
        <v>42584</v>
      </c>
      <c r="B148">
        <v>12.39</v>
      </c>
      <c r="C148">
        <v>14.24</v>
      </c>
      <c r="D148">
        <v>12.35</v>
      </c>
      <c r="E148">
        <v>13.37</v>
      </c>
      <c r="F148">
        <v>13.37</v>
      </c>
      <c r="G148">
        <v>0</v>
      </c>
      <c r="H148">
        <f t="shared" si="4"/>
        <v>2016</v>
      </c>
      <c r="I148">
        <f t="shared" si="5"/>
        <v>8</v>
      </c>
    </row>
    <row r="149" spans="1:9" x14ac:dyDescent="0.2">
      <c r="A149" s="2">
        <v>42585</v>
      </c>
      <c r="B149">
        <v>13.53</v>
      </c>
      <c r="C149">
        <v>13.91</v>
      </c>
      <c r="D149">
        <v>12.73</v>
      </c>
      <c r="E149">
        <v>12.86</v>
      </c>
      <c r="F149">
        <v>12.86</v>
      </c>
      <c r="G149">
        <v>0</v>
      </c>
      <c r="H149">
        <f t="shared" si="4"/>
        <v>2016</v>
      </c>
      <c r="I149">
        <f t="shared" si="5"/>
        <v>8</v>
      </c>
    </row>
    <row r="150" spans="1:9" x14ac:dyDescent="0.2">
      <c r="A150" s="2">
        <v>42586</v>
      </c>
      <c r="B150">
        <v>12.73</v>
      </c>
      <c r="C150">
        <v>12.98</v>
      </c>
      <c r="D150">
        <v>11.79</v>
      </c>
      <c r="E150">
        <v>12.42</v>
      </c>
      <c r="F150">
        <v>12.42</v>
      </c>
      <c r="G150">
        <v>0</v>
      </c>
      <c r="H150">
        <f t="shared" si="4"/>
        <v>2016</v>
      </c>
      <c r="I150">
        <f t="shared" si="5"/>
        <v>8</v>
      </c>
    </row>
    <row r="151" spans="1:9" x14ac:dyDescent="0.2">
      <c r="A151" s="2">
        <v>42587</v>
      </c>
      <c r="B151">
        <v>12.08</v>
      </c>
      <c r="C151">
        <v>12.26</v>
      </c>
      <c r="D151">
        <v>11.18</v>
      </c>
      <c r="E151">
        <v>11.39</v>
      </c>
      <c r="F151">
        <v>11.39</v>
      </c>
      <c r="G151">
        <v>0</v>
      </c>
      <c r="H151">
        <f t="shared" si="4"/>
        <v>2016</v>
      </c>
      <c r="I151">
        <f t="shared" si="5"/>
        <v>8</v>
      </c>
    </row>
    <row r="152" spans="1:9" x14ac:dyDescent="0.2">
      <c r="A152" s="2">
        <v>42590</v>
      </c>
      <c r="B152">
        <v>11.66</v>
      </c>
      <c r="C152">
        <v>11.78</v>
      </c>
      <c r="D152">
        <v>11.41</v>
      </c>
      <c r="E152">
        <v>11.5</v>
      </c>
      <c r="F152">
        <v>11.5</v>
      </c>
      <c r="G152">
        <v>0</v>
      </c>
      <c r="H152">
        <f t="shared" si="4"/>
        <v>2016</v>
      </c>
      <c r="I152">
        <f t="shared" si="5"/>
        <v>8</v>
      </c>
    </row>
    <row r="153" spans="1:9" x14ac:dyDescent="0.2">
      <c r="A153" s="2">
        <v>42591</v>
      </c>
      <c r="B153">
        <v>11.4</v>
      </c>
      <c r="C153">
        <v>11.92</v>
      </c>
      <c r="D153">
        <v>11.02</v>
      </c>
      <c r="E153">
        <v>11.66</v>
      </c>
      <c r="F153">
        <v>11.66</v>
      </c>
      <c r="G153">
        <v>0</v>
      </c>
      <c r="H153">
        <f t="shared" si="4"/>
        <v>2016</v>
      </c>
      <c r="I153">
        <f t="shared" si="5"/>
        <v>8</v>
      </c>
    </row>
    <row r="154" spans="1:9" x14ac:dyDescent="0.2">
      <c r="A154" s="2">
        <v>42592</v>
      </c>
      <c r="B154">
        <v>11.55</v>
      </c>
      <c r="C154">
        <v>12.5</v>
      </c>
      <c r="D154">
        <v>11.37</v>
      </c>
      <c r="E154">
        <v>12.05</v>
      </c>
      <c r="F154">
        <v>12.05</v>
      </c>
      <c r="G154">
        <v>0</v>
      </c>
      <c r="H154">
        <f t="shared" si="4"/>
        <v>2016</v>
      </c>
      <c r="I154">
        <f t="shared" si="5"/>
        <v>8</v>
      </c>
    </row>
    <row r="155" spans="1:9" x14ac:dyDescent="0.2">
      <c r="A155" s="2">
        <v>42593</v>
      </c>
      <c r="B155">
        <v>11.93</v>
      </c>
      <c r="C155">
        <v>12.11</v>
      </c>
      <c r="D155">
        <v>11.38</v>
      </c>
      <c r="E155">
        <v>11.68</v>
      </c>
      <c r="F155">
        <v>11.68</v>
      </c>
      <c r="G155">
        <v>0</v>
      </c>
      <c r="H155">
        <f t="shared" si="4"/>
        <v>2016</v>
      </c>
      <c r="I155">
        <f t="shared" si="5"/>
        <v>8</v>
      </c>
    </row>
    <row r="156" spans="1:9" x14ac:dyDescent="0.2">
      <c r="A156" s="2">
        <v>42594</v>
      </c>
      <c r="B156">
        <v>11.61</v>
      </c>
      <c r="C156">
        <v>12</v>
      </c>
      <c r="D156">
        <v>11.28</v>
      </c>
      <c r="E156">
        <v>11.55</v>
      </c>
      <c r="F156">
        <v>11.55</v>
      </c>
      <c r="G156">
        <v>0</v>
      </c>
      <c r="H156">
        <f t="shared" si="4"/>
        <v>2016</v>
      </c>
      <c r="I156">
        <f t="shared" si="5"/>
        <v>8</v>
      </c>
    </row>
    <row r="157" spans="1:9" x14ac:dyDescent="0.2">
      <c r="A157" s="2">
        <v>42597</v>
      </c>
      <c r="B157">
        <v>11.81</v>
      </c>
      <c r="C157">
        <v>12.17</v>
      </c>
      <c r="D157">
        <v>11.58</v>
      </c>
      <c r="E157">
        <v>11.81</v>
      </c>
      <c r="F157">
        <v>11.81</v>
      </c>
      <c r="G157">
        <v>0</v>
      </c>
      <c r="H157">
        <f t="shared" si="4"/>
        <v>2016</v>
      </c>
      <c r="I157">
        <f t="shared" si="5"/>
        <v>8</v>
      </c>
    </row>
    <row r="158" spans="1:9" x14ac:dyDescent="0.2">
      <c r="A158" s="2">
        <v>42598</v>
      </c>
      <c r="B158">
        <v>12.04</v>
      </c>
      <c r="C158">
        <v>12.78</v>
      </c>
      <c r="D158">
        <v>11.87</v>
      </c>
      <c r="E158">
        <v>12.64</v>
      </c>
      <c r="F158">
        <v>12.64</v>
      </c>
      <c r="G158">
        <v>0</v>
      </c>
      <c r="H158">
        <f t="shared" si="4"/>
        <v>2016</v>
      </c>
      <c r="I158">
        <f t="shared" si="5"/>
        <v>8</v>
      </c>
    </row>
    <row r="159" spans="1:9" x14ac:dyDescent="0.2">
      <c r="A159" s="2">
        <v>42599</v>
      </c>
      <c r="B159">
        <v>12.57</v>
      </c>
      <c r="C159">
        <v>13.71</v>
      </c>
      <c r="D159">
        <v>12.14</v>
      </c>
      <c r="E159">
        <v>12.19</v>
      </c>
      <c r="F159">
        <v>12.19</v>
      </c>
      <c r="G159">
        <v>0</v>
      </c>
      <c r="H159">
        <f t="shared" si="4"/>
        <v>2016</v>
      </c>
      <c r="I159">
        <f t="shared" si="5"/>
        <v>8</v>
      </c>
    </row>
    <row r="160" spans="1:9" x14ac:dyDescent="0.2">
      <c r="A160" s="2">
        <v>42600</v>
      </c>
      <c r="B160">
        <v>12.2</v>
      </c>
      <c r="C160">
        <v>12.53</v>
      </c>
      <c r="D160">
        <v>11.42</v>
      </c>
      <c r="E160">
        <v>11.43</v>
      </c>
      <c r="F160">
        <v>11.43</v>
      </c>
      <c r="G160">
        <v>0</v>
      </c>
      <c r="H160">
        <f t="shared" si="4"/>
        <v>2016</v>
      </c>
      <c r="I160">
        <f t="shared" si="5"/>
        <v>8</v>
      </c>
    </row>
    <row r="161" spans="1:9" x14ac:dyDescent="0.2">
      <c r="A161" s="2">
        <v>42601</v>
      </c>
      <c r="B161">
        <v>11.67</v>
      </c>
      <c r="C161">
        <v>12.28</v>
      </c>
      <c r="D161">
        <v>11.33</v>
      </c>
      <c r="E161">
        <v>11.34</v>
      </c>
      <c r="F161">
        <v>11.34</v>
      </c>
      <c r="G161">
        <v>0</v>
      </c>
      <c r="H161">
        <f t="shared" si="4"/>
        <v>2016</v>
      </c>
      <c r="I161">
        <f t="shared" si="5"/>
        <v>8</v>
      </c>
    </row>
    <row r="162" spans="1:9" x14ac:dyDescent="0.2">
      <c r="A162" s="2">
        <v>42604</v>
      </c>
      <c r="B162">
        <v>12.53</v>
      </c>
      <c r="C162">
        <v>13.02</v>
      </c>
      <c r="D162">
        <v>11.94</v>
      </c>
      <c r="E162">
        <v>12.27</v>
      </c>
      <c r="F162">
        <v>12.27</v>
      </c>
      <c r="G162">
        <v>0</v>
      </c>
      <c r="H162">
        <f t="shared" si="4"/>
        <v>2016</v>
      </c>
      <c r="I162">
        <f t="shared" si="5"/>
        <v>8</v>
      </c>
    </row>
    <row r="163" spans="1:9" x14ac:dyDescent="0.2">
      <c r="A163" s="2">
        <v>42605</v>
      </c>
      <c r="B163">
        <v>12.15</v>
      </c>
      <c r="C163">
        <v>12.44</v>
      </c>
      <c r="D163">
        <v>11.72</v>
      </c>
      <c r="E163">
        <v>12.38</v>
      </c>
      <c r="F163">
        <v>12.38</v>
      </c>
      <c r="G163">
        <v>0</v>
      </c>
      <c r="H163">
        <f t="shared" si="4"/>
        <v>2016</v>
      </c>
      <c r="I163">
        <f t="shared" si="5"/>
        <v>8</v>
      </c>
    </row>
    <row r="164" spans="1:9" x14ac:dyDescent="0.2">
      <c r="A164" s="2">
        <v>42606</v>
      </c>
      <c r="B164">
        <v>12.7</v>
      </c>
      <c r="C164">
        <v>14.01</v>
      </c>
      <c r="D164">
        <v>12.3</v>
      </c>
      <c r="E164">
        <v>13.45</v>
      </c>
      <c r="F164">
        <v>13.45</v>
      </c>
      <c r="G164">
        <v>0</v>
      </c>
      <c r="H164">
        <f t="shared" si="4"/>
        <v>2016</v>
      </c>
      <c r="I164">
        <f t="shared" si="5"/>
        <v>8</v>
      </c>
    </row>
    <row r="165" spans="1:9" x14ac:dyDescent="0.2">
      <c r="A165" s="2">
        <v>42607</v>
      </c>
      <c r="B165">
        <v>13.62</v>
      </c>
      <c r="C165">
        <v>14.09</v>
      </c>
      <c r="D165">
        <v>13.29</v>
      </c>
      <c r="E165">
        <v>13.63</v>
      </c>
      <c r="F165">
        <v>13.63</v>
      </c>
      <c r="G165">
        <v>0</v>
      </c>
      <c r="H165">
        <f t="shared" si="4"/>
        <v>2016</v>
      </c>
      <c r="I165">
        <f t="shared" si="5"/>
        <v>8</v>
      </c>
    </row>
    <row r="166" spans="1:9" x14ac:dyDescent="0.2">
      <c r="A166" s="2">
        <v>42608</v>
      </c>
      <c r="B166">
        <v>13.54</v>
      </c>
      <c r="C166">
        <v>14.93</v>
      </c>
      <c r="D166">
        <v>12.13</v>
      </c>
      <c r="E166">
        <v>13.65</v>
      </c>
      <c r="F166">
        <v>13.65</v>
      </c>
      <c r="G166">
        <v>0</v>
      </c>
      <c r="H166">
        <f t="shared" si="4"/>
        <v>2016</v>
      </c>
      <c r="I166">
        <f t="shared" si="5"/>
        <v>8</v>
      </c>
    </row>
    <row r="167" spans="1:9" x14ac:dyDescent="0.2">
      <c r="A167" s="2">
        <v>42611</v>
      </c>
      <c r="B167">
        <v>14.09</v>
      </c>
      <c r="C167">
        <v>14.43</v>
      </c>
      <c r="D167">
        <v>12.9</v>
      </c>
      <c r="E167">
        <v>12.94</v>
      </c>
      <c r="F167">
        <v>12.94</v>
      </c>
      <c r="G167">
        <v>0</v>
      </c>
      <c r="H167">
        <f t="shared" si="4"/>
        <v>2016</v>
      </c>
      <c r="I167">
        <f t="shared" si="5"/>
        <v>8</v>
      </c>
    </row>
    <row r="168" spans="1:9" x14ac:dyDescent="0.2">
      <c r="A168" s="2">
        <v>42612</v>
      </c>
      <c r="B168">
        <v>12.94</v>
      </c>
      <c r="C168">
        <v>13.6</v>
      </c>
      <c r="D168">
        <v>12.7</v>
      </c>
      <c r="E168">
        <v>13.12</v>
      </c>
      <c r="F168">
        <v>13.12</v>
      </c>
      <c r="G168">
        <v>0</v>
      </c>
      <c r="H168">
        <f t="shared" si="4"/>
        <v>2016</v>
      </c>
      <c r="I168">
        <f t="shared" si="5"/>
        <v>8</v>
      </c>
    </row>
    <row r="169" spans="1:9" x14ac:dyDescent="0.2">
      <c r="A169" s="2">
        <v>42613</v>
      </c>
      <c r="B169">
        <v>13.14</v>
      </c>
      <c r="C169">
        <v>14.34</v>
      </c>
      <c r="D169">
        <v>12.97</v>
      </c>
      <c r="E169">
        <v>13.42</v>
      </c>
      <c r="F169">
        <v>13.42</v>
      </c>
      <c r="G169">
        <v>0</v>
      </c>
      <c r="H169">
        <f t="shared" si="4"/>
        <v>2016</v>
      </c>
      <c r="I169">
        <f t="shared" si="5"/>
        <v>8</v>
      </c>
    </row>
    <row r="170" spans="1:9" x14ac:dyDescent="0.2">
      <c r="A170" s="2">
        <v>42614</v>
      </c>
      <c r="B170">
        <v>13.07</v>
      </c>
      <c r="C170">
        <v>14.61</v>
      </c>
      <c r="D170">
        <v>12.99</v>
      </c>
      <c r="E170">
        <v>13.48</v>
      </c>
      <c r="F170">
        <v>13.48</v>
      </c>
      <c r="G170">
        <v>0</v>
      </c>
      <c r="H170">
        <f t="shared" si="4"/>
        <v>2016</v>
      </c>
      <c r="I170">
        <f t="shared" si="5"/>
        <v>9</v>
      </c>
    </row>
    <row r="171" spans="1:9" x14ac:dyDescent="0.2">
      <c r="A171" s="2">
        <v>42615</v>
      </c>
      <c r="B171">
        <v>13.47</v>
      </c>
      <c r="C171">
        <v>13.9</v>
      </c>
      <c r="D171">
        <v>11.9</v>
      </c>
      <c r="E171">
        <v>11.98</v>
      </c>
      <c r="F171">
        <v>11.98</v>
      </c>
      <c r="G171">
        <v>0</v>
      </c>
      <c r="H171">
        <f t="shared" si="4"/>
        <v>2016</v>
      </c>
      <c r="I171">
        <f t="shared" si="5"/>
        <v>9</v>
      </c>
    </row>
    <row r="172" spans="1:9" x14ac:dyDescent="0.2">
      <c r="A172" s="2">
        <v>42619</v>
      </c>
      <c r="B172">
        <v>12.42</v>
      </c>
      <c r="C172">
        <v>12.93</v>
      </c>
      <c r="D172">
        <v>11.85</v>
      </c>
      <c r="E172">
        <v>12.02</v>
      </c>
      <c r="F172">
        <v>12.02</v>
      </c>
      <c r="G172">
        <v>0</v>
      </c>
      <c r="H172">
        <f t="shared" si="4"/>
        <v>2016</v>
      </c>
      <c r="I172">
        <f t="shared" si="5"/>
        <v>9</v>
      </c>
    </row>
    <row r="173" spans="1:9" x14ac:dyDescent="0.2">
      <c r="A173" s="2">
        <v>42620</v>
      </c>
      <c r="B173">
        <v>11.89</v>
      </c>
      <c r="C173">
        <v>12.45</v>
      </c>
      <c r="D173">
        <v>11.77</v>
      </c>
      <c r="E173">
        <v>11.94</v>
      </c>
      <c r="F173">
        <v>11.94</v>
      </c>
      <c r="G173">
        <v>0</v>
      </c>
      <c r="H173">
        <f t="shared" si="4"/>
        <v>2016</v>
      </c>
      <c r="I173">
        <f t="shared" si="5"/>
        <v>9</v>
      </c>
    </row>
    <row r="174" spans="1:9" x14ac:dyDescent="0.2">
      <c r="A174" s="2">
        <v>42621</v>
      </c>
      <c r="B174">
        <v>11.74</v>
      </c>
      <c r="C174">
        <v>12.6</v>
      </c>
      <c r="D174">
        <v>11.65</v>
      </c>
      <c r="E174">
        <v>12.51</v>
      </c>
      <c r="F174">
        <v>12.51</v>
      </c>
      <c r="G174">
        <v>0</v>
      </c>
      <c r="H174">
        <f t="shared" si="4"/>
        <v>2016</v>
      </c>
      <c r="I174">
        <f t="shared" si="5"/>
        <v>9</v>
      </c>
    </row>
    <row r="175" spans="1:9" x14ac:dyDescent="0.2">
      <c r="A175" s="2">
        <v>42622</v>
      </c>
      <c r="B175">
        <v>12.52</v>
      </c>
      <c r="C175">
        <v>17.540001</v>
      </c>
      <c r="D175">
        <v>12.52</v>
      </c>
      <c r="E175">
        <v>17.5</v>
      </c>
      <c r="F175">
        <v>17.5</v>
      </c>
      <c r="G175">
        <v>0</v>
      </c>
      <c r="H175">
        <f t="shared" si="4"/>
        <v>2016</v>
      </c>
      <c r="I175">
        <f t="shared" si="5"/>
        <v>9</v>
      </c>
    </row>
    <row r="176" spans="1:9" x14ac:dyDescent="0.2">
      <c r="A176" s="2">
        <v>42625</v>
      </c>
      <c r="B176">
        <v>20.129999000000002</v>
      </c>
      <c r="C176">
        <v>20.51</v>
      </c>
      <c r="D176">
        <v>14.76</v>
      </c>
      <c r="E176">
        <v>15.16</v>
      </c>
      <c r="F176">
        <v>15.16</v>
      </c>
      <c r="G176">
        <v>0</v>
      </c>
      <c r="H176">
        <f t="shared" si="4"/>
        <v>2016</v>
      </c>
      <c r="I176">
        <f t="shared" si="5"/>
        <v>9</v>
      </c>
    </row>
    <row r="177" spans="1:9" x14ac:dyDescent="0.2">
      <c r="A177" s="2">
        <v>42626</v>
      </c>
      <c r="B177">
        <v>15.98</v>
      </c>
      <c r="C177">
        <v>18.969999000000001</v>
      </c>
      <c r="D177">
        <v>15.83</v>
      </c>
      <c r="E177">
        <v>17.850000000000001</v>
      </c>
      <c r="F177">
        <v>17.850000000000001</v>
      </c>
      <c r="G177">
        <v>0</v>
      </c>
      <c r="H177">
        <f t="shared" si="4"/>
        <v>2016</v>
      </c>
      <c r="I177">
        <f t="shared" si="5"/>
        <v>9</v>
      </c>
    </row>
    <row r="178" spans="1:9" x14ac:dyDescent="0.2">
      <c r="A178" s="2">
        <v>42627</v>
      </c>
      <c r="B178">
        <v>17.629999000000002</v>
      </c>
      <c r="C178">
        <v>18.139999</v>
      </c>
      <c r="D178">
        <v>16.34</v>
      </c>
      <c r="E178">
        <v>18.139999</v>
      </c>
      <c r="F178">
        <v>18.139999</v>
      </c>
      <c r="G178">
        <v>0</v>
      </c>
      <c r="H178">
        <f t="shared" si="4"/>
        <v>2016</v>
      </c>
      <c r="I178">
        <f t="shared" si="5"/>
        <v>9</v>
      </c>
    </row>
    <row r="179" spans="1:9" x14ac:dyDescent="0.2">
      <c r="A179" s="2">
        <v>42628</v>
      </c>
      <c r="B179">
        <v>17.969999000000001</v>
      </c>
      <c r="C179">
        <v>18.07</v>
      </c>
      <c r="D179">
        <v>15.74</v>
      </c>
      <c r="E179">
        <v>16.299999</v>
      </c>
      <c r="F179">
        <v>16.299999</v>
      </c>
      <c r="G179">
        <v>0</v>
      </c>
      <c r="H179">
        <f t="shared" si="4"/>
        <v>2016</v>
      </c>
      <c r="I179">
        <f t="shared" si="5"/>
        <v>9</v>
      </c>
    </row>
    <row r="180" spans="1:9" x14ac:dyDescent="0.2">
      <c r="A180" s="2">
        <v>42629</v>
      </c>
      <c r="B180">
        <v>16.41</v>
      </c>
      <c r="C180">
        <v>17.100000000000001</v>
      </c>
      <c r="D180">
        <v>15.28</v>
      </c>
      <c r="E180">
        <v>15.37</v>
      </c>
      <c r="F180">
        <v>15.37</v>
      </c>
      <c r="G180">
        <v>0</v>
      </c>
      <c r="H180">
        <f t="shared" si="4"/>
        <v>2016</v>
      </c>
      <c r="I180">
        <f t="shared" si="5"/>
        <v>9</v>
      </c>
    </row>
    <row r="181" spans="1:9" x14ac:dyDescent="0.2">
      <c r="A181" s="2">
        <v>42632</v>
      </c>
      <c r="B181">
        <v>15.14</v>
      </c>
      <c r="C181">
        <v>15.96</v>
      </c>
      <c r="D181">
        <v>14.6</v>
      </c>
      <c r="E181">
        <v>15.53</v>
      </c>
      <c r="F181">
        <v>15.53</v>
      </c>
      <c r="G181">
        <v>0</v>
      </c>
      <c r="H181">
        <f t="shared" si="4"/>
        <v>2016</v>
      </c>
      <c r="I181">
        <f t="shared" si="5"/>
        <v>9</v>
      </c>
    </row>
    <row r="182" spans="1:9" x14ac:dyDescent="0.2">
      <c r="A182" s="2">
        <v>42633</v>
      </c>
      <c r="B182">
        <v>14.98</v>
      </c>
      <c r="C182">
        <v>16.09</v>
      </c>
      <c r="D182">
        <v>14.69</v>
      </c>
      <c r="E182">
        <v>15.92</v>
      </c>
      <c r="F182">
        <v>15.92</v>
      </c>
      <c r="G182">
        <v>0</v>
      </c>
      <c r="H182">
        <f t="shared" si="4"/>
        <v>2016</v>
      </c>
      <c r="I182">
        <f t="shared" si="5"/>
        <v>9</v>
      </c>
    </row>
    <row r="183" spans="1:9" x14ac:dyDescent="0.2">
      <c r="A183" s="2">
        <v>42634</v>
      </c>
      <c r="B183">
        <v>15.07</v>
      </c>
      <c r="C183">
        <v>15.65</v>
      </c>
      <c r="D183">
        <v>12.98</v>
      </c>
      <c r="E183">
        <v>13.3</v>
      </c>
      <c r="F183">
        <v>13.3</v>
      </c>
      <c r="G183">
        <v>0</v>
      </c>
      <c r="H183">
        <f t="shared" si="4"/>
        <v>2016</v>
      </c>
      <c r="I183">
        <f t="shared" si="5"/>
        <v>9</v>
      </c>
    </row>
    <row r="184" spans="1:9" x14ac:dyDescent="0.2">
      <c r="A184" s="2">
        <v>42635</v>
      </c>
      <c r="B184">
        <v>13.39</v>
      </c>
      <c r="C184">
        <v>13.39</v>
      </c>
      <c r="D184">
        <v>11.76</v>
      </c>
      <c r="E184">
        <v>12.02</v>
      </c>
      <c r="F184">
        <v>12.02</v>
      </c>
      <c r="G184">
        <v>0</v>
      </c>
      <c r="H184">
        <f t="shared" si="4"/>
        <v>2016</v>
      </c>
      <c r="I184">
        <f t="shared" si="5"/>
        <v>9</v>
      </c>
    </row>
    <row r="185" spans="1:9" x14ac:dyDescent="0.2">
      <c r="A185" s="2">
        <v>42636</v>
      </c>
      <c r="B185">
        <v>12</v>
      </c>
      <c r="C185">
        <v>12.58</v>
      </c>
      <c r="D185">
        <v>11.93</v>
      </c>
      <c r="E185">
        <v>12.29</v>
      </c>
      <c r="F185">
        <v>12.29</v>
      </c>
      <c r="G185">
        <v>0</v>
      </c>
      <c r="H185">
        <f t="shared" si="4"/>
        <v>2016</v>
      </c>
      <c r="I185">
        <f t="shared" si="5"/>
        <v>9</v>
      </c>
    </row>
    <row r="186" spans="1:9" x14ac:dyDescent="0.2">
      <c r="A186" s="2">
        <v>42639</v>
      </c>
      <c r="B186">
        <v>13.26</v>
      </c>
      <c r="C186">
        <v>14.63</v>
      </c>
      <c r="D186">
        <v>13.26</v>
      </c>
      <c r="E186">
        <v>14.5</v>
      </c>
      <c r="F186">
        <v>14.5</v>
      </c>
      <c r="G186">
        <v>0</v>
      </c>
      <c r="H186">
        <f t="shared" si="4"/>
        <v>2016</v>
      </c>
      <c r="I186">
        <f t="shared" si="5"/>
        <v>9</v>
      </c>
    </row>
    <row r="187" spans="1:9" x14ac:dyDescent="0.2">
      <c r="A187" s="2">
        <v>42640</v>
      </c>
      <c r="B187">
        <v>13.36</v>
      </c>
      <c r="C187">
        <v>14.76</v>
      </c>
      <c r="D187">
        <v>12.97</v>
      </c>
      <c r="E187">
        <v>13.1</v>
      </c>
      <c r="F187">
        <v>13.1</v>
      </c>
      <c r="G187">
        <v>0</v>
      </c>
      <c r="H187">
        <f t="shared" si="4"/>
        <v>2016</v>
      </c>
      <c r="I187">
        <f t="shared" si="5"/>
        <v>9</v>
      </c>
    </row>
    <row r="188" spans="1:9" x14ac:dyDescent="0.2">
      <c r="A188" s="2">
        <v>42641</v>
      </c>
      <c r="B188">
        <v>12.9</v>
      </c>
      <c r="C188">
        <v>13.57</v>
      </c>
      <c r="D188">
        <v>12.24</v>
      </c>
      <c r="E188">
        <v>12.39</v>
      </c>
      <c r="F188">
        <v>12.39</v>
      </c>
      <c r="G188">
        <v>0</v>
      </c>
      <c r="H188">
        <f t="shared" si="4"/>
        <v>2016</v>
      </c>
      <c r="I188">
        <f t="shared" si="5"/>
        <v>9</v>
      </c>
    </row>
    <row r="189" spans="1:9" x14ac:dyDescent="0.2">
      <c r="A189" s="2">
        <v>42642</v>
      </c>
      <c r="B189">
        <v>12.53</v>
      </c>
      <c r="C189">
        <v>15.69</v>
      </c>
      <c r="D189">
        <v>12.14</v>
      </c>
      <c r="E189">
        <v>14.02</v>
      </c>
      <c r="F189">
        <v>14.02</v>
      </c>
      <c r="G189">
        <v>0</v>
      </c>
      <c r="H189">
        <f t="shared" si="4"/>
        <v>2016</v>
      </c>
      <c r="I189">
        <f t="shared" si="5"/>
        <v>9</v>
      </c>
    </row>
    <row r="190" spans="1:9" x14ac:dyDescent="0.2">
      <c r="A190" s="2">
        <v>42643</v>
      </c>
      <c r="B190">
        <v>14.91</v>
      </c>
      <c r="C190">
        <v>15.2</v>
      </c>
      <c r="D190">
        <v>12.53</v>
      </c>
      <c r="E190">
        <v>13.29</v>
      </c>
      <c r="F190">
        <v>13.29</v>
      </c>
      <c r="G190">
        <v>0</v>
      </c>
      <c r="H190">
        <f t="shared" si="4"/>
        <v>2016</v>
      </c>
      <c r="I190">
        <f t="shared" si="5"/>
        <v>9</v>
      </c>
    </row>
    <row r="191" spans="1:9" x14ac:dyDescent="0.2">
      <c r="A191" s="2">
        <v>42646</v>
      </c>
      <c r="B191">
        <v>13.75</v>
      </c>
      <c r="C191">
        <v>14.42</v>
      </c>
      <c r="D191">
        <v>13.42</v>
      </c>
      <c r="E191">
        <v>13.57</v>
      </c>
      <c r="F191">
        <v>13.57</v>
      </c>
      <c r="G191">
        <v>0</v>
      </c>
      <c r="H191">
        <f t="shared" si="4"/>
        <v>2016</v>
      </c>
      <c r="I191">
        <f t="shared" si="5"/>
        <v>10</v>
      </c>
    </row>
    <row r="192" spans="1:9" x14ac:dyDescent="0.2">
      <c r="A192" s="2">
        <v>42647</v>
      </c>
      <c r="B192">
        <v>13.4</v>
      </c>
      <c r="C192">
        <v>14.57</v>
      </c>
      <c r="D192">
        <v>12.92</v>
      </c>
      <c r="E192">
        <v>13.63</v>
      </c>
      <c r="F192">
        <v>13.63</v>
      </c>
      <c r="G192">
        <v>0</v>
      </c>
      <c r="H192">
        <f t="shared" si="4"/>
        <v>2016</v>
      </c>
      <c r="I192">
        <f t="shared" si="5"/>
        <v>10</v>
      </c>
    </row>
    <row r="193" spans="1:9" x14ac:dyDescent="0.2">
      <c r="A193" s="2">
        <v>42648</v>
      </c>
      <c r="B193">
        <v>13.56</v>
      </c>
      <c r="C193">
        <v>13.68</v>
      </c>
      <c r="D193">
        <v>12.7</v>
      </c>
      <c r="E193">
        <v>12.99</v>
      </c>
      <c r="F193">
        <v>12.99</v>
      </c>
      <c r="G193">
        <v>0</v>
      </c>
      <c r="H193">
        <f t="shared" si="4"/>
        <v>2016</v>
      </c>
      <c r="I193">
        <f t="shared" si="5"/>
        <v>10</v>
      </c>
    </row>
    <row r="194" spans="1:9" x14ac:dyDescent="0.2">
      <c r="A194" s="2">
        <v>42649</v>
      </c>
      <c r="B194">
        <v>13.11</v>
      </c>
      <c r="C194">
        <v>13.84</v>
      </c>
      <c r="D194">
        <v>12.8</v>
      </c>
      <c r="E194">
        <v>12.84</v>
      </c>
      <c r="F194">
        <v>12.84</v>
      </c>
      <c r="G194">
        <v>0</v>
      </c>
      <c r="H194">
        <f t="shared" si="4"/>
        <v>2016</v>
      </c>
      <c r="I194">
        <f t="shared" si="5"/>
        <v>10</v>
      </c>
    </row>
    <row r="195" spans="1:9" x14ac:dyDescent="0.2">
      <c r="A195" s="2">
        <v>42650</v>
      </c>
      <c r="B195">
        <v>13.52</v>
      </c>
      <c r="C195">
        <v>14.15</v>
      </c>
      <c r="D195">
        <v>12.21</v>
      </c>
      <c r="E195">
        <v>13.48</v>
      </c>
      <c r="F195">
        <v>13.48</v>
      </c>
      <c r="G195">
        <v>0</v>
      </c>
      <c r="H195">
        <f t="shared" ref="H195:H258" si="6">YEAR(A195)</f>
        <v>2016</v>
      </c>
      <c r="I195">
        <f t="shared" ref="I195:I258" si="7">MONTH(A195)</f>
        <v>10</v>
      </c>
    </row>
    <row r="196" spans="1:9" x14ac:dyDescent="0.2">
      <c r="A196" s="2">
        <v>42653</v>
      </c>
      <c r="B196">
        <v>14.19</v>
      </c>
      <c r="C196">
        <v>14.36</v>
      </c>
      <c r="D196">
        <v>13.29</v>
      </c>
      <c r="E196">
        <v>13.38</v>
      </c>
      <c r="F196">
        <v>13.38</v>
      </c>
      <c r="G196">
        <v>0</v>
      </c>
      <c r="H196">
        <f t="shared" si="6"/>
        <v>2016</v>
      </c>
      <c r="I196">
        <f t="shared" si="7"/>
        <v>10</v>
      </c>
    </row>
    <row r="197" spans="1:9" x14ac:dyDescent="0.2">
      <c r="A197" s="2">
        <v>42654</v>
      </c>
      <c r="B197">
        <v>13.71</v>
      </c>
      <c r="C197">
        <v>16.469999000000001</v>
      </c>
      <c r="D197">
        <v>13.69</v>
      </c>
      <c r="E197">
        <v>15.36</v>
      </c>
      <c r="F197">
        <v>15.36</v>
      </c>
      <c r="G197">
        <v>0</v>
      </c>
      <c r="H197">
        <f t="shared" si="6"/>
        <v>2016</v>
      </c>
      <c r="I197">
        <f t="shared" si="7"/>
        <v>10</v>
      </c>
    </row>
    <row r="198" spans="1:9" x14ac:dyDescent="0.2">
      <c r="A198" s="2">
        <v>42655</v>
      </c>
      <c r="B198">
        <v>15.53</v>
      </c>
      <c r="C198">
        <v>16.34</v>
      </c>
      <c r="D198">
        <v>15.26</v>
      </c>
      <c r="E198">
        <v>15.91</v>
      </c>
      <c r="F198">
        <v>15.91</v>
      </c>
      <c r="G198">
        <v>0</v>
      </c>
      <c r="H198">
        <f t="shared" si="6"/>
        <v>2016</v>
      </c>
      <c r="I198">
        <f t="shared" si="7"/>
        <v>10</v>
      </c>
    </row>
    <row r="199" spans="1:9" x14ac:dyDescent="0.2">
      <c r="A199" s="2">
        <v>42656</v>
      </c>
      <c r="B199">
        <v>16.879999000000002</v>
      </c>
      <c r="C199">
        <v>17.950001</v>
      </c>
      <c r="D199">
        <v>16.139999</v>
      </c>
      <c r="E199">
        <v>16.690000999999999</v>
      </c>
      <c r="F199">
        <v>16.690000999999999</v>
      </c>
      <c r="G199">
        <v>0</v>
      </c>
      <c r="H199">
        <f t="shared" si="6"/>
        <v>2016</v>
      </c>
      <c r="I199">
        <f t="shared" si="7"/>
        <v>10</v>
      </c>
    </row>
    <row r="200" spans="1:9" x14ac:dyDescent="0.2">
      <c r="A200" s="2">
        <v>42657</v>
      </c>
      <c r="B200">
        <v>16.489999999999998</v>
      </c>
      <c r="C200">
        <v>16.5</v>
      </c>
      <c r="D200">
        <v>15.25</v>
      </c>
      <c r="E200">
        <v>16.120000999999998</v>
      </c>
      <c r="F200">
        <v>16.120000999999998</v>
      </c>
      <c r="G200">
        <v>0</v>
      </c>
      <c r="H200">
        <f t="shared" si="6"/>
        <v>2016</v>
      </c>
      <c r="I200">
        <f t="shared" si="7"/>
        <v>10</v>
      </c>
    </row>
    <row r="201" spans="1:9" x14ac:dyDescent="0.2">
      <c r="A201" s="2">
        <v>42660</v>
      </c>
      <c r="B201">
        <v>17.010000000000002</v>
      </c>
      <c r="C201">
        <v>17.110001</v>
      </c>
      <c r="D201">
        <v>16.129999000000002</v>
      </c>
      <c r="E201">
        <v>16.209999</v>
      </c>
      <c r="F201">
        <v>16.209999</v>
      </c>
      <c r="G201">
        <v>0</v>
      </c>
      <c r="H201">
        <f t="shared" si="6"/>
        <v>2016</v>
      </c>
      <c r="I201">
        <f t="shared" si="7"/>
        <v>10</v>
      </c>
    </row>
    <row r="202" spans="1:9" x14ac:dyDescent="0.2">
      <c r="A202" s="2">
        <v>42661</v>
      </c>
      <c r="B202">
        <v>15.82</v>
      </c>
      <c r="C202">
        <v>15.85</v>
      </c>
      <c r="D202">
        <v>15.03</v>
      </c>
      <c r="E202">
        <v>15.28</v>
      </c>
      <c r="F202">
        <v>15.28</v>
      </c>
      <c r="G202">
        <v>0</v>
      </c>
      <c r="H202">
        <f t="shared" si="6"/>
        <v>2016</v>
      </c>
      <c r="I202">
        <f t="shared" si="7"/>
        <v>10</v>
      </c>
    </row>
    <row r="203" spans="1:9" x14ac:dyDescent="0.2">
      <c r="A203" s="2">
        <v>42662</v>
      </c>
      <c r="B203">
        <v>15.45</v>
      </c>
      <c r="C203">
        <v>15.68</v>
      </c>
      <c r="D203">
        <v>13.87</v>
      </c>
      <c r="E203">
        <v>14.41</v>
      </c>
      <c r="F203">
        <v>14.41</v>
      </c>
      <c r="G203">
        <v>0</v>
      </c>
      <c r="H203">
        <f t="shared" si="6"/>
        <v>2016</v>
      </c>
      <c r="I203">
        <f t="shared" si="7"/>
        <v>10</v>
      </c>
    </row>
    <row r="204" spans="1:9" x14ac:dyDescent="0.2">
      <c r="A204" s="2">
        <v>42663</v>
      </c>
      <c r="B204">
        <v>14.43</v>
      </c>
      <c r="C204">
        <v>14.72</v>
      </c>
      <c r="D204">
        <v>13.74</v>
      </c>
      <c r="E204">
        <v>13.75</v>
      </c>
      <c r="F204">
        <v>13.75</v>
      </c>
      <c r="G204">
        <v>0</v>
      </c>
      <c r="H204">
        <f t="shared" si="6"/>
        <v>2016</v>
      </c>
      <c r="I204">
        <f t="shared" si="7"/>
        <v>10</v>
      </c>
    </row>
    <row r="205" spans="1:9" x14ac:dyDescent="0.2">
      <c r="A205" s="2">
        <v>42664</v>
      </c>
      <c r="B205">
        <v>14.04</v>
      </c>
      <c r="C205">
        <v>14.53</v>
      </c>
      <c r="D205">
        <v>13.27</v>
      </c>
      <c r="E205">
        <v>13.34</v>
      </c>
      <c r="F205">
        <v>13.34</v>
      </c>
      <c r="G205">
        <v>0</v>
      </c>
      <c r="H205">
        <f t="shared" si="6"/>
        <v>2016</v>
      </c>
      <c r="I205">
        <f t="shared" si="7"/>
        <v>10</v>
      </c>
    </row>
    <row r="206" spans="1:9" x14ac:dyDescent="0.2">
      <c r="A206" s="2">
        <v>42667</v>
      </c>
      <c r="B206">
        <v>13.19</v>
      </c>
      <c r="C206">
        <v>13.26</v>
      </c>
      <c r="D206">
        <v>12.83</v>
      </c>
      <c r="E206">
        <v>13.02</v>
      </c>
      <c r="F206">
        <v>13.02</v>
      </c>
      <c r="G206">
        <v>0</v>
      </c>
      <c r="H206">
        <f t="shared" si="6"/>
        <v>2016</v>
      </c>
      <c r="I206">
        <f t="shared" si="7"/>
        <v>10</v>
      </c>
    </row>
    <row r="207" spans="1:9" x14ac:dyDescent="0.2">
      <c r="A207" s="2">
        <v>42668</v>
      </c>
      <c r="B207">
        <v>12.91</v>
      </c>
      <c r="C207">
        <v>13.86</v>
      </c>
      <c r="D207">
        <v>12.73</v>
      </c>
      <c r="E207">
        <v>13.46</v>
      </c>
      <c r="F207">
        <v>13.46</v>
      </c>
      <c r="G207">
        <v>0</v>
      </c>
      <c r="H207">
        <f t="shared" si="6"/>
        <v>2016</v>
      </c>
      <c r="I207">
        <f t="shared" si="7"/>
        <v>10</v>
      </c>
    </row>
    <row r="208" spans="1:9" x14ac:dyDescent="0.2">
      <c r="A208" s="2">
        <v>42669</v>
      </c>
      <c r="B208">
        <v>13.66</v>
      </c>
      <c r="C208">
        <v>14.8</v>
      </c>
      <c r="D208">
        <v>13.66</v>
      </c>
      <c r="E208">
        <v>14.24</v>
      </c>
      <c r="F208">
        <v>14.24</v>
      </c>
      <c r="G208">
        <v>0</v>
      </c>
      <c r="H208">
        <f t="shared" si="6"/>
        <v>2016</v>
      </c>
      <c r="I208">
        <f t="shared" si="7"/>
        <v>10</v>
      </c>
    </row>
    <row r="209" spans="1:9" x14ac:dyDescent="0.2">
      <c r="A209" s="2">
        <v>42670</v>
      </c>
      <c r="B209">
        <v>14.37</v>
      </c>
      <c r="C209">
        <v>15.43</v>
      </c>
      <c r="D209">
        <v>13.6</v>
      </c>
      <c r="E209">
        <v>15.36</v>
      </c>
      <c r="F209">
        <v>15.36</v>
      </c>
      <c r="G209">
        <v>0</v>
      </c>
      <c r="H209">
        <f t="shared" si="6"/>
        <v>2016</v>
      </c>
      <c r="I209">
        <f t="shared" si="7"/>
        <v>10</v>
      </c>
    </row>
    <row r="210" spans="1:9" x14ac:dyDescent="0.2">
      <c r="A210" s="2">
        <v>42671</v>
      </c>
      <c r="B210">
        <v>15.67</v>
      </c>
      <c r="C210">
        <v>17.350000000000001</v>
      </c>
      <c r="D210">
        <v>14.65</v>
      </c>
      <c r="E210">
        <v>16.190000999999999</v>
      </c>
      <c r="F210">
        <v>16.190000999999999</v>
      </c>
      <c r="G210">
        <v>0</v>
      </c>
      <c r="H210">
        <f t="shared" si="6"/>
        <v>2016</v>
      </c>
      <c r="I210">
        <f t="shared" si="7"/>
        <v>10</v>
      </c>
    </row>
    <row r="211" spans="1:9" x14ac:dyDescent="0.2">
      <c r="A211" s="2">
        <v>42674</v>
      </c>
      <c r="B211">
        <v>16.309999000000001</v>
      </c>
      <c r="C211">
        <v>17.629999000000002</v>
      </c>
      <c r="D211">
        <v>16.25</v>
      </c>
      <c r="E211">
        <v>17.059999000000001</v>
      </c>
      <c r="F211">
        <v>17.059999000000001</v>
      </c>
      <c r="G211">
        <v>0</v>
      </c>
      <c r="H211">
        <f t="shared" si="6"/>
        <v>2016</v>
      </c>
      <c r="I211">
        <f t="shared" si="7"/>
        <v>10</v>
      </c>
    </row>
    <row r="212" spans="1:9" x14ac:dyDescent="0.2">
      <c r="A212" s="2">
        <v>42675</v>
      </c>
      <c r="B212">
        <v>16.540001</v>
      </c>
      <c r="C212">
        <v>20.43</v>
      </c>
      <c r="D212">
        <v>16.510000000000002</v>
      </c>
      <c r="E212">
        <v>18.559999000000001</v>
      </c>
      <c r="F212">
        <v>18.559999000000001</v>
      </c>
      <c r="G212">
        <v>0</v>
      </c>
      <c r="H212">
        <f t="shared" si="6"/>
        <v>2016</v>
      </c>
      <c r="I212">
        <f t="shared" si="7"/>
        <v>11</v>
      </c>
    </row>
    <row r="213" spans="1:9" x14ac:dyDescent="0.2">
      <c r="A213" s="2">
        <v>42676</v>
      </c>
      <c r="B213">
        <v>19.09</v>
      </c>
      <c r="C213">
        <v>19.82</v>
      </c>
      <c r="D213">
        <v>18.559999000000001</v>
      </c>
      <c r="E213">
        <v>19.32</v>
      </c>
      <c r="F213">
        <v>19.32</v>
      </c>
      <c r="G213">
        <v>0</v>
      </c>
      <c r="H213">
        <f t="shared" si="6"/>
        <v>2016</v>
      </c>
      <c r="I213">
        <f t="shared" si="7"/>
        <v>11</v>
      </c>
    </row>
    <row r="214" spans="1:9" x14ac:dyDescent="0.2">
      <c r="A214" s="2">
        <v>42677</v>
      </c>
      <c r="B214">
        <v>19.850000000000001</v>
      </c>
      <c r="C214">
        <v>22.57</v>
      </c>
      <c r="D214">
        <v>18.84</v>
      </c>
      <c r="E214">
        <v>22.08</v>
      </c>
      <c r="F214">
        <v>22.08</v>
      </c>
      <c r="G214">
        <v>0</v>
      </c>
      <c r="H214">
        <f t="shared" si="6"/>
        <v>2016</v>
      </c>
      <c r="I214">
        <f t="shared" si="7"/>
        <v>11</v>
      </c>
    </row>
    <row r="215" spans="1:9" x14ac:dyDescent="0.2">
      <c r="A215" s="2">
        <v>42678</v>
      </c>
      <c r="B215">
        <v>21.860001</v>
      </c>
      <c r="C215">
        <v>23.01</v>
      </c>
      <c r="D215">
        <v>19.200001</v>
      </c>
      <c r="E215">
        <v>22.51</v>
      </c>
      <c r="F215">
        <v>22.51</v>
      </c>
      <c r="G215">
        <v>0</v>
      </c>
      <c r="H215">
        <f t="shared" si="6"/>
        <v>2016</v>
      </c>
      <c r="I215">
        <f t="shared" si="7"/>
        <v>11</v>
      </c>
    </row>
    <row r="216" spans="1:9" x14ac:dyDescent="0.2">
      <c r="A216" s="2">
        <v>42681</v>
      </c>
      <c r="B216">
        <v>19.780000999999999</v>
      </c>
      <c r="C216">
        <v>19.860001</v>
      </c>
      <c r="D216">
        <v>18.389999</v>
      </c>
      <c r="E216">
        <v>18.709999</v>
      </c>
      <c r="F216">
        <v>18.709999</v>
      </c>
      <c r="G216">
        <v>0</v>
      </c>
      <c r="H216">
        <f t="shared" si="6"/>
        <v>2016</v>
      </c>
      <c r="I216">
        <f t="shared" si="7"/>
        <v>11</v>
      </c>
    </row>
    <row r="217" spans="1:9" x14ac:dyDescent="0.2">
      <c r="A217" s="2">
        <v>42682</v>
      </c>
      <c r="B217">
        <v>18.920000000000002</v>
      </c>
      <c r="C217">
        <v>19.91</v>
      </c>
      <c r="D217">
        <v>17.700001</v>
      </c>
      <c r="E217">
        <v>18.739999999999998</v>
      </c>
      <c r="F217">
        <v>18.739999999999998</v>
      </c>
      <c r="G217">
        <v>0</v>
      </c>
      <c r="H217">
        <f t="shared" si="6"/>
        <v>2016</v>
      </c>
      <c r="I217">
        <f t="shared" si="7"/>
        <v>11</v>
      </c>
    </row>
    <row r="218" spans="1:9" x14ac:dyDescent="0.2">
      <c r="A218" s="2">
        <v>42683</v>
      </c>
      <c r="B218">
        <v>20.700001</v>
      </c>
      <c r="C218">
        <v>21.48</v>
      </c>
      <c r="D218">
        <v>14.33</v>
      </c>
      <c r="E218">
        <v>14.38</v>
      </c>
      <c r="F218">
        <v>14.38</v>
      </c>
      <c r="G218">
        <v>0</v>
      </c>
      <c r="H218">
        <f t="shared" si="6"/>
        <v>2016</v>
      </c>
      <c r="I218">
        <f t="shared" si="7"/>
        <v>11</v>
      </c>
    </row>
    <row r="219" spans="1:9" x14ac:dyDescent="0.2">
      <c r="A219" s="2">
        <v>42684</v>
      </c>
      <c r="B219">
        <v>14.01</v>
      </c>
      <c r="C219">
        <v>16.299999</v>
      </c>
      <c r="D219">
        <v>13.26</v>
      </c>
      <c r="E219">
        <v>14.74</v>
      </c>
      <c r="F219">
        <v>14.74</v>
      </c>
      <c r="G219">
        <v>0</v>
      </c>
      <c r="H219">
        <f t="shared" si="6"/>
        <v>2016</v>
      </c>
      <c r="I219">
        <f t="shared" si="7"/>
        <v>11</v>
      </c>
    </row>
    <row r="220" spans="1:9" x14ac:dyDescent="0.2">
      <c r="A220" s="2">
        <v>42685</v>
      </c>
      <c r="B220">
        <v>14.83</v>
      </c>
      <c r="C220">
        <v>16</v>
      </c>
      <c r="D220">
        <v>14.15</v>
      </c>
      <c r="E220">
        <v>14.17</v>
      </c>
      <c r="F220">
        <v>14.17</v>
      </c>
      <c r="G220">
        <v>0</v>
      </c>
      <c r="H220">
        <f t="shared" si="6"/>
        <v>2016</v>
      </c>
      <c r="I220">
        <f t="shared" si="7"/>
        <v>11</v>
      </c>
    </row>
    <row r="221" spans="1:9" x14ac:dyDescent="0.2">
      <c r="A221" s="2">
        <v>42688</v>
      </c>
      <c r="B221">
        <v>14.69</v>
      </c>
      <c r="C221">
        <v>15.56</v>
      </c>
      <c r="D221">
        <v>14.39</v>
      </c>
      <c r="E221">
        <v>14.48</v>
      </c>
      <c r="F221">
        <v>14.48</v>
      </c>
      <c r="G221">
        <v>0</v>
      </c>
      <c r="H221">
        <f t="shared" si="6"/>
        <v>2016</v>
      </c>
      <c r="I221">
        <f t="shared" si="7"/>
        <v>11</v>
      </c>
    </row>
    <row r="222" spans="1:9" x14ac:dyDescent="0.2">
      <c r="A222" s="2">
        <v>42689</v>
      </c>
      <c r="B222">
        <v>14.16</v>
      </c>
      <c r="C222">
        <v>14.65</v>
      </c>
      <c r="D222">
        <v>13.3</v>
      </c>
      <c r="E222">
        <v>13.37</v>
      </c>
      <c r="F222">
        <v>13.37</v>
      </c>
      <c r="G222">
        <v>0</v>
      </c>
      <c r="H222">
        <f t="shared" si="6"/>
        <v>2016</v>
      </c>
      <c r="I222">
        <f t="shared" si="7"/>
        <v>11</v>
      </c>
    </row>
    <row r="223" spans="1:9" x14ac:dyDescent="0.2">
      <c r="A223" s="2">
        <v>42690</v>
      </c>
      <c r="B223">
        <v>13.51</v>
      </c>
      <c r="C223">
        <v>14.49</v>
      </c>
      <c r="D223">
        <v>13.51</v>
      </c>
      <c r="E223">
        <v>13.72</v>
      </c>
      <c r="F223">
        <v>13.72</v>
      </c>
      <c r="G223">
        <v>0</v>
      </c>
      <c r="H223">
        <f t="shared" si="6"/>
        <v>2016</v>
      </c>
      <c r="I223">
        <f t="shared" si="7"/>
        <v>11</v>
      </c>
    </row>
    <row r="224" spans="1:9" x14ac:dyDescent="0.2">
      <c r="A224" s="2">
        <v>42691</v>
      </c>
      <c r="B224">
        <v>13.37</v>
      </c>
      <c r="C224">
        <v>13.55</v>
      </c>
      <c r="D224">
        <v>12.97</v>
      </c>
      <c r="E224">
        <v>13.35</v>
      </c>
      <c r="F224">
        <v>13.35</v>
      </c>
      <c r="G224">
        <v>0</v>
      </c>
      <c r="H224">
        <f t="shared" si="6"/>
        <v>2016</v>
      </c>
      <c r="I224">
        <f t="shared" si="7"/>
        <v>11</v>
      </c>
    </row>
    <row r="225" spans="1:9" x14ac:dyDescent="0.2">
      <c r="A225" s="2">
        <v>42692</v>
      </c>
      <c r="B225">
        <v>13.56</v>
      </c>
      <c r="C225">
        <v>13.74</v>
      </c>
      <c r="D225">
        <v>12.85</v>
      </c>
      <c r="E225">
        <v>12.85</v>
      </c>
      <c r="F225">
        <v>12.85</v>
      </c>
      <c r="G225">
        <v>0</v>
      </c>
      <c r="H225">
        <f t="shared" si="6"/>
        <v>2016</v>
      </c>
      <c r="I225">
        <f t="shared" si="7"/>
        <v>11</v>
      </c>
    </row>
    <row r="226" spans="1:9" x14ac:dyDescent="0.2">
      <c r="A226" s="2">
        <v>42695</v>
      </c>
      <c r="B226">
        <v>13.27</v>
      </c>
      <c r="C226">
        <v>13.44</v>
      </c>
      <c r="D226">
        <v>12.16</v>
      </c>
      <c r="E226">
        <v>12.42</v>
      </c>
      <c r="F226">
        <v>12.42</v>
      </c>
      <c r="G226">
        <v>0</v>
      </c>
      <c r="H226">
        <f t="shared" si="6"/>
        <v>2016</v>
      </c>
      <c r="I226">
        <f t="shared" si="7"/>
        <v>11</v>
      </c>
    </row>
    <row r="227" spans="1:9" x14ac:dyDescent="0.2">
      <c r="A227" s="2">
        <v>42696</v>
      </c>
      <c r="B227">
        <v>12.26</v>
      </c>
      <c r="C227">
        <v>12.83</v>
      </c>
      <c r="D227">
        <v>12.2</v>
      </c>
      <c r="E227">
        <v>12.41</v>
      </c>
      <c r="F227">
        <v>12.41</v>
      </c>
      <c r="G227">
        <v>0</v>
      </c>
      <c r="H227">
        <f t="shared" si="6"/>
        <v>2016</v>
      </c>
      <c r="I227">
        <f t="shared" si="7"/>
        <v>11</v>
      </c>
    </row>
    <row r="228" spans="1:9" x14ac:dyDescent="0.2">
      <c r="A228" s="2">
        <v>42697</v>
      </c>
      <c r="B228">
        <v>12.34</v>
      </c>
      <c r="C228">
        <v>13.01</v>
      </c>
      <c r="D228">
        <v>12.19</v>
      </c>
      <c r="E228">
        <v>12.43</v>
      </c>
      <c r="F228">
        <v>12.43</v>
      </c>
      <c r="G228">
        <v>0</v>
      </c>
      <c r="H228">
        <f t="shared" si="6"/>
        <v>2016</v>
      </c>
      <c r="I228">
        <f t="shared" si="7"/>
        <v>11</v>
      </c>
    </row>
    <row r="229" spans="1:9" x14ac:dyDescent="0.2">
      <c r="A229" s="2">
        <v>42699</v>
      </c>
      <c r="B229">
        <v>12.52</v>
      </c>
      <c r="C229">
        <v>12.74</v>
      </c>
      <c r="D229">
        <v>12.31</v>
      </c>
      <c r="E229">
        <v>12.34</v>
      </c>
      <c r="F229">
        <v>12.34</v>
      </c>
      <c r="G229">
        <v>0</v>
      </c>
      <c r="H229">
        <f t="shared" si="6"/>
        <v>2016</v>
      </c>
      <c r="I229">
        <f t="shared" si="7"/>
        <v>11</v>
      </c>
    </row>
    <row r="230" spans="1:9" x14ac:dyDescent="0.2">
      <c r="A230" s="2">
        <v>42702</v>
      </c>
      <c r="B230">
        <v>13.4</v>
      </c>
      <c r="C230">
        <v>13.5</v>
      </c>
      <c r="D230">
        <v>12.74</v>
      </c>
      <c r="E230">
        <v>13.15</v>
      </c>
      <c r="F230">
        <v>13.15</v>
      </c>
      <c r="G230">
        <v>0</v>
      </c>
      <c r="H230">
        <f t="shared" si="6"/>
        <v>2016</v>
      </c>
      <c r="I230">
        <f t="shared" si="7"/>
        <v>11</v>
      </c>
    </row>
    <row r="231" spans="1:9" x14ac:dyDescent="0.2">
      <c r="A231" s="2">
        <v>42703</v>
      </c>
      <c r="B231">
        <v>13.07</v>
      </c>
      <c r="C231">
        <v>13.55</v>
      </c>
      <c r="D231">
        <v>12.62</v>
      </c>
      <c r="E231">
        <v>12.9</v>
      </c>
      <c r="F231">
        <v>12.9</v>
      </c>
      <c r="G231">
        <v>0</v>
      </c>
      <c r="H231">
        <f t="shared" si="6"/>
        <v>2016</v>
      </c>
      <c r="I231">
        <f t="shared" si="7"/>
        <v>11</v>
      </c>
    </row>
    <row r="232" spans="1:9" x14ac:dyDescent="0.2">
      <c r="A232" s="2">
        <v>42704</v>
      </c>
      <c r="B232">
        <v>12.6</v>
      </c>
      <c r="C232">
        <v>13.42</v>
      </c>
      <c r="D232">
        <v>12.23</v>
      </c>
      <c r="E232">
        <v>13.33</v>
      </c>
      <c r="F232">
        <v>13.33</v>
      </c>
      <c r="G232">
        <v>0</v>
      </c>
      <c r="H232">
        <f t="shared" si="6"/>
        <v>2016</v>
      </c>
      <c r="I232">
        <f t="shared" si="7"/>
        <v>11</v>
      </c>
    </row>
    <row r="233" spans="1:9" x14ac:dyDescent="0.2">
      <c r="A233" s="2">
        <v>42705</v>
      </c>
      <c r="B233">
        <v>13.4</v>
      </c>
      <c r="C233">
        <v>14.72</v>
      </c>
      <c r="D233">
        <v>13.05</v>
      </c>
      <c r="E233">
        <v>14.07</v>
      </c>
      <c r="F233">
        <v>14.07</v>
      </c>
      <c r="G233">
        <v>0</v>
      </c>
      <c r="H233">
        <f t="shared" si="6"/>
        <v>2016</v>
      </c>
      <c r="I233">
        <f t="shared" si="7"/>
        <v>12</v>
      </c>
    </row>
    <row r="234" spans="1:9" x14ac:dyDescent="0.2">
      <c r="A234" s="2">
        <v>42706</v>
      </c>
      <c r="B234">
        <v>14.16</v>
      </c>
      <c r="C234">
        <v>14.48</v>
      </c>
      <c r="D234">
        <v>12.39</v>
      </c>
      <c r="E234">
        <v>14.12</v>
      </c>
      <c r="F234">
        <v>14.12</v>
      </c>
      <c r="G234">
        <v>0</v>
      </c>
      <c r="H234">
        <f t="shared" si="6"/>
        <v>2016</v>
      </c>
      <c r="I234">
        <f t="shared" si="7"/>
        <v>12</v>
      </c>
    </row>
    <row r="235" spans="1:9" x14ac:dyDescent="0.2">
      <c r="A235" s="2">
        <v>42709</v>
      </c>
      <c r="B235">
        <v>13.75</v>
      </c>
      <c r="C235">
        <v>13.77</v>
      </c>
      <c r="D235">
        <v>12.14</v>
      </c>
      <c r="E235">
        <v>12.14</v>
      </c>
      <c r="F235">
        <v>12.14</v>
      </c>
      <c r="G235">
        <v>0</v>
      </c>
      <c r="H235">
        <f t="shared" si="6"/>
        <v>2016</v>
      </c>
      <c r="I235">
        <f t="shared" si="7"/>
        <v>12</v>
      </c>
    </row>
    <row r="236" spans="1:9" x14ac:dyDescent="0.2">
      <c r="A236" s="2">
        <v>42710</v>
      </c>
      <c r="B236">
        <v>12.19</v>
      </c>
      <c r="C236">
        <v>12.3</v>
      </c>
      <c r="D236">
        <v>11.54</v>
      </c>
      <c r="E236">
        <v>11.79</v>
      </c>
      <c r="F236">
        <v>11.79</v>
      </c>
      <c r="G236">
        <v>0</v>
      </c>
      <c r="H236">
        <f t="shared" si="6"/>
        <v>2016</v>
      </c>
      <c r="I236">
        <f t="shared" si="7"/>
        <v>12</v>
      </c>
    </row>
    <row r="237" spans="1:9" x14ac:dyDescent="0.2">
      <c r="A237" s="2">
        <v>42711</v>
      </c>
      <c r="B237">
        <v>11.59</v>
      </c>
      <c r="C237">
        <v>12.24</v>
      </c>
      <c r="D237">
        <v>11.33</v>
      </c>
      <c r="E237">
        <v>12.22</v>
      </c>
      <c r="F237">
        <v>12.22</v>
      </c>
      <c r="G237">
        <v>0</v>
      </c>
      <c r="H237">
        <f t="shared" si="6"/>
        <v>2016</v>
      </c>
      <c r="I237">
        <f t="shared" si="7"/>
        <v>12</v>
      </c>
    </row>
    <row r="238" spans="1:9" x14ac:dyDescent="0.2">
      <c r="A238" s="2">
        <v>42712</v>
      </c>
      <c r="B238">
        <v>12.1</v>
      </c>
      <c r="C238">
        <v>13.4</v>
      </c>
      <c r="D238">
        <v>11.3</v>
      </c>
      <c r="E238">
        <v>12.64</v>
      </c>
      <c r="F238">
        <v>12.64</v>
      </c>
      <c r="G238">
        <v>0</v>
      </c>
      <c r="H238">
        <f t="shared" si="6"/>
        <v>2016</v>
      </c>
      <c r="I238">
        <f t="shared" si="7"/>
        <v>12</v>
      </c>
    </row>
    <row r="239" spans="1:9" x14ac:dyDescent="0.2">
      <c r="A239" s="2">
        <v>42713</v>
      </c>
      <c r="B239">
        <v>12.59</v>
      </c>
      <c r="C239">
        <v>12.72</v>
      </c>
      <c r="D239">
        <v>11.67</v>
      </c>
      <c r="E239">
        <v>11.75</v>
      </c>
      <c r="F239">
        <v>11.75</v>
      </c>
      <c r="G239">
        <v>0</v>
      </c>
      <c r="H239">
        <f t="shared" si="6"/>
        <v>2016</v>
      </c>
      <c r="I239">
        <f t="shared" si="7"/>
        <v>12</v>
      </c>
    </row>
    <row r="240" spans="1:9" x14ac:dyDescent="0.2">
      <c r="A240" s="2">
        <v>42716</v>
      </c>
      <c r="B240">
        <v>12.23</v>
      </c>
      <c r="C240">
        <v>12.78</v>
      </c>
      <c r="D240">
        <v>12.07</v>
      </c>
      <c r="E240">
        <v>12.64</v>
      </c>
      <c r="F240">
        <v>12.64</v>
      </c>
      <c r="G240">
        <v>0</v>
      </c>
      <c r="H240">
        <f t="shared" si="6"/>
        <v>2016</v>
      </c>
      <c r="I240">
        <f t="shared" si="7"/>
        <v>12</v>
      </c>
    </row>
    <row r="241" spans="1:9" x14ac:dyDescent="0.2">
      <c r="A241" s="2">
        <v>42717</v>
      </c>
      <c r="B241">
        <v>12.46</v>
      </c>
      <c r="C241">
        <v>13.42</v>
      </c>
      <c r="D241">
        <v>12.34</v>
      </c>
      <c r="E241">
        <v>12.72</v>
      </c>
      <c r="F241">
        <v>12.72</v>
      </c>
      <c r="G241">
        <v>0</v>
      </c>
      <c r="H241">
        <f t="shared" si="6"/>
        <v>2016</v>
      </c>
      <c r="I241">
        <f t="shared" si="7"/>
        <v>12</v>
      </c>
    </row>
    <row r="242" spans="1:9" x14ac:dyDescent="0.2">
      <c r="A242" s="2">
        <v>42718</v>
      </c>
      <c r="B242">
        <v>12.88</v>
      </c>
      <c r="C242">
        <v>13.39</v>
      </c>
      <c r="D242">
        <v>12.48</v>
      </c>
      <c r="E242">
        <v>13.19</v>
      </c>
      <c r="F242">
        <v>13.19</v>
      </c>
      <c r="G242">
        <v>0</v>
      </c>
      <c r="H242">
        <f t="shared" si="6"/>
        <v>2016</v>
      </c>
      <c r="I242">
        <f t="shared" si="7"/>
        <v>12</v>
      </c>
    </row>
    <row r="243" spans="1:9" x14ac:dyDescent="0.2">
      <c r="A243" s="2">
        <v>42719</v>
      </c>
      <c r="B243">
        <v>13.07</v>
      </c>
      <c r="C243">
        <v>13.24</v>
      </c>
      <c r="D243">
        <v>12.46</v>
      </c>
      <c r="E243">
        <v>12.79</v>
      </c>
      <c r="F243">
        <v>12.79</v>
      </c>
      <c r="G243">
        <v>0</v>
      </c>
      <c r="H243">
        <f t="shared" si="6"/>
        <v>2016</v>
      </c>
      <c r="I243">
        <f t="shared" si="7"/>
        <v>12</v>
      </c>
    </row>
    <row r="244" spans="1:9" x14ac:dyDescent="0.2">
      <c r="A244" s="2">
        <v>42720</v>
      </c>
      <c r="B244">
        <v>12.88</v>
      </c>
      <c r="C244">
        <v>12.95</v>
      </c>
      <c r="D244">
        <v>12.15</v>
      </c>
      <c r="E244">
        <v>12.2</v>
      </c>
      <c r="F244">
        <v>12.2</v>
      </c>
      <c r="G244">
        <v>0</v>
      </c>
      <c r="H244">
        <f t="shared" si="6"/>
        <v>2016</v>
      </c>
      <c r="I244">
        <f t="shared" si="7"/>
        <v>12</v>
      </c>
    </row>
    <row r="245" spans="1:9" x14ac:dyDescent="0.2">
      <c r="A245" s="2">
        <v>42723</v>
      </c>
      <c r="B245">
        <v>12.5</v>
      </c>
      <c r="C245">
        <v>12.52</v>
      </c>
      <c r="D245">
        <v>11.67</v>
      </c>
      <c r="E245">
        <v>11.71</v>
      </c>
      <c r="F245">
        <v>11.71</v>
      </c>
      <c r="G245">
        <v>0</v>
      </c>
      <c r="H245">
        <f t="shared" si="6"/>
        <v>2016</v>
      </c>
      <c r="I245">
        <f t="shared" si="7"/>
        <v>12</v>
      </c>
    </row>
    <row r="246" spans="1:9" x14ac:dyDescent="0.2">
      <c r="A246" s="2">
        <v>42724</v>
      </c>
      <c r="B246">
        <v>11.65</v>
      </c>
      <c r="C246">
        <v>11.75</v>
      </c>
      <c r="D246">
        <v>11.38</v>
      </c>
      <c r="E246">
        <v>11.45</v>
      </c>
      <c r="F246">
        <v>11.45</v>
      </c>
      <c r="G246">
        <v>0</v>
      </c>
      <c r="H246">
        <f t="shared" si="6"/>
        <v>2016</v>
      </c>
      <c r="I246">
        <f t="shared" si="7"/>
        <v>12</v>
      </c>
    </row>
    <row r="247" spans="1:9" x14ac:dyDescent="0.2">
      <c r="A247" s="2">
        <v>42725</v>
      </c>
      <c r="B247">
        <v>11.44</v>
      </c>
      <c r="C247">
        <v>11.49</v>
      </c>
      <c r="D247">
        <v>10.93</v>
      </c>
      <c r="E247">
        <v>11.27</v>
      </c>
      <c r="F247">
        <v>11.27</v>
      </c>
      <c r="G247">
        <v>0</v>
      </c>
      <c r="H247">
        <f t="shared" si="6"/>
        <v>2016</v>
      </c>
      <c r="I247">
        <f t="shared" si="7"/>
        <v>12</v>
      </c>
    </row>
    <row r="248" spans="1:9" x14ac:dyDescent="0.2">
      <c r="A248" s="2">
        <v>42726</v>
      </c>
      <c r="B248">
        <v>11.32</v>
      </c>
      <c r="C248">
        <v>11.67</v>
      </c>
      <c r="D248">
        <v>11.14</v>
      </c>
      <c r="E248">
        <v>11.43</v>
      </c>
      <c r="F248">
        <v>11.43</v>
      </c>
      <c r="G248">
        <v>0</v>
      </c>
      <c r="H248">
        <f t="shared" si="6"/>
        <v>2016</v>
      </c>
      <c r="I248">
        <f t="shared" si="7"/>
        <v>12</v>
      </c>
    </row>
    <row r="249" spans="1:9" x14ac:dyDescent="0.2">
      <c r="A249" s="2">
        <v>42727</v>
      </c>
      <c r="B249">
        <v>11.38</v>
      </c>
      <c r="C249">
        <v>11.81</v>
      </c>
      <c r="D249">
        <v>11.35</v>
      </c>
      <c r="E249">
        <v>11.44</v>
      </c>
      <c r="F249">
        <v>11.44</v>
      </c>
      <c r="G249">
        <v>0</v>
      </c>
      <c r="H249">
        <f t="shared" si="6"/>
        <v>2016</v>
      </c>
      <c r="I249">
        <f t="shared" si="7"/>
        <v>12</v>
      </c>
    </row>
    <row r="250" spans="1:9" x14ac:dyDescent="0.2">
      <c r="A250" s="2">
        <v>42731</v>
      </c>
      <c r="B250">
        <v>12.26</v>
      </c>
      <c r="C250">
        <v>12.33</v>
      </c>
      <c r="D250">
        <v>11.84</v>
      </c>
      <c r="E250">
        <v>11.99</v>
      </c>
      <c r="F250">
        <v>11.99</v>
      </c>
      <c r="G250">
        <v>0</v>
      </c>
      <c r="H250">
        <f t="shared" si="6"/>
        <v>2016</v>
      </c>
      <c r="I250">
        <f t="shared" si="7"/>
        <v>12</v>
      </c>
    </row>
    <row r="251" spans="1:9" x14ac:dyDescent="0.2">
      <c r="A251" s="2">
        <v>42732</v>
      </c>
      <c r="B251">
        <v>11.89</v>
      </c>
      <c r="C251">
        <v>13.04</v>
      </c>
      <c r="D251">
        <v>11.85</v>
      </c>
      <c r="E251">
        <v>12.95</v>
      </c>
      <c r="F251">
        <v>12.95</v>
      </c>
      <c r="G251">
        <v>0</v>
      </c>
      <c r="H251">
        <f t="shared" si="6"/>
        <v>2016</v>
      </c>
      <c r="I251">
        <f t="shared" si="7"/>
        <v>12</v>
      </c>
    </row>
    <row r="252" spans="1:9" x14ac:dyDescent="0.2">
      <c r="A252" s="2">
        <v>42733</v>
      </c>
      <c r="B252">
        <v>13.15</v>
      </c>
      <c r="C252">
        <v>13.71</v>
      </c>
      <c r="D252">
        <v>12.95</v>
      </c>
      <c r="E252">
        <v>13.37</v>
      </c>
      <c r="F252">
        <v>13.37</v>
      </c>
      <c r="G252">
        <v>0</v>
      </c>
      <c r="H252">
        <f t="shared" si="6"/>
        <v>2016</v>
      </c>
      <c r="I252">
        <f t="shared" si="7"/>
        <v>12</v>
      </c>
    </row>
    <row r="253" spans="1:9" x14ac:dyDescent="0.2">
      <c r="A253" s="2">
        <v>42734</v>
      </c>
      <c r="B253">
        <v>13.2</v>
      </c>
      <c r="C253">
        <v>14.68</v>
      </c>
      <c r="D253">
        <v>13.05</v>
      </c>
      <c r="E253">
        <v>14.04</v>
      </c>
      <c r="F253">
        <v>14.04</v>
      </c>
      <c r="G253">
        <v>0</v>
      </c>
      <c r="H253">
        <f t="shared" si="6"/>
        <v>2016</v>
      </c>
      <c r="I253">
        <f t="shared" si="7"/>
        <v>12</v>
      </c>
    </row>
    <row r="254" spans="1:9" x14ac:dyDescent="0.2">
      <c r="A254" s="2">
        <v>42738</v>
      </c>
      <c r="B254">
        <v>14.07</v>
      </c>
      <c r="C254">
        <v>14.07</v>
      </c>
      <c r="D254">
        <v>12.85</v>
      </c>
      <c r="E254">
        <v>12.85</v>
      </c>
      <c r="F254">
        <v>12.85</v>
      </c>
      <c r="G254">
        <v>0</v>
      </c>
      <c r="H254">
        <f t="shared" si="6"/>
        <v>2017</v>
      </c>
      <c r="I254">
        <f t="shared" si="7"/>
        <v>1</v>
      </c>
    </row>
    <row r="255" spans="1:9" x14ac:dyDescent="0.2">
      <c r="A255" s="2">
        <v>42739</v>
      </c>
      <c r="B255">
        <v>12.78</v>
      </c>
      <c r="C255">
        <v>12.8</v>
      </c>
      <c r="D255">
        <v>11.63</v>
      </c>
      <c r="E255">
        <v>11.85</v>
      </c>
      <c r="F255">
        <v>11.85</v>
      </c>
      <c r="G255">
        <v>0</v>
      </c>
      <c r="H255">
        <f t="shared" si="6"/>
        <v>2017</v>
      </c>
      <c r="I255">
        <f t="shared" si="7"/>
        <v>1</v>
      </c>
    </row>
    <row r="256" spans="1:9" x14ac:dyDescent="0.2">
      <c r="A256" s="2">
        <v>42740</v>
      </c>
      <c r="B256">
        <v>11.96</v>
      </c>
      <c r="C256">
        <v>12.09</v>
      </c>
      <c r="D256">
        <v>11.4</v>
      </c>
      <c r="E256">
        <v>11.67</v>
      </c>
      <c r="F256">
        <v>11.67</v>
      </c>
      <c r="G256">
        <v>0</v>
      </c>
      <c r="H256">
        <f t="shared" si="6"/>
        <v>2017</v>
      </c>
      <c r="I256">
        <f t="shared" si="7"/>
        <v>1</v>
      </c>
    </row>
    <row r="257" spans="1:9" x14ac:dyDescent="0.2">
      <c r="A257" s="2">
        <v>42741</v>
      </c>
      <c r="B257">
        <v>11.7</v>
      </c>
      <c r="C257">
        <v>11.74</v>
      </c>
      <c r="D257">
        <v>10.98</v>
      </c>
      <c r="E257">
        <v>11.32</v>
      </c>
      <c r="F257">
        <v>11.32</v>
      </c>
      <c r="G257">
        <v>0</v>
      </c>
      <c r="H257">
        <f t="shared" si="6"/>
        <v>2017</v>
      </c>
      <c r="I257">
        <f t="shared" si="7"/>
        <v>1</v>
      </c>
    </row>
    <row r="258" spans="1:9" x14ac:dyDescent="0.2">
      <c r="A258" s="2">
        <v>42744</v>
      </c>
      <c r="B258">
        <v>11.71</v>
      </c>
      <c r="C258">
        <v>12.08</v>
      </c>
      <c r="D258">
        <v>11.46</v>
      </c>
      <c r="E258">
        <v>11.56</v>
      </c>
      <c r="F258">
        <v>11.56</v>
      </c>
      <c r="G258">
        <v>0</v>
      </c>
      <c r="H258">
        <f t="shared" si="6"/>
        <v>2017</v>
      </c>
      <c r="I258">
        <f t="shared" si="7"/>
        <v>1</v>
      </c>
    </row>
    <row r="259" spans="1:9" x14ac:dyDescent="0.2">
      <c r="A259" s="2">
        <v>42745</v>
      </c>
      <c r="B259">
        <v>11.59</v>
      </c>
      <c r="C259">
        <v>11.79</v>
      </c>
      <c r="D259">
        <v>11.31</v>
      </c>
      <c r="E259">
        <v>11.49</v>
      </c>
      <c r="F259">
        <v>11.49</v>
      </c>
      <c r="G259">
        <v>0</v>
      </c>
      <c r="H259">
        <f t="shared" ref="H259:H322" si="8">YEAR(A259)</f>
        <v>2017</v>
      </c>
      <c r="I259">
        <f t="shared" ref="I259:I322" si="9">MONTH(A259)</f>
        <v>1</v>
      </c>
    </row>
    <row r="260" spans="1:9" x14ac:dyDescent="0.2">
      <c r="A260" s="2">
        <v>42746</v>
      </c>
      <c r="B260">
        <v>11.56</v>
      </c>
      <c r="C260">
        <v>12.23</v>
      </c>
      <c r="D260">
        <v>11.21</v>
      </c>
      <c r="E260">
        <v>11.26</v>
      </c>
      <c r="F260">
        <v>11.26</v>
      </c>
      <c r="G260">
        <v>0</v>
      </c>
      <c r="H260">
        <f t="shared" si="8"/>
        <v>2017</v>
      </c>
      <c r="I260">
        <f t="shared" si="9"/>
        <v>1</v>
      </c>
    </row>
    <row r="261" spans="1:9" x14ac:dyDescent="0.2">
      <c r="A261" s="2">
        <v>42747</v>
      </c>
      <c r="B261">
        <v>11.48</v>
      </c>
      <c r="C261">
        <v>12.6</v>
      </c>
      <c r="D261">
        <v>11.32</v>
      </c>
      <c r="E261">
        <v>11.54</v>
      </c>
      <c r="F261">
        <v>11.54</v>
      </c>
      <c r="G261">
        <v>0</v>
      </c>
      <c r="H261">
        <f t="shared" si="8"/>
        <v>2017</v>
      </c>
      <c r="I261">
        <f t="shared" si="9"/>
        <v>1</v>
      </c>
    </row>
    <row r="262" spans="1:9" x14ac:dyDescent="0.2">
      <c r="A262" s="2">
        <v>42748</v>
      </c>
      <c r="B262">
        <v>11.45</v>
      </c>
      <c r="C262">
        <v>11.62</v>
      </c>
      <c r="D262">
        <v>10.94</v>
      </c>
      <c r="E262">
        <v>11.23</v>
      </c>
      <c r="F262">
        <v>11.23</v>
      </c>
      <c r="G262">
        <v>0</v>
      </c>
      <c r="H262">
        <f t="shared" si="8"/>
        <v>2017</v>
      </c>
      <c r="I262">
        <f t="shared" si="9"/>
        <v>1</v>
      </c>
    </row>
    <row r="263" spans="1:9" x14ac:dyDescent="0.2">
      <c r="A263" s="2">
        <v>42752</v>
      </c>
      <c r="B263">
        <v>12.2</v>
      </c>
      <c r="C263">
        <v>12.75</v>
      </c>
      <c r="D263">
        <v>11.79</v>
      </c>
      <c r="E263">
        <v>11.87</v>
      </c>
      <c r="F263">
        <v>11.87</v>
      </c>
      <c r="G263">
        <v>0</v>
      </c>
      <c r="H263">
        <f t="shared" si="8"/>
        <v>2017</v>
      </c>
      <c r="I263">
        <f t="shared" si="9"/>
        <v>1</v>
      </c>
    </row>
    <row r="264" spans="1:9" x14ac:dyDescent="0.2">
      <c r="A264" s="2">
        <v>42753</v>
      </c>
      <c r="B264">
        <v>11.79</v>
      </c>
      <c r="C264">
        <v>12.81</v>
      </c>
      <c r="D264">
        <v>11.69</v>
      </c>
      <c r="E264">
        <v>12.48</v>
      </c>
      <c r="F264">
        <v>12.48</v>
      </c>
      <c r="G264">
        <v>0</v>
      </c>
      <c r="H264">
        <f t="shared" si="8"/>
        <v>2017</v>
      </c>
      <c r="I264">
        <f t="shared" si="9"/>
        <v>1</v>
      </c>
    </row>
    <row r="265" spans="1:9" x14ac:dyDescent="0.2">
      <c r="A265" s="2">
        <v>42754</v>
      </c>
      <c r="B265">
        <v>12.58</v>
      </c>
      <c r="C265">
        <v>13.28</v>
      </c>
      <c r="D265">
        <v>12.17</v>
      </c>
      <c r="E265">
        <v>12.78</v>
      </c>
      <c r="F265">
        <v>12.78</v>
      </c>
      <c r="G265">
        <v>0</v>
      </c>
      <c r="H265">
        <f t="shared" si="8"/>
        <v>2017</v>
      </c>
      <c r="I265">
        <f t="shared" si="9"/>
        <v>1</v>
      </c>
    </row>
    <row r="266" spans="1:9" x14ac:dyDescent="0.2">
      <c r="A266" s="2">
        <v>42755</v>
      </c>
      <c r="B266">
        <v>12.58</v>
      </c>
      <c r="C266">
        <v>12.59</v>
      </c>
      <c r="D266">
        <v>11.53</v>
      </c>
      <c r="E266">
        <v>11.54</v>
      </c>
      <c r="F266">
        <v>11.54</v>
      </c>
      <c r="G266">
        <v>0</v>
      </c>
      <c r="H266">
        <f t="shared" si="8"/>
        <v>2017</v>
      </c>
      <c r="I266">
        <f t="shared" si="9"/>
        <v>1</v>
      </c>
    </row>
    <row r="267" spans="1:9" x14ac:dyDescent="0.2">
      <c r="A267" s="2">
        <v>42758</v>
      </c>
      <c r="B267">
        <v>12.3</v>
      </c>
      <c r="C267">
        <v>12.62</v>
      </c>
      <c r="D267">
        <v>11.59</v>
      </c>
      <c r="E267">
        <v>11.77</v>
      </c>
      <c r="F267">
        <v>11.77</v>
      </c>
      <c r="G267">
        <v>0</v>
      </c>
      <c r="H267">
        <f t="shared" si="8"/>
        <v>2017</v>
      </c>
      <c r="I267">
        <f t="shared" si="9"/>
        <v>1</v>
      </c>
    </row>
    <row r="268" spans="1:9" x14ac:dyDescent="0.2">
      <c r="A268" s="2">
        <v>42759</v>
      </c>
      <c r="B268">
        <v>11.82</v>
      </c>
      <c r="C268">
        <v>11.89</v>
      </c>
      <c r="D268">
        <v>11.04</v>
      </c>
      <c r="E268">
        <v>11.07</v>
      </c>
      <c r="F268">
        <v>11.07</v>
      </c>
      <c r="G268">
        <v>0</v>
      </c>
      <c r="H268">
        <f t="shared" si="8"/>
        <v>2017</v>
      </c>
      <c r="I268">
        <f t="shared" si="9"/>
        <v>1</v>
      </c>
    </row>
    <row r="269" spans="1:9" x14ac:dyDescent="0.2">
      <c r="A269" s="2">
        <v>42760</v>
      </c>
      <c r="B269">
        <v>10.79</v>
      </c>
      <c r="C269">
        <v>11.05</v>
      </c>
      <c r="D269">
        <v>10.51</v>
      </c>
      <c r="E269">
        <v>10.81</v>
      </c>
      <c r="F269">
        <v>10.81</v>
      </c>
      <c r="G269">
        <v>0</v>
      </c>
      <c r="H269">
        <f t="shared" si="8"/>
        <v>2017</v>
      </c>
      <c r="I269">
        <f t="shared" si="9"/>
        <v>1</v>
      </c>
    </row>
    <row r="270" spans="1:9" x14ac:dyDescent="0.2">
      <c r="A270" s="2">
        <v>42761</v>
      </c>
      <c r="B270">
        <v>10.61</v>
      </c>
      <c r="C270">
        <v>11.01</v>
      </c>
      <c r="D270">
        <v>10.6</v>
      </c>
      <c r="E270">
        <v>10.63</v>
      </c>
      <c r="F270">
        <v>10.63</v>
      </c>
      <c r="G270">
        <v>0</v>
      </c>
      <c r="H270">
        <f t="shared" si="8"/>
        <v>2017</v>
      </c>
      <c r="I270">
        <f t="shared" si="9"/>
        <v>1</v>
      </c>
    </row>
    <row r="271" spans="1:9" x14ac:dyDescent="0.2">
      <c r="A271" s="2">
        <v>42762</v>
      </c>
      <c r="B271">
        <v>10.57</v>
      </c>
      <c r="C271">
        <v>10.82</v>
      </c>
      <c r="D271">
        <v>10.3</v>
      </c>
      <c r="E271">
        <v>10.58</v>
      </c>
      <c r="F271">
        <v>10.58</v>
      </c>
      <c r="G271">
        <v>0</v>
      </c>
      <c r="H271">
        <f t="shared" si="8"/>
        <v>2017</v>
      </c>
      <c r="I271">
        <f t="shared" si="9"/>
        <v>1</v>
      </c>
    </row>
    <row r="272" spans="1:9" x14ac:dyDescent="0.2">
      <c r="A272" s="2">
        <v>42765</v>
      </c>
      <c r="B272">
        <v>11.1</v>
      </c>
      <c r="C272">
        <v>12.9</v>
      </c>
      <c r="D272">
        <v>11.1</v>
      </c>
      <c r="E272">
        <v>11.88</v>
      </c>
      <c r="F272">
        <v>11.88</v>
      </c>
      <c r="G272">
        <v>0</v>
      </c>
      <c r="H272">
        <f t="shared" si="8"/>
        <v>2017</v>
      </c>
      <c r="I272">
        <f t="shared" si="9"/>
        <v>1</v>
      </c>
    </row>
    <row r="273" spans="1:9" x14ac:dyDescent="0.2">
      <c r="A273" s="2">
        <v>42766</v>
      </c>
      <c r="B273">
        <v>12.29</v>
      </c>
      <c r="C273">
        <v>12.99</v>
      </c>
      <c r="D273">
        <v>11.79</v>
      </c>
      <c r="E273">
        <v>11.99</v>
      </c>
      <c r="F273">
        <v>11.99</v>
      </c>
      <c r="G273">
        <v>0</v>
      </c>
      <c r="H273">
        <f t="shared" si="8"/>
        <v>2017</v>
      </c>
      <c r="I273">
        <f t="shared" si="9"/>
        <v>1</v>
      </c>
    </row>
    <row r="274" spans="1:9" x14ac:dyDescent="0.2">
      <c r="A274" s="2">
        <v>42767</v>
      </c>
      <c r="B274">
        <v>11.79</v>
      </c>
      <c r="C274">
        <v>12.05</v>
      </c>
      <c r="D274">
        <v>9.9700000000000006</v>
      </c>
      <c r="E274">
        <v>11.81</v>
      </c>
      <c r="F274">
        <v>11.81</v>
      </c>
      <c r="G274">
        <v>0</v>
      </c>
      <c r="H274">
        <f t="shared" si="8"/>
        <v>2017</v>
      </c>
      <c r="I274">
        <f t="shared" si="9"/>
        <v>2</v>
      </c>
    </row>
    <row r="275" spans="1:9" x14ac:dyDescent="0.2">
      <c r="A275" s="2">
        <v>42768</v>
      </c>
      <c r="B275">
        <v>12.37</v>
      </c>
      <c r="C275">
        <v>12.47</v>
      </c>
      <c r="D275">
        <v>11.62</v>
      </c>
      <c r="E275">
        <v>11.93</v>
      </c>
      <c r="F275">
        <v>11.93</v>
      </c>
      <c r="G275">
        <v>0</v>
      </c>
      <c r="H275">
        <f t="shared" si="8"/>
        <v>2017</v>
      </c>
      <c r="I275">
        <f t="shared" si="9"/>
        <v>2</v>
      </c>
    </row>
    <row r="276" spans="1:9" x14ac:dyDescent="0.2">
      <c r="A276" s="2">
        <v>42769</v>
      </c>
      <c r="B276">
        <v>11.84</v>
      </c>
      <c r="C276">
        <v>11.84</v>
      </c>
      <c r="D276">
        <v>10.72</v>
      </c>
      <c r="E276">
        <v>10.97</v>
      </c>
      <c r="F276">
        <v>10.97</v>
      </c>
      <c r="G276">
        <v>0</v>
      </c>
      <c r="H276">
        <f t="shared" si="8"/>
        <v>2017</v>
      </c>
      <c r="I276">
        <f t="shared" si="9"/>
        <v>2</v>
      </c>
    </row>
    <row r="277" spans="1:9" x14ac:dyDescent="0.2">
      <c r="A277" s="2">
        <v>42772</v>
      </c>
      <c r="B277">
        <v>11.37</v>
      </c>
      <c r="C277">
        <v>11.84</v>
      </c>
      <c r="D277">
        <v>11.09</v>
      </c>
      <c r="E277">
        <v>11.37</v>
      </c>
      <c r="F277">
        <v>11.37</v>
      </c>
      <c r="G277">
        <v>0</v>
      </c>
      <c r="H277">
        <f t="shared" si="8"/>
        <v>2017</v>
      </c>
      <c r="I277">
        <f t="shared" si="9"/>
        <v>2</v>
      </c>
    </row>
    <row r="278" spans="1:9" x14ac:dyDescent="0.2">
      <c r="A278" s="2">
        <v>42773</v>
      </c>
      <c r="B278">
        <v>11.39</v>
      </c>
      <c r="C278">
        <v>11.67</v>
      </c>
      <c r="D278">
        <v>11.06</v>
      </c>
      <c r="E278">
        <v>11.29</v>
      </c>
      <c r="F278">
        <v>11.29</v>
      </c>
      <c r="G278">
        <v>0</v>
      </c>
      <c r="H278">
        <f t="shared" si="8"/>
        <v>2017</v>
      </c>
      <c r="I278">
        <f t="shared" si="9"/>
        <v>2</v>
      </c>
    </row>
    <row r="279" spans="1:9" x14ac:dyDescent="0.2">
      <c r="A279" s="2">
        <v>42774</v>
      </c>
      <c r="B279">
        <v>11.19</v>
      </c>
      <c r="C279">
        <v>11.82</v>
      </c>
      <c r="D279">
        <v>11.15</v>
      </c>
      <c r="E279">
        <v>11.45</v>
      </c>
      <c r="F279">
        <v>11.45</v>
      </c>
      <c r="G279">
        <v>0</v>
      </c>
      <c r="H279">
        <f t="shared" si="8"/>
        <v>2017</v>
      </c>
      <c r="I279">
        <f t="shared" si="9"/>
        <v>2</v>
      </c>
    </row>
    <row r="280" spans="1:9" x14ac:dyDescent="0.2">
      <c r="A280" s="2">
        <v>42775</v>
      </c>
      <c r="B280">
        <v>11.44</v>
      </c>
      <c r="C280">
        <v>11.53</v>
      </c>
      <c r="D280">
        <v>10.74</v>
      </c>
      <c r="E280">
        <v>10.88</v>
      </c>
      <c r="F280">
        <v>10.88</v>
      </c>
      <c r="G280">
        <v>0</v>
      </c>
      <c r="H280">
        <f t="shared" si="8"/>
        <v>2017</v>
      </c>
      <c r="I280">
        <f t="shared" si="9"/>
        <v>2</v>
      </c>
    </row>
    <row r="281" spans="1:9" x14ac:dyDescent="0.2">
      <c r="A281" s="2">
        <v>42776</v>
      </c>
      <c r="B281">
        <v>10.85</v>
      </c>
      <c r="C281">
        <v>10.95</v>
      </c>
      <c r="D281">
        <v>10.55</v>
      </c>
      <c r="E281">
        <v>10.85</v>
      </c>
      <c r="F281">
        <v>10.85</v>
      </c>
      <c r="G281">
        <v>0</v>
      </c>
      <c r="H281">
        <f t="shared" si="8"/>
        <v>2017</v>
      </c>
      <c r="I281">
        <f t="shared" si="9"/>
        <v>2</v>
      </c>
    </row>
    <row r="282" spans="1:9" x14ac:dyDescent="0.2">
      <c r="A282" s="2">
        <v>42779</v>
      </c>
      <c r="B282">
        <v>11.36</v>
      </c>
      <c r="C282">
        <v>11.4</v>
      </c>
      <c r="D282">
        <v>11.07</v>
      </c>
      <c r="E282">
        <v>11.07</v>
      </c>
      <c r="F282">
        <v>11.07</v>
      </c>
      <c r="G282">
        <v>0</v>
      </c>
      <c r="H282">
        <f t="shared" si="8"/>
        <v>2017</v>
      </c>
      <c r="I282">
        <f t="shared" si="9"/>
        <v>2</v>
      </c>
    </row>
    <row r="283" spans="1:9" x14ac:dyDescent="0.2">
      <c r="A283" s="2">
        <v>42780</v>
      </c>
      <c r="B283">
        <v>11.17</v>
      </c>
      <c r="C283">
        <v>11.34</v>
      </c>
      <c r="D283">
        <v>10.73</v>
      </c>
      <c r="E283">
        <v>10.74</v>
      </c>
      <c r="F283">
        <v>10.74</v>
      </c>
      <c r="G283">
        <v>0</v>
      </c>
      <c r="H283">
        <f t="shared" si="8"/>
        <v>2017</v>
      </c>
      <c r="I283">
        <f t="shared" si="9"/>
        <v>2</v>
      </c>
    </row>
    <row r="284" spans="1:9" x14ac:dyDescent="0.2">
      <c r="A284" s="2">
        <v>42781</v>
      </c>
      <c r="B284">
        <v>10.84</v>
      </c>
      <c r="C284">
        <v>12.01</v>
      </c>
      <c r="D284">
        <v>10.8</v>
      </c>
      <c r="E284">
        <v>11.97</v>
      </c>
      <c r="F284">
        <v>11.97</v>
      </c>
      <c r="G284">
        <v>0</v>
      </c>
      <c r="H284">
        <f t="shared" si="8"/>
        <v>2017</v>
      </c>
      <c r="I284">
        <f t="shared" si="9"/>
        <v>2</v>
      </c>
    </row>
    <row r="285" spans="1:9" x14ac:dyDescent="0.2">
      <c r="A285" s="2">
        <v>42782</v>
      </c>
      <c r="B285">
        <v>12.02</v>
      </c>
      <c r="C285">
        <v>12.86</v>
      </c>
      <c r="D285">
        <v>11.69</v>
      </c>
      <c r="E285">
        <v>11.76</v>
      </c>
      <c r="F285">
        <v>11.76</v>
      </c>
      <c r="G285">
        <v>0</v>
      </c>
      <c r="H285">
        <f t="shared" si="8"/>
        <v>2017</v>
      </c>
      <c r="I285">
        <f t="shared" si="9"/>
        <v>2</v>
      </c>
    </row>
    <row r="286" spans="1:9" x14ac:dyDescent="0.2">
      <c r="A286" s="2">
        <v>42783</v>
      </c>
      <c r="B286">
        <v>11.84</v>
      </c>
      <c r="C286">
        <v>12.26</v>
      </c>
      <c r="D286">
        <v>11.37</v>
      </c>
      <c r="E286">
        <v>11.49</v>
      </c>
      <c r="F286">
        <v>11.49</v>
      </c>
      <c r="G286">
        <v>0</v>
      </c>
      <c r="H286">
        <f t="shared" si="8"/>
        <v>2017</v>
      </c>
      <c r="I286">
        <f t="shared" si="9"/>
        <v>2</v>
      </c>
    </row>
    <row r="287" spans="1:9" x14ac:dyDescent="0.2">
      <c r="A287" s="2">
        <v>42787</v>
      </c>
      <c r="B287">
        <v>12.05</v>
      </c>
      <c r="C287">
        <v>12.09</v>
      </c>
      <c r="D287">
        <v>11.5</v>
      </c>
      <c r="E287">
        <v>11.57</v>
      </c>
      <c r="F287">
        <v>11.57</v>
      </c>
      <c r="G287">
        <v>0</v>
      </c>
      <c r="H287">
        <f t="shared" si="8"/>
        <v>2017</v>
      </c>
      <c r="I287">
        <f t="shared" si="9"/>
        <v>2</v>
      </c>
    </row>
    <row r="288" spans="1:9" x14ac:dyDescent="0.2">
      <c r="A288" s="2">
        <v>42788</v>
      </c>
      <c r="B288">
        <v>11.48</v>
      </c>
      <c r="C288">
        <v>12.07</v>
      </c>
      <c r="D288">
        <v>11.44</v>
      </c>
      <c r="E288">
        <v>11.74</v>
      </c>
      <c r="F288">
        <v>11.74</v>
      </c>
      <c r="G288">
        <v>0</v>
      </c>
      <c r="H288">
        <f t="shared" si="8"/>
        <v>2017</v>
      </c>
      <c r="I288">
        <f t="shared" si="9"/>
        <v>2</v>
      </c>
    </row>
    <row r="289" spans="1:9" x14ac:dyDescent="0.2">
      <c r="A289" s="2">
        <v>42789</v>
      </c>
      <c r="B289">
        <v>11.66</v>
      </c>
      <c r="C289">
        <v>12.46</v>
      </c>
      <c r="D289">
        <v>11.54</v>
      </c>
      <c r="E289">
        <v>11.71</v>
      </c>
      <c r="F289">
        <v>11.71</v>
      </c>
      <c r="G289">
        <v>0</v>
      </c>
      <c r="H289">
        <f t="shared" si="8"/>
        <v>2017</v>
      </c>
      <c r="I289">
        <f t="shared" si="9"/>
        <v>2</v>
      </c>
    </row>
    <row r="290" spans="1:9" x14ac:dyDescent="0.2">
      <c r="A290" s="2">
        <v>42790</v>
      </c>
      <c r="B290">
        <v>11.81</v>
      </c>
      <c r="C290">
        <v>12.59</v>
      </c>
      <c r="D290">
        <v>11.34</v>
      </c>
      <c r="E290">
        <v>11.47</v>
      </c>
      <c r="F290">
        <v>11.47</v>
      </c>
      <c r="G290">
        <v>0</v>
      </c>
      <c r="H290">
        <f t="shared" si="8"/>
        <v>2017</v>
      </c>
      <c r="I290">
        <f t="shared" si="9"/>
        <v>2</v>
      </c>
    </row>
    <row r="291" spans="1:9" x14ac:dyDescent="0.2">
      <c r="A291" s="2">
        <v>42793</v>
      </c>
      <c r="B291">
        <v>11.78</v>
      </c>
      <c r="C291">
        <v>12.14</v>
      </c>
      <c r="D291">
        <v>11.53</v>
      </c>
      <c r="E291">
        <v>12.09</v>
      </c>
      <c r="F291">
        <v>12.09</v>
      </c>
      <c r="G291">
        <v>0</v>
      </c>
      <c r="H291">
        <f t="shared" si="8"/>
        <v>2017</v>
      </c>
      <c r="I291">
        <f t="shared" si="9"/>
        <v>2</v>
      </c>
    </row>
    <row r="292" spans="1:9" x14ac:dyDescent="0.2">
      <c r="A292" s="2">
        <v>42794</v>
      </c>
      <c r="B292">
        <v>12.19</v>
      </c>
      <c r="C292">
        <v>12.96</v>
      </c>
      <c r="D292">
        <v>12.13</v>
      </c>
      <c r="E292">
        <v>12.92</v>
      </c>
      <c r="F292">
        <v>12.92</v>
      </c>
      <c r="G292">
        <v>0</v>
      </c>
      <c r="H292">
        <f t="shared" si="8"/>
        <v>2017</v>
      </c>
      <c r="I292">
        <f t="shared" si="9"/>
        <v>2</v>
      </c>
    </row>
    <row r="293" spans="1:9" x14ac:dyDescent="0.2">
      <c r="A293" s="2">
        <v>42795</v>
      </c>
      <c r="B293">
        <v>12.31</v>
      </c>
      <c r="C293">
        <v>12.58</v>
      </c>
      <c r="D293">
        <v>11.78</v>
      </c>
      <c r="E293">
        <v>12.54</v>
      </c>
      <c r="F293">
        <v>12.54</v>
      </c>
      <c r="G293">
        <v>0</v>
      </c>
      <c r="H293">
        <f t="shared" si="8"/>
        <v>2017</v>
      </c>
      <c r="I293">
        <f t="shared" si="9"/>
        <v>3</v>
      </c>
    </row>
    <row r="294" spans="1:9" x14ac:dyDescent="0.2">
      <c r="A294" s="2">
        <v>42796</v>
      </c>
      <c r="B294">
        <v>12.43</v>
      </c>
      <c r="C294">
        <v>12.71</v>
      </c>
      <c r="D294">
        <v>11.32</v>
      </c>
      <c r="E294">
        <v>11.81</v>
      </c>
      <c r="F294">
        <v>11.81</v>
      </c>
      <c r="G294">
        <v>0</v>
      </c>
      <c r="H294">
        <f t="shared" si="8"/>
        <v>2017</v>
      </c>
      <c r="I294">
        <f t="shared" si="9"/>
        <v>3</v>
      </c>
    </row>
    <row r="295" spans="1:9" x14ac:dyDescent="0.2">
      <c r="A295" s="2">
        <v>42797</v>
      </c>
      <c r="B295">
        <v>11.96</v>
      </c>
      <c r="C295">
        <v>11.97</v>
      </c>
      <c r="D295">
        <v>10.94</v>
      </c>
      <c r="E295">
        <v>10.96</v>
      </c>
      <c r="F295">
        <v>10.96</v>
      </c>
      <c r="G295">
        <v>0</v>
      </c>
      <c r="H295">
        <f t="shared" si="8"/>
        <v>2017</v>
      </c>
      <c r="I295">
        <f t="shared" si="9"/>
        <v>3</v>
      </c>
    </row>
    <row r="296" spans="1:9" x14ac:dyDescent="0.2">
      <c r="A296" s="2">
        <v>42800</v>
      </c>
      <c r="B296">
        <v>11.59</v>
      </c>
      <c r="C296">
        <v>11.72</v>
      </c>
      <c r="D296">
        <v>11.06</v>
      </c>
      <c r="E296">
        <v>11.24</v>
      </c>
      <c r="F296">
        <v>11.24</v>
      </c>
      <c r="G296">
        <v>0</v>
      </c>
      <c r="H296">
        <f t="shared" si="8"/>
        <v>2017</v>
      </c>
      <c r="I296">
        <f t="shared" si="9"/>
        <v>3</v>
      </c>
    </row>
    <row r="297" spans="1:9" x14ac:dyDescent="0.2">
      <c r="A297" s="2">
        <v>42801</v>
      </c>
      <c r="B297">
        <v>11.27</v>
      </c>
      <c r="C297">
        <v>11.58</v>
      </c>
      <c r="D297">
        <v>11.04</v>
      </c>
      <c r="E297">
        <v>11.45</v>
      </c>
      <c r="F297">
        <v>11.45</v>
      </c>
      <c r="G297">
        <v>0</v>
      </c>
      <c r="H297">
        <f t="shared" si="8"/>
        <v>2017</v>
      </c>
      <c r="I297">
        <f t="shared" si="9"/>
        <v>3</v>
      </c>
    </row>
    <row r="298" spans="1:9" x14ac:dyDescent="0.2">
      <c r="A298" s="2">
        <v>42802</v>
      </c>
      <c r="B298">
        <v>11.49</v>
      </c>
      <c r="C298">
        <v>11.86</v>
      </c>
      <c r="D298">
        <v>11.09</v>
      </c>
      <c r="E298">
        <v>11.86</v>
      </c>
      <c r="F298">
        <v>11.86</v>
      </c>
      <c r="G298">
        <v>0</v>
      </c>
      <c r="H298">
        <f t="shared" si="8"/>
        <v>2017</v>
      </c>
      <c r="I298">
        <f t="shared" si="9"/>
        <v>3</v>
      </c>
    </row>
    <row r="299" spans="1:9" x14ac:dyDescent="0.2">
      <c r="A299" s="2">
        <v>42803</v>
      </c>
      <c r="B299">
        <v>11.75</v>
      </c>
      <c r="C299">
        <v>12.43</v>
      </c>
      <c r="D299">
        <v>11.62</v>
      </c>
      <c r="E299">
        <v>12.3</v>
      </c>
      <c r="F299">
        <v>12.3</v>
      </c>
      <c r="G299">
        <v>0</v>
      </c>
      <c r="H299">
        <f t="shared" si="8"/>
        <v>2017</v>
      </c>
      <c r="I299">
        <f t="shared" si="9"/>
        <v>3</v>
      </c>
    </row>
    <row r="300" spans="1:9" x14ac:dyDescent="0.2">
      <c r="A300" s="2">
        <v>42804</v>
      </c>
      <c r="B300">
        <v>11.97</v>
      </c>
      <c r="C300">
        <v>12.09</v>
      </c>
      <c r="D300">
        <v>11.46</v>
      </c>
      <c r="E300">
        <v>11.66</v>
      </c>
      <c r="F300">
        <v>11.66</v>
      </c>
      <c r="G300">
        <v>0</v>
      </c>
      <c r="H300">
        <f t="shared" si="8"/>
        <v>2017</v>
      </c>
      <c r="I300">
        <f t="shared" si="9"/>
        <v>3</v>
      </c>
    </row>
    <row r="301" spans="1:9" x14ac:dyDescent="0.2">
      <c r="A301" s="2">
        <v>42807</v>
      </c>
      <c r="B301">
        <v>12.16</v>
      </c>
      <c r="C301">
        <v>12.23</v>
      </c>
      <c r="D301">
        <v>11.29</v>
      </c>
      <c r="E301">
        <v>11.35</v>
      </c>
      <c r="F301">
        <v>11.35</v>
      </c>
      <c r="G301">
        <v>0</v>
      </c>
      <c r="H301">
        <f t="shared" si="8"/>
        <v>2017</v>
      </c>
      <c r="I301">
        <f t="shared" si="9"/>
        <v>3</v>
      </c>
    </row>
    <row r="302" spans="1:9" x14ac:dyDescent="0.2">
      <c r="A302" s="2">
        <v>42808</v>
      </c>
      <c r="B302">
        <v>11.39</v>
      </c>
      <c r="C302">
        <v>12.54</v>
      </c>
      <c r="D302">
        <v>11.28</v>
      </c>
      <c r="E302">
        <v>12.3</v>
      </c>
      <c r="F302">
        <v>12.3</v>
      </c>
      <c r="G302">
        <v>0</v>
      </c>
      <c r="H302">
        <f t="shared" si="8"/>
        <v>2017</v>
      </c>
      <c r="I302">
        <f t="shared" si="9"/>
        <v>3</v>
      </c>
    </row>
    <row r="303" spans="1:9" x14ac:dyDescent="0.2">
      <c r="A303" s="2">
        <v>42809</v>
      </c>
      <c r="B303">
        <v>12.12</v>
      </c>
      <c r="C303">
        <v>12.25</v>
      </c>
      <c r="D303">
        <v>10.6</v>
      </c>
      <c r="E303">
        <v>11.63</v>
      </c>
      <c r="F303">
        <v>11.63</v>
      </c>
      <c r="G303">
        <v>0</v>
      </c>
      <c r="H303">
        <f t="shared" si="8"/>
        <v>2017</v>
      </c>
      <c r="I303">
        <f t="shared" si="9"/>
        <v>3</v>
      </c>
    </row>
    <row r="304" spans="1:9" x14ac:dyDescent="0.2">
      <c r="A304" s="2">
        <v>42810</v>
      </c>
      <c r="B304">
        <v>11.29</v>
      </c>
      <c r="C304">
        <v>11.55</v>
      </c>
      <c r="D304">
        <v>11.16</v>
      </c>
      <c r="E304">
        <v>11.21</v>
      </c>
      <c r="F304">
        <v>11.21</v>
      </c>
      <c r="G304">
        <v>0</v>
      </c>
      <c r="H304">
        <f t="shared" si="8"/>
        <v>2017</v>
      </c>
      <c r="I304">
        <f t="shared" si="9"/>
        <v>3</v>
      </c>
    </row>
    <row r="305" spans="1:9" x14ac:dyDescent="0.2">
      <c r="A305" s="2">
        <v>42811</v>
      </c>
      <c r="B305">
        <v>11.38</v>
      </c>
      <c r="C305">
        <v>11.38</v>
      </c>
      <c r="D305">
        <v>10.78</v>
      </c>
      <c r="E305">
        <v>11.28</v>
      </c>
      <c r="F305">
        <v>11.28</v>
      </c>
      <c r="G305">
        <v>0</v>
      </c>
      <c r="H305">
        <f t="shared" si="8"/>
        <v>2017</v>
      </c>
      <c r="I305">
        <f t="shared" si="9"/>
        <v>3</v>
      </c>
    </row>
    <row r="306" spans="1:9" x14ac:dyDescent="0.2">
      <c r="A306" s="2">
        <v>42814</v>
      </c>
      <c r="B306">
        <v>11.71</v>
      </c>
      <c r="C306">
        <v>11.72</v>
      </c>
      <c r="D306">
        <v>11.03</v>
      </c>
      <c r="E306">
        <v>11.34</v>
      </c>
      <c r="F306">
        <v>11.34</v>
      </c>
      <c r="G306">
        <v>0</v>
      </c>
      <c r="H306">
        <f t="shared" si="8"/>
        <v>2017</v>
      </c>
      <c r="I306">
        <f t="shared" si="9"/>
        <v>3</v>
      </c>
    </row>
    <row r="307" spans="1:9" x14ac:dyDescent="0.2">
      <c r="A307" s="2">
        <v>42815</v>
      </c>
      <c r="B307">
        <v>11.15</v>
      </c>
      <c r="C307">
        <v>12.85</v>
      </c>
      <c r="D307">
        <v>10.92</v>
      </c>
      <c r="E307">
        <v>12.47</v>
      </c>
      <c r="F307">
        <v>12.47</v>
      </c>
      <c r="G307">
        <v>0</v>
      </c>
      <c r="H307">
        <f t="shared" si="8"/>
        <v>2017</v>
      </c>
      <c r="I307">
        <f t="shared" si="9"/>
        <v>3</v>
      </c>
    </row>
    <row r="308" spans="1:9" x14ac:dyDescent="0.2">
      <c r="A308" s="2">
        <v>42816</v>
      </c>
      <c r="B308">
        <v>12.95</v>
      </c>
      <c r="C308">
        <v>13.16</v>
      </c>
      <c r="D308">
        <v>11.99</v>
      </c>
      <c r="E308">
        <v>12.81</v>
      </c>
      <c r="F308">
        <v>12.81</v>
      </c>
      <c r="G308">
        <v>0</v>
      </c>
      <c r="H308">
        <f t="shared" si="8"/>
        <v>2017</v>
      </c>
      <c r="I308">
        <f t="shared" si="9"/>
        <v>3</v>
      </c>
    </row>
    <row r="309" spans="1:9" x14ac:dyDescent="0.2">
      <c r="A309" s="2">
        <v>42817</v>
      </c>
      <c r="B309">
        <v>12.65</v>
      </c>
      <c r="C309">
        <v>13.17</v>
      </c>
      <c r="D309">
        <v>12.18</v>
      </c>
      <c r="E309">
        <v>13.12</v>
      </c>
      <c r="F309">
        <v>13.12</v>
      </c>
      <c r="G309">
        <v>0</v>
      </c>
      <c r="H309">
        <f t="shared" si="8"/>
        <v>2017</v>
      </c>
      <c r="I309">
        <f t="shared" si="9"/>
        <v>3</v>
      </c>
    </row>
    <row r="310" spans="1:9" x14ac:dyDescent="0.2">
      <c r="A310" s="2">
        <v>42818</v>
      </c>
      <c r="B310">
        <v>12.86</v>
      </c>
      <c r="C310">
        <v>14.16</v>
      </c>
      <c r="D310">
        <v>12.27</v>
      </c>
      <c r="E310">
        <v>12.96</v>
      </c>
      <c r="F310">
        <v>12.96</v>
      </c>
      <c r="G310">
        <v>0</v>
      </c>
      <c r="H310">
        <f t="shared" si="8"/>
        <v>2017</v>
      </c>
      <c r="I310">
        <f t="shared" si="9"/>
        <v>3</v>
      </c>
    </row>
    <row r="311" spans="1:9" x14ac:dyDescent="0.2">
      <c r="A311" s="2">
        <v>42821</v>
      </c>
      <c r="B311">
        <v>14.78</v>
      </c>
      <c r="C311">
        <v>15.11</v>
      </c>
      <c r="D311">
        <v>12.48</v>
      </c>
      <c r="E311">
        <v>12.5</v>
      </c>
      <c r="F311">
        <v>12.5</v>
      </c>
      <c r="G311">
        <v>0</v>
      </c>
      <c r="H311">
        <f t="shared" si="8"/>
        <v>2017</v>
      </c>
      <c r="I311">
        <f t="shared" si="9"/>
        <v>3</v>
      </c>
    </row>
    <row r="312" spans="1:9" x14ac:dyDescent="0.2">
      <c r="A312" s="2">
        <v>42822</v>
      </c>
      <c r="B312">
        <v>12.44</v>
      </c>
      <c r="C312">
        <v>12.67</v>
      </c>
      <c r="D312">
        <v>11.34</v>
      </c>
      <c r="E312">
        <v>11.53</v>
      </c>
      <c r="F312">
        <v>11.53</v>
      </c>
      <c r="G312">
        <v>0</v>
      </c>
      <c r="H312">
        <f t="shared" si="8"/>
        <v>2017</v>
      </c>
      <c r="I312">
        <f t="shared" si="9"/>
        <v>3</v>
      </c>
    </row>
    <row r="313" spans="1:9" x14ac:dyDescent="0.2">
      <c r="A313" s="2">
        <v>42823</v>
      </c>
      <c r="B313">
        <v>11.54</v>
      </c>
      <c r="C313">
        <v>11.7</v>
      </c>
      <c r="D313">
        <v>11.03</v>
      </c>
      <c r="E313">
        <v>11.42</v>
      </c>
      <c r="F313">
        <v>11.42</v>
      </c>
      <c r="G313">
        <v>0</v>
      </c>
      <c r="H313">
        <f t="shared" si="8"/>
        <v>2017</v>
      </c>
      <c r="I313">
        <f t="shared" si="9"/>
        <v>3</v>
      </c>
    </row>
    <row r="314" spans="1:9" x14ac:dyDescent="0.2">
      <c r="A314" s="2">
        <v>42824</v>
      </c>
      <c r="B314">
        <v>11.37</v>
      </c>
      <c r="C314">
        <v>11.64</v>
      </c>
      <c r="D314">
        <v>11.12</v>
      </c>
      <c r="E314">
        <v>11.54</v>
      </c>
      <c r="F314">
        <v>11.54</v>
      </c>
      <c r="G314">
        <v>0</v>
      </c>
      <c r="H314">
        <f t="shared" si="8"/>
        <v>2017</v>
      </c>
      <c r="I314">
        <f t="shared" si="9"/>
        <v>3</v>
      </c>
    </row>
    <row r="315" spans="1:9" x14ac:dyDescent="0.2">
      <c r="A315" s="2">
        <v>42825</v>
      </c>
      <c r="B315">
        <v>11.61</v>
      </c>
      <c r="C315">
        <v>12.54</v>
      </c>
      <c r="D315">
        <v>11.5</v>
      </c>
      <c r="E315">
        <v>12.37</v>
      </c>
      <c r="F315">
        <v>12.37</v>
      </c>
      <c r="G315">
        <v>0</v>
      </c>
      <c r="H315">
        <f t="shared" si="8"/>
        <v>2017</v>
      </c>
      <c r="I315">
        <f t="shared" si="9"/>
        <v>3</v>
      </c>
    </row>
    <row r="316" spans="1:9" x14ac:dyDescent="0.2">
      <c r="A316" s="2">
        <v>42828</v>
      </c>
      <c r="B316">
        <v>12.59</v>
      </c>
      <c r="C316">
        <v>13.59</v>
      </c>
      <c r="D316">
        <v>12.27</v>
      </c>
      <c r="E316">
        <v>12.38</v>
      </c>
      <c r="F316">
        <v>12.38</v>
      </c>
      <c r="G316">
        <v>0</v>
      </c>
      <c r="H316">
        <f t="shared" si="8"/>
        <v>2017</v>
      </c>
      <c r="I316">
        <f t="shared" si="9"/>
        <v>4</v>
      </c>
    </row>
    <row r="317" spans="1:9" x14ac:dyDescent="0.2">
      <c r="A317" s="2">
        <v>42829</v>
      </c>
      <c r="B317">
        <v>12.71</v>
      </c>
      <c r="C317">
        <v>13.07</v>
      </c>
      <c r="D317">
        <v>11.7</v>
      </c>
      <c r="E317">
        <v>11.79</v>
      </c>
      <c r="F317">
        <v>11.79</v>
      </c>
      <c r="G317">
        <v>0</v>
      </c>
      <c r="H317">
        <f t="shared" si="8"/>
        <v>2017</v>
      </c>
      <c r="I317">
        <f t="shared" si="9"/>
        <v>4</v>
      </c>
    </row>
    <row r="318" spans="1:9" x14ac:dyDescent="0.2">
      <c r="A318" s="2">
        <v>42830</v>
      </c>
      <c r="B318">
        <v>11.89</v>
      </c>
      <c r="C318">
        <v>12.89</v>
      </c>
      <c r="D318">
        <v>10.9</v>
      </c>
      <c r="E318">
        <v>12.89</v>
      </c>
      <c r="F318">
        <v>12.89</v>
      </c>
      <c r="G318">
        <v>0</v>
      </c>
      <c r="H318">
        <f t="shared" si="8"/>
        <v>2017</v>
      </c>
      <c r="I318">
        <f t="shared" si="9"/>
        <v>4</v>
      </c>
    </row>
    <row r="319" spans="1:9" x14ac:dyDescent="0.2">
      <c r="A319" s="2">
        <v>42831</v>
      </c>
      <c r="B319">
        <v>13.11</v>
      </c>
      <c r="C319">
        <v>13.22</v>
      </c>
      <c r="D319">
        <v>11.7</v>
      </c>
      <c r="E319">
        <v>12.39</v>
      </c>
      <c r="F319">
        <v>12.39</v>
      </c>
      <c r="G319">
        <v>0</v>
      </c>
      <c r="H319">
        <f t="shared" si="8"/>
        <v>2017</v>
      </c>
      <c r="I319">
        <f t="shared" si="9"/>
        <v>4</v>
      </c>
    </row>
    <row r="320" spans="1:9" x14ac:dyDescent="0.2">
      <c r="A320" s="2">
        <v>42832</v>
      </c>
      <c r="B320">
        <v>13.17</v>
      </c>
      <c r="C320">
        <v>13.43</v>
      </c>
      <c r="D320">
        <v>12.23</v>
      </c>
      <c r="E320">
        <v>12.87</v>
      </c>
      <c r="F320">
        <v>12.87</v>
      </c>
      <c r="G320">
        <v>0</v>
      </c>
      <c r="H320">
        <f t="shared" si="8"/>
        <v>2017</v>
      </c>
      <c r="I320">
        <f t="shared" si="9"/>
        <v>4</v>
      </c>
    </row>
    <row r="321" spans="1:9" x14ac:dyDescent="0.2">
      <c r="A321" s="2">
        <v>42835</v>
      </c>
      <c r="B321">
        <v>13.24</v>
      </c>
      <c r="C321">
        <v>14.11</v>
      </c>
      <c r="D321">
        <v>12.94</v>
      </c>
      <c r="E321">
        <v>14.05</v>
      </c>
      <c r="F321">
        <v>14.05</v>
      </c>
      <c r="G321">
        <v>0</v>
      </c>
      <c r="H321">
        <f t="shared" si="8"/>
        <v>2017</v>
      </c>
      <c r="I321">
        <f t="shared" si="9"/>
        <v>4</v>
      </c>
    </row>
    <row r="322" spans="1:9" x14ac:dyDescent="0.2">
      <c r="A322" s="2">
        <v>42836</v>
      </c>
      <c r="B322">
        <v>14.32</v>
      </c>
      <c r="C322">
        <v>15.88</v>
      </c>
      <c r="D322">
        <v>14.17</v>
      </c>
      <c r="E322">
        <v>15.07</v>
      </c>
      <c r="F322">
        <v>15.07</v>
      </c>
      <c r="G322">
        <v>0</v>
      </c>
      <c r="H322">
        <f t="shared" si="8"/>
        <v>2017</v>
      </c>
      <c r="I322">
        <f t="shared" si="9"/>
        <v>4</v>
      </c>
    </row>
    <row r="323" spans="1:9" x14ac:dyDescent="0.2">
      <c r="A323" s="2">
        <v>42837</v>
      </c>
      <c r="B323">
        <v>15.16</v>
      </c>
      <c r="C323">
        <v>16.16</v>
      </c>
      <c r="D323">
        <v>14.84</v>
      </c>
      <c r="E323">
        <v>15.77</v>
      </c>
      <c r="F323">
        <v>15.77</v>
      </c>
      <c r="G323">
        <v>0</v>
      </c>
      <c r="H323">
        <f t="shared" ref="H323:H386" si="10">YEAR(A323)</f>
        <v>2017</v>
      </c>
      <c r="I323">
        <f t="shared" ref="I323:I386" si="11">MONTH(A323)</f>
        <v>4</v>
      </c>
    </row>
    <row r="324" spans="1:9" x14ac:dyDescent="0.2">
      <c r="A324" s="2">
        <v>42838</v>
      </c>
      <c r="B324">
        <v>15.89</v>
      </c>
      <c r="C324">
        <v>16.219999000000001</v>
      </c>
      <c r="D324">
        <v>14.97</v>
      </c>
      <c r="E324">
        <v>15.96</v>
      </c>
      <c r="F324">
        <v>15.96</v>
      </c>
      <c r="G324">
        <v>0</v>
      </c>
      <c r="H324">
        <f t="shared" si="10"/>
        <v>2017</v>
      </c>
      <c r="I324">
        <f t="shared" si="11"/>
        <v>4</v>
      </c>
    </row>
    <row r="325" spans="1:9" x14ac:dyDescent="0.2">
      <c r="A325" s="2">
        <v>42842</v>
      </c>
      <c r="B325">
        <v>16.190000999999999</v>
      </c>
      <c r="C325">
        <v>16.280000999999999</v>
      </c>
      <c r="D325">
        <v>14.6</v>
      </c>
      <c r="E325">
        <v>14.66</v>
      </c>
      <c r="F325">
        <v>14.66</v>
      </c>
      <c r="G325">
        <v>0</v>
      </c>
      <c r="H325">
        <f t="shared" si="10"/>
        <v>2017</v>
      </c>
      <c r="I325">
        <f t="shared" si="11"/>
        <v>4</v>
      </c>
    </row>
    <row r="326" spans="1:9" x14ac:dyDescent="0.2">
      <c r="A326" s="2">
        <v>42843</v>
      </c>
      <c r="B326">
        <v>14.5</v>
      </c>
      <c r="C326">
        <v>15.5</v>
      </c>
      <c r="D326">
        <v>14.29</v>
      </c>
      <c r="E326">
        <v>14.42</v>
      </c>
      <c r="F326">
        <v>14.42</v>
      </c>
      <c r="G326">
        <v>0</v>
      </c>
      <c r="H326">
        <f t="shared" si="10"/>
        <v>2017</v>
      </c>
      <c r="I326">
        <f t="shared" si="11"/>
        <v>4</v>
      </c>
    </row>
    <row r="327" spans="1:9" x14ac:dyDescent="0.2">
      <c r="A327" s="2">
        <v>42844</v>
      </c>
      <c r="B327">
        <v>14</v>
      </c>
      <c r="C327">
        <v>15.15</v>
      </c>
      <c r="D327">
        <v>13.46</v>
      </c>
      <c r="E327">
        <v>14.93</v>
      </c>
      <c r="F327">
        <v>14.93</v>
      </c>
      <c r="G327">
        <v>0</v>
      </c>
      <c r="H327">
        <f t="shared" si="10"/>
        <v>2017</v>
      </c>
      <c r="I327">
        <f t="shared" si="11"/>
        <v>4</v>
      </c>
    </row>
    <row r="328" spans="1:9" x14ac:dyDescent="0.2">
      <c r="A328" s="2">
        <v>42845</v>
      </c>
      <c r="B328">
        <v>14.59</v>
      </c>
      <c r="C328">
        <v>14.81</v>
      </c>
      <c r="D328">
        <v>13.83</v>
      </c>
      <c r="E328">
        <v>14.15</v>
      </c>
      <c r="F328">
        <v>14.15</v>
      </c>
      <c r="G328">
        <v>0</v>
      </c>
      <c r="H328">
        <f t="shared" si="10"/>
        <v>2017</v>
      </c>
      <c r="I328">
        <f t="shared" si="11"/>
        <v>4</v>
      </c>
    </row>
    <row r="329" spans="1:9" x14ac:dyDescent="0.2">
      <c r="A329" s="2">
        <v>42846</v>
      </c>
      <c r="B329">
        <v>13.85</v>
      </c>
      <c r="C329">
        <v>15.33</v>
      </c>
      <c r="D329">
        <v>13.85</v>
      </c>
      <c r="E329">
        <v>14.63</v>
      </c>
      <c r="F329">
        <v>14.63</v>
      </c>
      <c r="G329">
        <v>0</v>
      </c>
      <c r="H329">
        <f t="shared" si="10"/>
        <v>2017</v>
      </c>
      <c r="I329">
        <f t="shared" si="11"/>
        <v>4</v>
      </c>
    </row>
    <row r="330" spans="1:9" x14ac:dyDescent="0.2">
      <c r="A330" s="2">
        <v>42849</v>
      </c>
      <c r="B330">
        <v>11.56</v>
      </c>
      <c r="C330">
        <v>12.01</v>
      </c>
      <c r="D330">
        <v>10.82</v>
      </c>
      <c r="E330">
        <v>10.84</v>
      </c>
      <c r="F330">
        <v>10.84</v>
      </c>
      <c r="G330">
        <v>0</v>
      </c>
      <c r="H330">
        <f t="shared" si="10"/>
        <v>2017</v>
      </c>
      <c r="I330">
        <f t="shared" si="11"/>
        <v>4</v>
      </c>
    </row>
    <row r="331" spans="1:9" x14ac:dyDescent="0.2">
      <c r="A331" s="2">
        <v>42850</v>
      </c>
      <c r="B331">
        <v>10.81</v>
      </c>
      <c r="C331">
        <v>11.15</v>
      </c>
      <c r="D331">
        <v>10.220000000000001</v>
      </c>
      <c r="E331">
        <v>10.76</v>
      </c>
      <c r="F331">
        <v>10.76</v>
      </c>
      <c r="G331">
        <v>0</v>
      </c>
      <c r="H331">
        <f t="shared" si="10"/>
        <v>2017</v>
      </c>
      <c r="I331">
        <f t="shared" si="11"/>
        <v>4</v>
      </c>
    </row>
    <row r="332" spans="1:9" x14ac:dyDescent="0.2">
      <c r="A332" s="2">
        <v>42851</v>
      </c>
      <c r="B332">
        <v>10.61</v>
      </c>
      <c r="C332">
        <v>10.89</v>
      </c>
      <c r="D332">
        <v>10.39</v>
      </c>
      <c r="E332">
        <v>10.85</v>
      </c>
      <c r="F332">
        <v>10.85</v>
      </c>
      <c r="G332">
        <v>0</v>
      </c>
      <c r="H332">
        <f t="shared" si="10"/>
        <v>2017</v>
      </c>
      <c r="I332">
        <f t="shared" si="11"/>
        <v>4</v>
      </c>
    </row>
    <row r="333" spans="1:9" x14ac:dyDescent="0.2">
      <c r="A333" s="2">
        <v>42852</v>
      </c>
      <c r="B333">
        <v>10.72</v>
      </c>
      <c r="C333">
        <v>11.08</v>
      </c>
      <c r="D333">
        <v>10.33</v>
      </c>
      <c r="E333">
        <v>10.36</v>
      </c>
      <c r="F333">
        <v>10.36</v>
      </c>
      <c r="G333">
        <v>0</v>
      </c>
      <c r="H333">
        <f t="shared" si="10"/>
        <v>2017</v>
      </c>
      <c r="I333">
        <f t="shared" si="11"/>
        <v>4</v>
      </c>
    </row>
    <row r="334" spans="1:9" x14ac:dyDescent="0.2">
      <c r="A334" s="2">
        <v>42853</v>
      </c>
      <c r="B334">
        <v>10.39</v>
      </c>
      <c r="C334">
        <v>11.16</v>
      </c>
      <c r="D334">
        <v>10.29</v>
      </c>
      <c r="E334">
        <v>10.82</v>
      </c>
      <c r="F334">
        <v>10.82</v>
      </c>
      <c r="G334">
        <v>0</v>
      </c>
      <c r="H334">
        <f t="shared" si="10"/>
        <v>2017</v>
      </c>
      <c r="I334">
        <f t="shared" si="11"/>
        <v>4</v>
      </c>
    </row>
    <row r="335" spans="1:9" x14ac:dyDescent="0.2">
      <c r="A335" s="2">
        <v>42856</v>
      </c>
      <c r="B335">
        <v>10.92</v>
      </c>
      <c r="C335">
        <v>11.04</v>
      </c>
      <c r="D335">
        <v>9.9</v>
      </c>
      <c r="E335">
        <v>10.11</v>
      </c>
      <c r="F335">
        <v>10.11</v>
      </c>
      <c r="G335">
        <v>0</v>
      </c>
      <c r="H335">
        <f t="shared" si="10"/>
        <v>2017</v>
      </c>
      <c r="I335">
        <f t="shared" si="11"/>
        <v>5</v>
      </c>
    </row>
    <row r="336" spans="1:9" x14ac:dyDescent="0.2">
      <c r="A336" s="2">
        <v>42857</v>
      </c>
      <c r="B336">
        <v>10.15</v>
      </c>
      <c r="C336">
        <v>10.59</v>
      </c>
      <c r="D336">
        <v>10.039999999999999</v>
      </c>
      <c r="E336">
        <v>10.59</v>
      </c>
      <c r="F336">
        <v>10.59</v>
      </c>
      <c r="G336">
        <v>0</v>
      </c>
      <c r="H336">
        <f t="shared" si="10"/>
        <v>2017</v>
      </c>
      <c r="I336">
        <f t="shared" si="11"/>
        <v>5</v>
      </c>
    </row>
    <row r="337" spans="1:9" x14ac:dyDescent="0.2">
      <c r="A337" s="2">
        <v>42858</v>
      </c>
      <c r="B337">
        <v>10.56</v>
      </c>
      <c r="C337">
        <v>11.15</v>
      </c>
      <c r="D337">
        <v>10.4</v>
      </c>
      <c r="E337">
        <v>10.68</v>
      </c>
      <c r="F337">
        <v>10.68</v>
      </c>
      <c r="G337">
        <v>0</v>
      </c>
      <c r="H337">
        <f t="shared" si="10"/>
        <v>2017</v>
      </c>
      <c r="I337">
        <f t="shared" si="11"/>
        <v>5</v>
      </c>
    </row>
    <row r="338" spans="1:9" x14ac:dyDescent="0.2">
      <c r="A338" s="2">
        <v>42859</v>
      </c>
      <c r="B338">
        <v>10.71</v>
      </c>
      <c r="C338">
        <v>11.24</v>
      </c>
      <c r="D338">
        <v>10.27</v>
      </c>
      <c r="E338">
        <v>10.46</v>
      </c>
      <c r="F338">
        <v>10.46</v>
      </c>
      <c r="G338">
        <v>0</v>
      </c>
      <c r="H338">
        <f t="shared" si="10"/>
        <v>2017</v>
      </c>
      <c r="I338">
        <f t="shared" si="11"/>
        <v>5</v>
      </c>
    </row>
    <row r="339" spans="1:9" x14ac:dyDescent="0.2">
      <c r="A339" s="2">
        <v>42860</v>
      </c>
      <c r="B339">
        <v>10.51</v>
      </c>
      <c r="C339">
        <v>10.98</v>
      </c>
      <c r="D339">
        <v>9.99</v>
      </c>
      <c r="E339">
        <v>10.57</v>
      </c>
      <c r="F339">
        <v>10.57</v>
      </c>
      <c r="G339">
        <v>0</v>
      </c>
      <c r="H339">
        <f t="shared" si="10"/>
        <v>2017</v>
      </c>
      <c r="I339">
        <f t="shared" si="11"/>
        <v>5</v>
      </c>
    </row>
    <row r="340" spans="1:9" x14ac:dyDescent="0.2">
      <c r="A340" s="2">
        <v>42863</v>
      </c>
      <c r="B340">
        <v>10.53</v>
      </c>
      <c r="C340">
        <v>10.55</v>
      </c>
      <c r="D340">
        <v>9.67</v>
      </c>
      <c r="E340">
        <v>9.77</v>
      </c>
      <c r="F340">
        <v>9.77</v>
      </c>
      <c r="G340">
        <v>0</v>
      </c>
      <c r="H340">
        <f t="shared" si="10"/>
        <v>2017</v>
      </c>
      <c r="I340">
        <f t="shared" si="11"/>
        <v>5</v>
      </c>
    </row>
    <row r="341" spans="1:9" x14ac:dyDescent="0.2">
      <c r="A341" s="2">
        <v>42864</v>
      </c>
      <c r="B341">
        <v>9.8699999999999992</v>
      </c>
      <c r="C341">
        <v>10.14</v>
      </c>
      <c r="D341">
        <v>9.56</v>
      </c>
      <c r="E341">
        <v>9.9600000000000009</v>
      </c>
      <c r="F341">
        <v>9.9600000000000009</v>
      </c>
      <c r="G341">
        <v>0</v>
      </c>
      <c r="H341">
        <f t="shared" si="10"/>
        <v>2017</v>
      </c>
      <c r="I341">
        <f t="shared" si="11"/>
        <v>5</v>
      </c>
    </row>
    <row r="342" spans="1:9" x14ac:dyDescent="0.2">
      <c r="A342" s="2">
        <v>42865</v>
      </c>
      <c r="B342">
        <v>9.75</v>
      </c>
      <c r="C342">
        <v>10.24</v>
      </c>
      <c r="D342">
        <v>9.6199999999999992</v>
      </c>
      <c r="E342">
        <v>10.210000000000001</v>
      </c>
      <c r="F342">
        <v>10.210000000000001</v>
      </c>
      <c r="G342">
        <v>0</v>
      </c>
      <c r="H342">
        <f t="shared" si="10"/>
        <v>2017</v>
      </c>
      <c r="I342">
        <f t="shared" si="11"/>
        <v>5</v>
      </c>
    </row>
    <row r="343" spans="1:9" x14ac:dyDescent="0.2">
      <c r="A343" s="2">
        <v>42866</v>
      </c>
      <c r="B343">
        <v>10.34</v>
      </c>
      <c r="C343">
        <v>11.23</v>
      </c>
      <c r="D343">
        <v>10.32</v>
      </c>
      <c r="E343">
        <v>10.6</v>
      </c>
      <c r="F343">
        <v>10.6</v>
      </c>
      <c r="G343">
        <v>0</v>
      </c>
      <c r="H343">
        <f t="shared" si="10"/>
        <v>2017</v>
      </c>
      <c r="I343">
        <f t="shared" si="11"/>
        <v>5</v>
      </c>
    </row>
    <row r="344" spans="1:9" x14ac:dyDescent="0.2">
      <c r="A344" s="2">
        <v>42867</v>
      </c>
      <c r="B344">
        <v>10.72</v>
      </c>
      <c r="C344">
        <v>10.87</v>
      </c>
      <c r="D344">
        <v>10.28</v>
      </c>
      <c r="E344">
        <v>10.4</v>
      </c>
      <c r="F344">
        <v>10.4</v>
      </c>
      <c r="G344">
        <v>0</v>
      </c>
      <c r="H344">
        <f t="shared" si="10"/>
        <v>2017</v>
      </c>
      <c r="I344">
        <f t="shared" si="11"/>
        <v>5</v>
      </c>
    </row>
    <row r="345" spans="1:9" x14ac:dyDescent="0.2">
      <c r="A345" s="2">
        <v>42870</v>
      </c>
      <c r="B345">
        <v>10.54</v>
      </c>
      <c r="C345">
        <v>10.88</v>
      </c>
      <c r="D345">
        <v>10.25</v>
      </c>
      <c r="E345">
        <v>10.42</v>
      </c>
      <c r="F345">
        <v>10.42</v>
      </c>
      <c r="G345">
        <v>0</v>
      </c>
      <c r="H345">
        <f t="shared" si="10"/>
        <v>2017</v>
      </c>
      <c r="I345">
        <f t="shared" si="11"/>
        <v>5</v>
      </c>
    </row>
    <row r="346" spans="1:9" x14ac:dyDescent="0.2">
      <c r="A346" s="2">
        <v>42871</v>
      </c>
      <c r="B346">
        <v>10.46</v>
      </c>
      <c r="C346">
        <v>10.67</v>
      </c>
      <c r="D346">
        <v>10.18</v>
      </c>
      <c r="E346">
        <v>10.65</v>
      </c>
      <c r="F346">
        <v>10.65</v>
      </c>
      <c r="G346">
        <v>0</v>
      </c>
      <c r="H346">
        <f t="shared" si="10"/>
        <v>2017</v>
      </c>
      <c r="I346">
        <f t="shared" si="11"/>
        <v>5</v>
      </c>
    </row>
    <row r="347" spans="1:9" x14ac:dyDescent="0.2">
      <c r="A347" s="2">
        <v>42872</v>
      </c>
      <c r="B347">
        <v>11.89</v>
      </c>
      <c r="C347">
        <v>15.59</v>
      </c>
      <c r="D347">
        <v>11.53</v>
      </c>
      <c r="E347">
        <v>15.59</v>
      </c>
      <c r="F347">
        <v>15.59</v>
      </c>
      <c r="G347">
        <v>0</v>
      </c>
      <c r="H347">
        <f t="shared" si="10"/>
        <v>2017</v>
      </c>
      <c r="I347">
        <f t="shared" si="11"/>
        <v>5</v>
      </c>
    </row>
    <row r="348" spans="1:9" x14ac:dyDescent="0.2">
      <c r="A348" s="2">
        <v>42873</v>
      </c>
      <c r="B348">
        <v>14.06</v>
      </c>
      <c r="C348">
        <v>16.299999</v>
      </c>
      <c r="D348">
        <v>14.03</v>
      </c>
      <c r="E348">
        <v>14.66</v>
      </c>
      <c r="F348">
        <v>14.66</v>
      </c>
      <c r="G348">
        <v>0</v>
      </c>
      <c r="H348">
        <f t="shared" si="10"/>
        <v>2017</v>
      </c>
      <c r="I348">
        <f t="shared" si="11"/>
        <v>5</v>
      </c>
    </row>
    <row r="349" spans="1:9" x14ac:dyDescent="0.2">
      <c r="A349" s="2">
        <v>42874</v>
      </c>
      <c r="B349">
        <v>14.23</v>
      </c>
      <c r="C349">
        <v>14.23</v>
      </c>
      <c r="D349">
        <v>11.72</v>
      </c>
      <c r="E349">
        <v>12.04</v>
      </c>
      <c r="F349">
        <v>12.04</v>
      </c>
      <c r="G349">
        <v>0</v>
      </c>
      <c r="H349">
        <f t="shared" si="10"/>
        <v>2017</v>
      </c>
      <c r="I349">
        <f t="shared" si="11"/>
        <v>5</v>
      </c>
    </row>
    <row r="350" spans="1:9" x14ac:dyDescent="0.2">
      <c r="A350" s="2">
        <v>42877</v>
      </c>
      <c r="B350">
        <v>12.29</v>
      </c>
      <c r="C350">
        <v>12.52</v>
      </c>
      <c r="D350">
        <v>10.89</v>
      </c>
      <c r="E350">
        <v>10.93</v>
      </c>
      <c r="F350">
        <v>10.93</v>
      </c>
      <c r="G350">
        <v>0</v>
      </c>
      <c r="H350">
        <f t="shared" si="10"/>
        <v>2017</v>
      </c>
      <c r="I350">
        <f t="shared" si="11"/>
        <v>5</v>
      </c>
    </row>
    <row r="351" spans="1:9" x14ac:dyDescent="0.2">
      <c r="A351" s="2">
        <v>42878</v>
      </c>
      <c r="B351">
        <v>11</v>
      </c>
      <c r="C351">
        <v>11</v>
      </c>
      <c r="D351">
        <v>10.56</v>
      </c>
      <c r="E351">
        <v>10.72</v>
      </c>
      <c r="F351">
        <v>10.72</v>
      </c>
      <c r="G351">
        <v>0</v>
      </c>
      <c r="H351">
        <f t="shared" si="10"/>
        <v>2017</v>
      </c>
      <c r="I351">
        <f t="shared" si="11"/>
        <v>5</v>
      </c>
    </row>
    <row r="352" spans="1:9" x14ac:dyDescent="0.2">
      <c r="A352" s="2">
        <v>42879</v>
      </c>
      <c r="B352">
        <v>10.61</v>
      </c>
      <c r="C352">
        <v>10.9</v>
      </c>
      <c r="D352">
        <v>9.8800000000000008</v>
      </c>
      <c r="E352">
        <v>10.02</v>
      </c>
      <c r="F352">
        <v>10.02</v>
      </c>
      <c r="G352">
        <v>0</v>
      </c>
      <c r="H352">
        <f t="shared" si="10"/>
        <v>2017</v>
      </c>
      <c r="I352">
        <f t="shared" si="11"/>
        <v>5</v>
      </c>
    </row>
    <row r="353" spans="1:9" x14ac:dyDescent="0.2">
      <c r="A353" s="2">
        <v>42880</v>
      </c>
      <c r="B353">
        <v>9.82</v>
      </c>
      <c r="C353">
        <v>10.29</v>
      </c>
      <c r="D353">
        <v>9.7200000000000006</v>
      </c>
      <c r="E353">
        <v>9.99</v>
      </c>
      <c r="F353">
        <v>9.99</v>
      </c>
      <c r="G353">
        <v>0</v>
      </c>
      <c r="H353">
        <f t="shared" si="10"/>
        <v>2017</v>
      </c>
      <c r="I353">
        <f t="shared" si="11"/>
        <v>5</v>
      </c>
    </row>
    <row r="354" spans="1:9" x14ac:dyDescent="0.2">
      <c r="A354" s="2">
        <v>42881</v>
      </c>
      <c r="B354">
        <v>9.93</v>
      </c>
      <c r="C354">
        <v>10.48</v>
      </c>
      <c r="D354">
        <v>9.65</v>
      </c>
      <c r="E354">
        <v>9.81</v>
      </c>
      <c r="F354">
        <v>9.81</v>
      </c>
      <c r="G354">
        <v>0</v>
      </c>
      <c r="H354">
        <f t="shared" si="10"/>
        <v>2017</v>
      </c>
      <c r="I354">
        <f t="shared" si="11"/>
        <v>5</v>
      </c>
    </row>
    <row r="355" spans="1:9" x14ac:dyDescent="0.2">
      <c r="A355" s="2">
        <v>42885</v>
      </c>
      <c r="B355">
        <v>10.61</v>
      </c>
      <c r="C355">
        <v>10.84</v>
      </c>
      <c r="D355">
        <v>10.14</v>
      </c>
      <c r="E355">
        <v>10.38</v>
      </c>
      <c r="F355">
        <v>10.38</v>
      </c>
      <c r="G355">
        <v>0</v>
      </c>
      <c r="H355">
        <f t="shared" si="10"/>
        <v>2017</v>
      </c>
      <c r="I355">
        <f t="shared" si="11"/>
        <v>5</v>
      </c>
    </row>
    <row r="356" spans="1:9" x14ac:dyDescent="0.2">
      <c r="A356" s="2">
        <v>42886</v>
      </c>
      <c r="B356">
        <v>10.1</v>
      </c>
      <c r="C356">
        <v>11.3</v>
      </c>
      <c r="D356">
        <v>9.93</v>
      </c>
      <c r="E356">
        <v>10.41</v>
      </c>
      <c r="F356">
        <v>10.41</v>
      </c>
      <c r="G356">
        <v>0</v>
      </c>
      <c r="H356">
        <f t="shared" si="10"/>
        <v>2017</v>
      </c>
      <c r="I356">
        <f t="shared" si="11"/>
        <v>5</v>
      </c>
    </row>
    <row r="357" spans="1:9" x14ac:dyDescent="0.2">
      <c r="A357" s="2">
        <v>42887</v>
      </c>
      <c r="B357">
        <v>10.42</v>
      </c>
      <c r="C357">
        <v>10.54</v>
      </c>
      <c r="D357">
        <v>9.69</v>
      </c>
      <c r="E357">
        <v>9.89</v>
      </c>
      <c r="F357">
        <v>9.89</v>
      </c>
      <c r="G357">
        <v>0</v>
      </c>
      <c r="H357">
        <f t="shared" si="10"/>
        <v>2017</v>
      </c>
      <c r="I357">
        <f t="shared" si="11"/>
        <v>6</v>
      </c>
    </row>
    <row r="358" spans="1:9" x14ac:dyDescent="0.2">
      <c r="A358" s="2">
        <v>42888</v>
      </c>
      <c r="B358">
        <v>10.08</v>
      </c>
      <c r="C358">
        <v>10.3</v>
      </c>
      <c r="D358">
        <v>9.58</v>
      </c>
      <c r="E358">
        <v>9.75</v>
      </c>
      <c r="F358">
        <v>9.75</v>
      </c>
      <c r="G358">
        <v>0</v>
      </c>
      <c r="H358">
        <f t="shared" si="10"/>
        <v>2017</v>
      </c>
      <c r="I358">
        <f t="shared" si="11"/>
        <v>6</v>
      </c>
    </row>
    <row r="359" spans="1:9" x14ac:dyDescent="0.2">
      <c r="A359" s="2">
        <v>42891</v>
      </c>
      <c r="B359">
        <v>10.08</v>
      </c>
      <c r="C359">
        <v>10.28</v>
      </c>
      <c r="D359">
        <v>9.6</v>
      </c>
      <c r="E359">
        <v>10.07</v>
      </c>
      <c r="F359">
        <v>10.07</v>
      </c>
      <c r="G359">
        <v>0</v>
      </c>
      <c r="H359">
        <f t="shared" si="10"/>
        <v>2017</v>
      </c>
      <c r="I359">
        <f t="shared" si="11"/>
        <v>6</v>
      </c>
    </row>
    <row r="360" spans="1:9" x14ac:dyDescent="0.2">
      <c r="A360" s="2">
        <v>42892</v>
      </c>
      <c r="B360">
        <v>10.19</v>
      </c>
      <c r="C360">
        <v>10.77</v>
      </c>
      <c r="D360">
        <v>9.86</v>
      </c>
      <c r="E360">
        <v>10.45</v>
      </c>
      <c r="F360">
        <v>10.45</v>
      </c>
      <c r="G360">
        <v>0</v>
      </c>
      <c r="H360">
        <f t="shared" si="10"/>
        <v>2017</v>
      </c>
      <c r="I360">
        <f t="shared" si="11"/>
        <v>6</v>
      </c>
    </row>
    <row r="361" spans="1:9" x14ac:dyDescent="0.2">
      <c r="A361" s="2">
        <v>42893</v>
      </c>
      <c r="B361">
        <v>10.48</v>
      </c>
      <c r="C361">
        <v>10.93</v>
      </c>
      <c r="D361">
        <v>10.119999999999999</v>
      </c>
      <c r="E361">
        <v>10.39</v>
      </c>
      <c r="F361">
        <v>10.39</v>
      </c>
      <c r="G361">
        <v>0</v>
      </c>
      <c r="H361">
        <f t="shared" si="10"/>
        <v>2017</v>
      </c>
      <c r="I361">
        <f t="shared" si="11"/>
        <v>6</v>
      </c>
    </row>
    <row r="362" spans="1:9" x14ac:dyDescent="0.2">
      <c r="A362" s="2">
        <v>42894</v>
      </c>
      <c r="B362">
        <v>10.27</v>
      </c>
      <c r="C362">
        <v>10.53</v>
      </c>
      <c r="D362">
        <v>9.73</v>
      </c>
      <c r="E362">
        <v>10.16</v>
      </c>
      <c r="F362">
        <v>10.16</v>
      </c>
      <c r="G362">
        <v>0</v>
      </c>
      <c r="H362">
        <f t="shared" si="10"/>
        <v>2017</v>
      </c>
      <c r="I362">
        <f t="shared" si="11"/>
        <v>6</v>
      </c>
    </row>
    <row r="363" spans="1:9" x14ac:dyDescent="0.2">
      <c r="A363" s="2">
        <v>42895</v>
      </c>
      <c r="B363">
        <v>9.93</v>
      </c>
      <c r="C363">
        <v>12.11</v>
      </c>
      <c r="D363">
        <v>9.3699999999999992</v>
      </c>
      <c r="E363">
        <v>10.7</v>
      </c>
      <c r="F363">
        <v>10.7</v>
      </c>
      <c r="G363">
        <v>0</v>
      </c>
      <c r="H363">
        <f t="shared" si="10"/>
        <v>2017</v>
      </c>
      <c r="I363">
        <f t="shared" si="11"/>
        <v>6</v>
      </c>
    </row>
    <row r="364" spans="1:9" x14ac:dyDescent="0.2">
      <c r="A364" s="2">
        <v>42898</v>
      </c>
      <c r="B364">
        <v>11.19</v>
      </c>
      <c r="C364">
        <v>12.37</v>
      </c>
      <c r="D364">
        <v>11.19</v>
      </c>
      <c r="E364">
        <v>11.46</v>
      </c>
      <c r="F364">
        <v>11.46</v>
      </c>
      <c r="G364">
        <v>0</v>
      </c>
      <c r="H364">
        <f t="shared" si="10"/>
        <v>2017</v>
      </c>
      <c r="I364">
        <f t="shared" si="11"/>
        <v>6</v>
      </c>
    </row>
    <row r="365" spans="1:9" x14ac:dyDescent="0.2">
      <c r="A365" s="2">
        <v>42899</v>
      </c>
      <c r="B365">
        <v>11.12</v>
      </c>
      <c r="C365">
        <v>11.14</v>
      </c>
      <c r="D365">
        <v>10.26</v>
      </c>
      <c r="E365">
        <v>10.42</v>
      </c>
      <c r="F365">
        <v>10.42</v>
      </c>
      <c r="G365">
        <v>0</v>
      </c>
      <c r="H365">
        <f t="shared" si="10"/>
        <v>2017</v>
      </c>
      <c r="I365">
        <f t="shared" si="11"/>
        <v>6</v>
      </c>
    </row>
    <row r="366" spans="1:9" x14ac:dyDescent="0.2">
      <c r="A366" s="2">
        <v>42900</v>
      </c>
      <c r="B366">
        <v>10.33</v>
      </c>
      <c r="C366">
        <v>11.26</v>
      </c>
      <c r="D366">
        <v>10.01</v>
      </c>
      <c r="E366">
        <v>10.64</v>
      </c>
      <c r="F366">
        <v>10.64</v>
      </c>
      <c r="G366">
        <v>0</v>
      </c>
      <c r="H366">
        <f t="shared" si="10"/>
        <v>2017</v>
      </c>
      <c r="I366">
        <f t="shared" si="11"/>
        <v>6</v>
      </c>
    </row>
    <row r="367" spans="1:9" x14ac:dyDescent="0.2">
      <c r="A367" s="2">
        <v>42901</v>
      </c>
      <c r="B367">
        <v>11.06</v>
      </c>
      <c r="C367">
        <v>12.01</v>
      </c>
      <c r="D367">
        <v>10.74</v>
      </c>
      <c r="E367">
        <v>10.9</v>
      </c>
      <c r="F367">
        <v>10.9</v>
      </c>
      <c r="G367">
        <v>0</v>
      </c>
      <c r="H367">
        <f t="shared" si="10"/>
        <v>2017</v>
      </c>
      <c r="I367">
        <f t="shared" si="11"/>
        <v>6</v>
      </c>
    </row>
    <row r="368" spans="1:9" x14ac:dyDescent="0.2">
      <c r="A368" s="2">
        <v>42902</v>
      </c>
      <c r="B368">
        <v>10.63</v>
      </c>
      <c r="C368">
        <v>11.35</v>
      </c>
      <c r="D368">
        <v>10.26</v>
      </c>
      <c r="E368">
        <v>10.38</v>
      </c>
      <c r="F368">
        <v>10.38</v>
      </c>
      <c r="G368">
        <v>0</v>
      </c>
      <c r="H368">
        <f t="shared" si="10"/>
        <v>2017</v>
      </c>
      <c r="I368">
        <f t="shared" si="11"/>
        <v>6</v>
      </c>
    </row>
    <row r="369" spans="1:9" x14ac:dyDescent="0.2">
      <c r="A369" s="2">
        <v>42905</v>
      </c>
      <c r="B369">
        <v>10.57</v>
      </c>
      <c r="C369">
        <v>10.6</v>
      </c>
      <c r="D369">
        <v>10.01</v>
      </c>
      <c r="E369">
        <v>10.37</v>
      </c>
      <c r="F369">
        <v>10.37</v>
      </c>
      <c r="G369">
        <v>0</v>
      </c>
      <c r="H369">
        <f t="shared" si="10"/>
        <v>2017</v>
      </c>
      <c r="I369">
        <f t="shared" si="11"/>
        <v>6</v>
      </c>
    </row>
    <row r="370" spans="1:9" x14ac:dyDescent="0.2">
      <c r="A370" s="2">
        <v>42906</v>
      </c>
      <c r="B370">
        <v>10.28</v>
      </c>
      <c r="C370">
        <v>11.15</v>
      </c>
      <c r="D370">
        <v>10.24</v>
      </c>
      <c r="E370">
        <v>10.86</v>
      </c>
      <c r="F370">
        <v>10.86</v>
      </c>
      <c r="G370">
        <v>0</v>
      </c>
      <c r="H370">
        <f t="shared" si="10"/>
        <v>2017</v>
      </c>
      <c r="I370">
        <f t="shared" si="11"/>
        <v>6</v>
      </c>
    </row>
    <row r="371" spans="1:9" x14ac:dyDescent="0.2">
      <c r="A371" s="2">
        <v>42907</v>
      </c>
      <c r="B371">
        <v>11.03</v>
      </c>
      <c r="C371">
        <v>11.4</v>
      </c>
      <c r="D371">
        <v>10.4</v>
      </c>
      <c r="E371">
        <v>10.75</v>
      </c>
      <c r="F371">
        <v>10.75</v>
      </c>
      <c r="G371">
        <v>0</v>
      </c>
      <c r="H371">
        <f t="shared" si="10"/>
        <v>2017</v>
      </c>
      <c r="I371">
        <f t="shared" si="11"/>
        <v>6</v>
      </c>
    </row>
    <row r="372" spans="1:9" x14ac:dyDescent="0.2">
      <c r="A372" s="2">
        <v>42908</v>
      </c>
      <c r="B372">
        <v>10.81</v>
      </c>
      <c r="C372">
        <v>11.01</v>
      </c>
      <c r="D372">
        <v>10.24</v>
      </c>
      <c r="E372">
        <v>10.48</v>
      </c>
      <c r="F372">
        <v>10.48</v>
      </c>
      <c r="G372">
        <v>0</v>
      </c>
      <c r="H372">
        <f t="shared" si="10"/>
        <v>2017</v>
      </c>
      <c r="I372">
        <f t="shared" si="11"/>
        <v>6</v>
      </c>
    </row>
    <row r="373" spans="1:9" x14ac:dyDescent="0.2">
      <c r="A373" s="2">
        <v>42909</v>
      </c>
      <c r="B373">
        <v>10.25</v>
      </c>
      <c r="C373">
        <v>10.69</v>
      </c>
      <c r="D373">
        <v>9.85</v>
      </c>
      <c r="E373">
        <v>10.02</v>
      </c>
      <c r="F373">
        <v>10.02</v>
      </c>
      <c r="G373">
        <v>0</v>
      </c>
      <c r="H373">
        <f t="shared" si="10"/>
        <v>2017</v>
      </c>
      <c r="I373">
        <f t="shared" si="11"/>
        <v>6</v>
      </c>
    </row>
    <row r="374" spans="1:9" x14ac:dyDescent="0.2">
      <c r="A374" s="2">
        <v>42912</v>
      </c>
      <c r="B374">
        <v>10.130000000000001</v>
      </c>
      <c r="C374">
        <v>10.44</v>
      </c>
      <c r="D374">
        <v>9.68</v>
      </c>
      <c r="E374">
        <v>9.9</v>
      </c>
      <c r="F374">
        <v>9.9</v>
      </c>
      <c r="G374">
        <v>0</v>
      </c>
      <c r="H374">
        <f t="shared" si="10"/>
        <v>2017</v>
      </c>
      <c r="I374">
        <f t="shared" si="11"/>
        <v>6</v>
      </c>
    </row>
    <row r="375" spans="1:9" x14ac:dyDescent="0.2">
      <c r="A375" s="2">
        <v>42913</v>
      </c>
      <c r="B375">
        <v>10.039999999999999</v>
      </c>
      <c r="C375">
        <v>11.31</v>
      </c>
      <c r="D375">
        <v>9.8000000000000007</v>
      </c>
      <c r="E375">
        <v>11.06</v>
      </c>
      <c r="F375">
        <v>11.06</v>
      </c>
      <c r="G375">
        <v>0</v>
      </c>
      <c r="H375">
        <f t="shared" si="10"/>
        <v>2017</v>
      </c>
      <c r="I375">
        <f t="shared" si="11"/>
        <v>6</v>
      </c>
    </row>
    <row r="376" spans="1:9" x14ac:dyDescent="0.2">
      <c r="A376" s="2">
        <v>42914</v>
      </c>
      <c r="B376">
        <v>11.17</v>
      </c>
      <c r="C376">
        <v>11.49</v>
      </c>
      <c r="D376">
        <v>9.76</v>
      </c>
      <c r="E376">
        <v>10.029999999999999</v>
      </c>
      <c r="F376">
        <v>10.029999999999999</v>
      </c>
      <c r="G376">
        <v>0</v>
      </c>
      <c r="H376">
        <f t="shared" si="10"/>
        <v>2017</v>
      </c>
      <c r="I376">
        <f t="shared" si="11"/>
        <v>6</v>
      </c>
    </row>
    <row r="377" spans="1:9" x14ac:dyDescent="0.2">
      <c r="A377" s="2">
        <v>42915</v>
      </c>
      <c r="B377">
        <v>9.7899999999999991</v>
      </c>
      <c r="C377">
        <v>15.16</v>
      </c>
      <c r="D377">
        <v>9.73</v>
      </c>
      <c r="E377">
        <v>11.44</v>
      </c>
      <c r="F377">
        <v>11.44</v>
      </c>
      <c r="G377">
        <v>0</v>
      </c>
      <c r="H377">
        <f t="shared" si="10"/>
        <v>2017</v>
      </c>
      <c r="I377">
        <f t="shared" si="11"/>
        <v>6</v>
      </c>
    </row>
    <row r="378" spans="1:9" x14ac:dyDescent="0.2">
      <c r="A378" s="2">
        <v>42916</v>
      </c>
      <c r="B378">
        <v>11.74</v>
      </c>
      <c r="C378">
        <v>11.85</v>
      </c>
      <c r="D378">
        <v>10.4</v>
      </c>
      <c r="E378">
        <v>11.18</v>
      </c>
      <c r="F378">
        <v>11.18</v>
      </c>
      <c r="G378">
        <v>0</v>
      </c>
      <c r="H378">
        <f t="shared" si="10"/>
        <v>2017</v>
      </c>
      <c r="I378">
        <f t="shared" si="11"/>
        <v>6</v>
      </c>
    </row>
    <row r="379" spans="1:9" x14ac:dyDescent="0.2">
      <c r="A379" s="2">
        <v>42919</v>
      </c>
      <c r="B379">
        <v>11.07</v>
      </c>
      <c r="C379">
        <v>11.45</v>
      </c>
      <c r="D379">
        <v>10.28</v>
      </c>
      <c r="E379">
        <v>11.22</v>
      </c>
      <c r="F379">
        <v>11.22</v>
      </c>
      <c r="G379">
        <v>0</v>
      </c>
      <c r="H379">
        <f t="shared" si="10"/>
        <v>2017</v>
      </c>
      <c r="I379">
        <f t="shared" si="11"/>
        <v>7</v>
      </c>
    </row>
    <row r="380" spans="1:9" x14ac:dyDescent="0.2">
      <c r="A380" s="2">
        <v>42921</v>
      </c>
      <c r="B380">
        <v>11.2</v>
      </c>
      <c r="C380">
        <v>12.03</v>
      </c>
      <c r="D380">
        <v>10.79</v>
      </c>
      <c r="E380">
        <v>11.07</v>
      </c>
      <c r="F380">
        <v>11.07</v>
      </c>
      <c r="G380">
        <v>0</v>
      </c>
      <c r="H380">
        <f t="shared" si="10"/>
        <v>2017</v>
      </c>
      <c r="I380">
        <f t="shared" si="11"/>
        <v>7</v>
      </c>
    </row>
    <row r="381" spans="1:9" x14ac:dyDescent="0.2">
      <c r="A381" s="2">
        <v>42922</v>
      </c>
      <c r="B381">
        <v>11.2</v>
      </c>
      <c r="C381">
        <v>13.05</v>
      </c>
      <c r="D381">
        <v>11.18</v>
      </c>
      <c r="E381">
        <v>12.54</v>
      </c>
      <c r="F381">
        <v>12.54</v>
      </c>
      <c r="G381">
        <v>0</v>
      </c>
      <c r="H381">
        <f t="shared" si="10"/>
        <v>2017</v>
      </c>
      <c r="I381">
        <f t="shared" si="11"/>
        <v>7</v>
      </c>
    </row>
    <row r="382" spans="1:9" x14ac:dyDescent="0.2">
      <c r="A382" s="2">
        <v>42923</v>
      </c>
      <c r="B382">
        <v>12.48</v>
      </c>
      <c r="C382">
        <v>12.57</v>
      </c>
      <c r="D382">
        <v>10.98</v>
      </c>
      <c r="E382">
        <v>11.19</v>
      </c>
      <c r="F382">
        <v>11.19</v>
      </c>
      <c r="G382">
        <v>0</v>
      </c>
      <c r="H382">
        <f t="shared" si="10"/>
        <v>2017</v>
      </c>
      <c r="I382">
        <f t="shared" si="11"/>
        <v>7</v>
      </c>
    </row>
    <row r="383" spans="1:9" x14ac:dyDescent="0.2">
      <c r="A383" s="2">
        <v>42926</v>
      </c>
      <c r="B383">
        <v>11.26</v>
      </c>
      <c r="C383">
        <v>11.73</v>
      </c>
      <c r="D383">
        <v>10.61</v>
      </c>
      <c r="E383">
        <v>11.11</v>
      </c>
      <c r="F383">
        <v>11.11</v>
      </c>
      <c r="G383">
        <v>0</v>
      </c>
      <c r="H383">
        <f t="shared" si="10"/>
        <v>2017</v>
      </c>
      <c r="I383">
        <f t="shared" si="11"/>
        <v>7</v>
      </c>
    </row>
    <row r="384" spans="1:9" x14ac:dyDescent="0.2">
      <c r="A384" s="2">
        <v>42927</v>
      </c>
      <c r="B384">
        <v>10.79</v>
      </c>
      <c r="C384">
        <v>12.14</v>
      </c>
      <c r="D384">
        <v>10.68</v>
      </c>
      <c r="E384">
        <v>10.89</v>
      </c>
      <c r="F384">
        <v>10.89</v>
      </c>
      <c r="G384">
        <v>0</v>
      </c>
      <c r="H384">
        <f t="shared" si="10"/>
        <v>2017</v>
      </c>
      <c r="I384">
        <f t="shared" si="11"/>
        <v>7</v>
      </c>
    </row>
    <row r="385" spans="1:9" x14ac:dyDescent="0.2">
      <c r="A385" s="2">
        <v>42928</v>
      </c>
      <c r="B385">
        <v>10.85</v>
      </c>
      <c r="C385">
        <v>10.85</v>
      </c>
      <c r="D385">
        <v>10.08</v>
      </c>
      <c r="E385">
        <v>10.3</v>
      </c>
      <c r="F385">
        <v>10.3</v>
      </c>
      <c r="G385">
        <v>0</v>
      </c>
      <c r="H385">
        <f t="shared" si="10"/>
        <v>2017</v>
      </c>
      <c r="I385">
        <f t="shared" si="11"/>
        <v>7</v>
      </c>
    </row>
    <row r="386" spans="1:9" x14ac:dyDescent="0.2">
      <c r="A386" s="2">
        <v>42929</v>
      </c>
      <c r="B386">
        <v>10.07</v>
      </c>
      <c r="C386">
        <v>10.4</v>
      </c>
      <c r="D386">
        <v>9.9</v>
      </c>
      <c r="E386">
        <v>9.9</v>
      </c>
      <c r="F386">
        <v>9.9</v>
      </c>
      <c r="G386">
        <v>0</v>
      </c>
      <c r="H386">
        <f t="shared" si="10"/>
        <v>2017</v>
      </c>
      <c r="I386">
        <f t="shared" si="11"/>
        <v>7</v>
      </c>
    </row>
    <row r="387" spans="1:9" x14ac:dyDescent="0.2">
      <c r="A387" s="2">
        <v>42930</v>
      </c>
      <c r="B387">
        <v>10.09</v>
      </c>
      <c r="C387">
        <v>10.14</v>
      </c>
      <c r="D387">
        <v>9.5</v>
      </c>
      <c r="E387">
        <v>9.51</v>
      </c>
      <c r="F387">
        <v>9.51</v>
      </c>
      <c r="G387">
        <v>0</v>
      </c>
      <c r="H387">
        <f t="shared" ref="H387:H450" si="12">YEAR(A387)</f>
        <v>2017</v>
      </c>
      <c r="I387">
        <f t="shared" ref="I387:I450" si="13">MONTH(A387)</f>
        <v>7</v>
      </c>
    </row>
    <row r="388" spans="1:9" x14ac:dyDescent="0.2">
      <c r="A388" s="2">
        <v>42933</v>
      </c>
      <c r="B388">
        <v>9.77</v>
      </c>
      <c r="C388">
        <v>10.029999999999999</v>
      </c>
      <c r="D388">
        <v>9.7100000000000009</v>
      </c>
      <c r="E388">
        <v>9.82</v>
      </c>
      <c r="F388">
        <v>9.82</v>
      </c>
      <c r="G388">
        <v>0</v>
      </c>
      <c r="H388">
        <f t="shared" si="12"/>
        <v>2017</v>
      </c>
      <c r="I388">
        <f t="shared" si="13"/>
        <v>7</v>
      </c>
    </row>
    <row r="389" spans="1:9" x14ac:dyDescent="0.2">
      <c r="A389" s="2">
        <v>42934</v>
      </c>
      <c r="B389">
        <v>9.86</v>
      </c>
      <c r="C389">
        <v>10.35</v>
      </c>
      <c r="D389">
        <v>9.66</v>
      </c>
      <c r="E389">
        <v>9.89</v>
      </c>
      <c r="F389">
        <v>9.89</v>
      </c>
      <c r="G389">
        <v>0</v>
      </c>
      <c r="H389">
        <f t="shared" si="12"/>
        <v>2017</v>
      </c>
      <c r="I389">
        <f t="shared" si="13"/>
        <v>7</v>
      </c>
    </row>
    <row r="390" spans="1:9" x14ac:dyDescent="0.2">
      <c r="A390" s="2">
        <v>42935</v>
      </c>
      <c r="B390">
        <v>9.69</v>
      </c>
      <c r="C390">
        <v>9.94</v>
      </c>
      <c r="D390">
        <v>9.58</v>
      </c>
      <c r="E390">
        <v>9.7899999999999991</v>
      </c>
      <c r="F390">
        <v>9.7899999999999991</v>
      </c>
      <c r="G390">
        <v>0</v>
      </c>
      <c r="H390">
        <f t="shared" si="12"/>
        <v>2017</v>
      </c>
      <c r="I390">
        <f t="shared" si="13"/>
        <v>7</v>
      </c>
    </row>
    <row r="391" spans="1:9" x14ac:dyDescent="0.2">
      <c r="A391" s="2">
        <v>42936</v>
      </c>
      <c r="B391">
        <v>9.66</v>
      </c>
      <c r="C391">
        <v>10.28</v>
      </c>
      <c r="D391">
        <v>9.5</v>
      </c>
      <c r="E391">
        <v>9.58</v>
      </c>
      <c r="F391">
        <v>9.58</v>
      </c>
      <c r="G391">
        <v>0</v>
      </c>
      <c r="H391">
        <f t="shared" si="12"/>
        <v>2017</v>
      </c>
      <c r="I391">
        <f t="shared" si="13"/>
        <v>7</v>
      </c>
    </row>
    <row r="392" spans="1:9" x14ac:dyDescent="0.2">
      <c r="A392" s="2">
        <v>42937</v>
      </c>
      <c r="B392">
        <v>9.52</v>
      </c>
      <c r="C392">
        <v>9.98</v>
      </c>
      <c r="D392">
        <v>9.3000000000000007</v>
      </c>
      <c r="E392">
        <v>9.36</v>
      </c>
      <c r="F392">
        <v>9.36</v>
      </c>
      <c r="G392">
        <v>0</v>
      </c>
      <c r="H392">
        <f t="shared" si="12"/>
        <v>2017</v>
      </c>
      <c r="I392">
        <f t="shared" si="13"/>
        <v>7</v>
      </c>
    </row>
    <row r="393" spans="1:9" x14ac:dyDescent="0.2">
      <c r="A393" s="2">
        <v>42940</v>
      </c>
      <c r="B393">
        <v>9.94</v>
      </c>
      <c r="C393">
        <v>9.9700000000000006</v>
      </c>
      <c r="D393">
        <v>9.26</v>
      </c>
      <c r="E393">
        <v>9.43</v>
      </c>
      <c r="F393">
        <v>9.43</v>
      </c>
      <c r="G393">
        <v>0</v>
      </c>
      <c r="H393">
        <f t="shared" si="12"/>
        <v>2017</v>
      </c>
      <c r="I393">
        <f t="shared" si="13"/>
        <v>7</v>
      </c>
    </row>
    <row r="394" spans="1:9" x14ac:dyDescent="0.2">
      <c r="A394" s="2">
        <v>42941</v>
      </c>
      <c r="B394">
        <v>9.4</v>
      </c>
      <c r="C394">
        <v>9.52</v>
      </c>
      <c r="D394">
        <v>9.0399999999999991</v>
      </c>
      <c r="E394">
        <v>9.43</v>
      </c>
      <c r="F394">
        <v>9.43</v>
      </c>
      <c r="G394">
        <v>0</v>
      </c>
      <c r="H394">
        <f t="shared" si="12"/>
        <v>2017</v>
      </c>
      <c r="I394">
        <f t="shared" si="13"/>
        <v>7</v>
      </c>
    </row>
    <row r="395" spans="1:9" x14ac:dyDescent="0.2">
      <c r="A395" s="2">
        <v>42942</v>
      </c>
      <c r="B395">
        <v>9.25</v>
      </c>
      <c r="C395">
        <v>9.66</v>
      </c>
      <c r="D395">
        <v>8.84</v>
      </c>
      <c r="E395">
        <v>9.6</v>
      </c>
      <c r="F395">
        <v>9.6</v>
      </c>
      <c r="G395">
        <v>0</v>
      </c>
      <c r="H395">
        <f t="shared" si="12"/>
        <v>2017</v>
      </c>
      <c r="I395">
        <f t="shared" si="13"/>
        <v>7</v>
      </c>
    </row>
    <row r="396" spans="1:9" x14ac:dyDescent="0.2">
      <c r="A396" s="2">
        <v>42943</v>
      </c>
      <c r="B396">
        <v>9.33</v>
      </c>
      <c r="C396">
        <v>11.5</v>
      </c>
      <c r="D396">
        <v>9.16</v>
      </c>
      <c r="E396">
        <v>10.11</v>
      </c>
      <c r="F396">
        <v>10.11</v>
      </c>
      <c r="G396">
        <v>0</v>
      </c>
      <c r="H396">
        <f t="shared" si="12"/>
        <v>2017</v>
      </c>
      <c r="I396">
        <f t="shared" si="13"/>
        <v>7</v>
      </c>
    </row>
    <row r="397" spans="1:9" x14ac:dyDescent="0.2">
      <c r="A397" s="2">
        <v>42944</v>
      </c>
      <c r="B397">
        <v>10.62</v>
      </c>
      <c r="C397">
        <v>11.3</v>
      </c>
      <c r="D397">
        <v>10.26</v>
      </c>
      <c r="E397">
        <v>10.29</v>
      </c>
      <c r="F397">
        <v>10.29</v>
      </c>
      <c r="G397">
        <v>0</v>
      </c>
      <c r="H397">
        <f t="shared" si="12"/>
        <v>2017</v>
      </c>
      <c r="I397">
        <f t="shared" si="13"/>
        <v>7</v>
      </c>
    </row>
    <row r="398" spans="1:9" x14ac:dyDescent="0.2">
      <c r="A398" s="2">
        <v>42947</v>
      </c>
      <c r="B398">
        <v>10.53</v>
      </c>
      <c r="C398">
        <v>10.84</v>
      </c>
      <c r="D398">
        <v>10.23</v>
      </c>
      <c r="E398">
        <v>10.26</v>
      </c>
      <c r="F398">
        <v>10.26</v>
      </c>
      <c r="G398">
        <v>0</v>
      </c>
      <c r="H398">
        <f t="shared" si="12"/>
        <v>2017</v>
      </c>
      <c r="I398">
        <f t="shared" si="13"/>
        <v>7</v>
      </c>
    </row>
    <row r="399" spans="1:9" x14ac:dyDescent="0.2">
      <c r="A399" s="2">
        <v>42948</v>
      </c>
      <c r="B399">
        <v>10.19</v>
      </c>
      <c r="C399">
        <v>10.56</v>
      </c>
      <c r="D399">
        <v>9.9499999999999993</v>
      </c>
      <c r="E399">
        <v>10.09</v>
      </c>
      <c r="F399">
        <v>10.09</v>
      </c>
      <c r="G399">
        <v>0</v>
      </c>
      <c r="H399">
        <f t="shared" si="12"/>
        <v>2017</v>
      </c>
      <c r="I399">
        <f t="shared" si="13"/>
        <v>8</v>
      </c>
    </row>
    <row r="400" spans="1:9" x14ac:dyDescent="0.2">
      <c r="A400" s="2">
        <v>42949</v>
      </c>
      <c r="B400">
        <v>10.08</v>
      </c>
      <c r="C400">
        <v>10.81</v>
      </c>
      <c r="D400">
        <v>9.8000000000000007</v>
      </c>
      <c r="E400">
        <v>10.28</v>
      </c>
      <c r="F400">
        <v>10.28</v>
      </c>
      <c r="G400">
        <v>0</v>
      </c>
      <c r="H400">
        <f t="shared" si="12"/>
        <v>2017</v>
      </c>
      <c r="I400">
        <f t="shared" si="13"/>
        <v>8</v>
      </c>
    </row>
    <row r="401" spans="1:9" x14ac:dyDescent="0.2">
      <c r="A401" s="2">
        <v>42950</v>
      </c>
      <c r="B401">
        <v>10.47</v>
      </c>
      <c r="C401">
        <v>10.6</v>
      </c>
      <c r="D401">
        <v>9.9</v>
      </c>
      <c r="E401">
        <v>10.44</v>
      </c>
      <c r="F401">
        <v>10.44</v>
      </c>
      <c r="G401">
        <v>0</v>
      </c>
      <c r="H401">
        <f t="shared" si="12"/>
        <v>2017</v>
      </c>
      <c r="I401">
        <f t="shared" si="13"/>
        <v>8</v>
      </c>
    </row>
    <row r="402" spans="1:9" x14ac:dyDescent="0.2">
      <c r="A402" s="2">
        <v>42951</v>
      </c>
      <c r="B402">
        <v>10.48</v>
      </c>
      <c r="C402">
        <v>10.5</v>
      </c>
      <c r="D402">
        <v>9.68</v>
      </c>
      <c r="E402">
        <v>10.029999999999999</v>
      </c>
      <c r="F402">
        <v>10.029999999999999</v>
      </c>
      <c r="G402">
        <v>0</v>
      </c>
      <c r="H402">
        <f t="shared" si="12"/>
        <v>2017</v>
      </c>
      <c r="I402">
        <f t="shared" si="13"/>
        <v>8</v>
      </c>
    </row>
    <row r="403" spans="1:9" x14ac:dyDescent="0.2">
      <c r="A403" s="2">
        <v>42954</v>
      </c>
      <c r="B403">
        <v>10.19</v>
      </c>
      <c r="C403">
        <v>10.32</v>
      </c>
      <c r="D403">
        <v>9.76</v>
      </c>
      <c r="E403">
        <v>9.93</v>
      </c>
      <c r="F403">
        <v>9.93</v>
      </c>
      <c r="G403">
        <v>0</v>
      </c>
      <c r="H403">
        <f t="shared" si="12"/>
        <v>2017</v>
      </c>
      <c r="I403">
        <f t="shared" si="13"/>
        <v>8</v>
      </c>
    </row>
    <row r="404" spans="1:9" x14ac:dyDescent="0.2">
      <c r="A404" s="2">
        <v>42955</v>
      </c>
      <c r="B404">
        <v>10.039999999999999</v>
      </c>
      <c r="C404">
        <v>11.52</v>
      </c>
      <c r="D404">
        <v>9.52</v>
      </c>
      <c r="E404">
        <v>10.96</v>
      </c>
      <c r="F404">
        <v>10.96</v>
      </c>
      <c r="G404">
        <v>0</v>
      </c>
      <c r="H404">
        <f t="shared" si="12"/>
        <v>2017</v>
      </c>
      <c r="I404">
        <f t="shared" si="13"/>
        <v>8</v>
      </c>
    </row>
    <row r="405" spans="1:9" x14ac:dyDescent="0.2">
      <c r="A405" s="2">
        <v>42956</v>
      </c>
      <c r="B405">
        <v>11.49</v>
      </c>
      <c r="C405">
        <v>12.63</v>
      </c>
      <c r="D405">
        <v>11.11</v>
      </c>
      <c r="E405">
        <v>11.11</v>
      </c>
      <c r="F405">
        <v>11.11</v>
      </c>
      <c r="G405">
        <v>0</v>
      </c>
      <c r="H405">
        <f t="shared" si="12"/>
        <v>2017</v>
      </c>
      <c r="I405">
        <f t="shared" si="13"/>
        <v>8</v>
      </c>
    </row>
    <row r="406" spans="1:9" x14ac:dyDescent="0.2">
      <c r="A406" s="2">
        <v>42957</v>
      </c>
      <c r="B406">
        <v>11.57</v>
      </c>
      <c r="C406">
        <v>16.170000000000002</v>
      </c>
      <c r="D406">
        <v>11.56</v>
      </c>
      <c r="E406">
        <v>16.040001</v>
      </c>
      <c r="F406">
        <v>16.040001</v>
      </c>
      <c r="G406">
        <v>0</v>
      </c>
      <c r="H406">
        <f t="shared" si="12"/>
        <v>2017</v>
      </c>
      <c r="I406">
        <f t="shared" si="13"/>
        <v>8</v>
      </c>
    </row>
    <row r="407" spans="1:9" x14ac:dyDescent="0.2">
      <c r="A407" s="2">
        <v>42958</v>
      </c>
      <c r="B407">
        <v>16.170000000000002</v>
      </c>
      <c r="C407">
        <v>17.280000999999999</v>
      </c>
      <c r="D407">
        <v>14.5</v>
      </c>
      <c r="E407">
        <v>15.51</v>
      </c>
      <c r="F407">
        <v>15.51</v>
      </c>
      <c r="G407">
        <v>0</v>
      </c>
      <c r="H407">
        <f t="shared" si="12"/>
        <v>2017</v>
      </c>
      <c r="I407">
        <f t="shared" si="13"/>
        <v>8</v>
      </c>
    </row>
    <row r="408" spans="1:9" x14ac:dyDescent="0.2">
      <c r="A408" s="2">
        <v>42961</v>
      </c>
      <c r="B408">
        <v>14.05</v>
      </c>
      <c r="C408">
        <v>14.05</v>
      </c>
      <c r="D408">
        <v>12.06</v>
      </c>
      <c r="E408">
        <v>12.33</v>
      </c>
      <c r="F408">
        <v>12.33</v>
      </c>
      <c r="G408">
        <v>0</v>
      </c>
      <c r="H408">
        <f t="shared" si="12"/>
        <v>2017</v>
      </c>
      <c r="I408">
        <f t="shared" si="13"/>
        <v>8</v>
      </c>
    </row>
    <row r="409" spans="1:9" x14ac:dyDescent="0.2">
      <c r="A409" s="2">
        <v>42962</v>
      </c>
      <c r="B409">
        <v>11.78</v>
      </c>
      <c r="C409">
        <v>12.37</v>
      </c>
      <c r="D409">
        <v>11.45</v>
      </c>
      <c r="E409">
        <v>12.04</v>
      </c>
      <c r="F409">
        <v>12.04</v>
      </c>
      <c r="G409">
        <v>0</v>
      </c>
      <c r="H409">
        <f t="shared" si="12"/>
        <v>2017</v>
      </c>
      <c r="I409">
        <f t="shared" si="13"/>
        <v>8</v>
      </c>
    </row>
    <row r="410" spans="1:9" x14ac:dyDescent="0.2">
      <c r="A410" s="2">
        <v>42963</v>
      </c>
      <c r="B410">
        <v>11.59</v>
      </c>
      <c r="C410">
        <v>12.54</v>
      </c>
      <c r="D410">
        <v>11.25</v>
      </c>
      <c r="E410">
        <v>11.74</v>
      </c>
      <c r="F410">
        <v>11.74</v>
      </c>
      <c r="G410">
        <v>0</v>
      </c>
      <c r="H410">
        <f t="shared" si="12"/>
        <v>2017</v>
      </c>
      <c r="I410">
        <f t="shared" si="13"/>
        <v>8</v>
      </c>
    </row>
    <row r="411" spans="1:9" x14ac:dyDescent="0.2">
      <c r="A411" s="2">
        <v>42964</v>
      </c>
      <c r="B411">
        <v>11.81</v>
      </c>
      <c r="C411">
        <v>15.77</v>
      </c>
      <c r="D411">
        <v>11.54</v>
      </c>
      <c r="E411">
        <v>15.55</v>
      </c>
      <c r="F411">
        <v>15.55</v>
      </c>
      <c r="G411">
        <v>0</v>
      </c>
      <c r="H411">
        <f t="shared" si="12"/>
        <v>2017</v>
      </c>
      <c r="I411">
        <f t="shared" si="13"/>
        <v>8</v>
      </c>
    </row>
    <row r="412" spans="1:9" x14ac:dyDescent="0.2">
      <c r="A412" s="2">
        <v>42965</v>
      </c>
      <c r="B412">
        <v>15.38</v>
      </c>
      <c r="C412">
        <v>16.040001</v>
      </c>
      <c r="D412">
        <v>13.32</v>
      </c>
      <c r="E412">
        <v>14.26</v>
      </c>
      <c r="F412">
        <v>14.26</v>
      </c>
      <c r="G412">
        <v>0</v>
      </c>
      <c r="H412">
        <f t="shared" si="12"/>
        <v>2017</v>
      </c>
      <c r="I412">
        <f t="shared" si="13"/>
        <v>8</v>
      </c>
    </row>
    <row r="413" spans="1:9" x14ac:dyDescent="0.2">
      <c r="A413" s="2">
        <v>42968</v>
      </c>
      <c r="B413">
        <v>14.59</v>
      </c>
      <c r="C413">
        <v>14.74</v>
      </c>
      <c r="D413">
        <v>13.07</v>
      </c>
      <c r="E413">
        <v>13.19</v>
      </c>
      <c r="F413">
        <v>13.19</v>
      </c>
      <c r="G413">
        <v>0</v>
      </c>
      <c r="H413">
        <f t="shared" si="12"/>
        <v>2017</v>
      </c>
      <c r="I413">
        <f t="shared" si="13"/>
        <v>8</v>
      </c>
    </row>
    <row r="414" spans="1:9" x14ac:dyDescent="0.2">
      <c r="A414" s="2">
        <v>42969</v>
      </c>
      <c r="B414">
        <v>12.6</v>
      </c>
      <c r="C414">
        <v>12.94</v>
      </c>
      <c r="D414">
        <v>11.35</v>
      </c>
      <c r="E414">
        <v>11.35</v>
      </c>
      <c r="F414">
        <v>11.35</v>
      </c>
      <c r="G414">
        <v>0</v>
      </c>
      <c r="H414">
        <f t="shared" si="12"/>
        <v>2017</v>
      </c>
      <c r="I414">
        <f t="shared" si="13"/>
        <v>8</v>
      </c>
    </row>
    <row r="415" spans="1:9" x14ac:dyDescent="0.2">
      <c r="A415" s="2">
        <v>42970</v>
      </c>
      <c r="B415">
        <v>11.51</v>
      </c>
      <c r="C415">
        <v>12.59</v>
      </c>
      <c r="D415">
        <v>11.39</v>
      </c>
      <c r="E415">
        <v>12.25</v>
      </c>
      <c r="F415">
        <v>12.25</v>
      </c>
      <c r="G415">
        <v>0</v>
      </c>
      <c r="H415">
        <f t="shared" si="12"/>
        <v>2017</v>
      </c>
      <c r="I415">
        <f t="shared" si="13"/>
        <v>8</v>
      </c>
    </row>
    <row r="416" spans="1:9" x14ac:dyDescent="0.2">
      <c r="A416" s="2">
        <v>42971</v>
      </c>
      <c r="B416">
        <v>12.06</v>
      </c>
      <c r="C416">
        <v>12.83</v>
      </c>
      <c r="D416">
        <v>11.55</v>
      </c>
      <c r="E416">
        <v>12.23</v>
      </c>
      <c r="F416">
        <v>12.23</v>
      </c>
      <c r="G416">
        <v>0</v>
      </c>
      <c r="H416">
        <f t="shared" si="12"/>
        <v>2017</v>
      </c>
      <c r="I416">
        <f t="shared" si="13"/>
        <v>8</v>
      </c>
    </row>
    <row r="417" spans="1:9" x14ac:dyDescent="0.2">
      <c r="A417" s="2">
        <v>42972</v>
      </c>
      <c r="B417">
        <v>12.2</v>
      </c>
      <c r="C417">
        <v>12.45</v>
      </c>
      <c r="D417">
        <v>11.1</v>
      </c>
      <c r="E417">
        <v>11.28</v>
      </c>
      <c r="F417">
        <v>11.28</v>
      </c>
      <c r="G417">
        <v>0</v>
      </c>
      <c r="H417">
        <f t="shared" si="12"/>
        <v>2017</v>
      </c>
      <c r="I417">
        <f t="shared" si="13"/>
        <v>8</v>
      </c>
    </row>
    <row r="418" spans="1:9" x14ac:dyDescent="0.2">
      <c r="A418" s="2">
        <v>42975</v>
      </c>
      <c r="B418">
        <v>12.09</v>
      </c>
      <c r="C418">
        <v>12.11</v>
      </c>
      <c r="D418">
        <v>11.23</v>
      </c>
      <c r="E418">
        <v>11.32</v>
      </c>
      <c r="F418">
        <v>11.32</v>
      </c>
      <c r="G418">
        <v>0</v>
      </c>
      <c r="H418">
        <f t="shared" si="12"/>
        <v>2017</v>
      </c>
      <c r="I418">
        <f t="shared" si="13"/>
        <v>8</v>
      </c>
    </row>
    <row r="419" spans="1:9" x14ac:dyDescent="0.2">
      <c r="A419" s="2">
        <v>42976</v>
      </c>
      <c r="B419">
        <v>13.33</v>
      </c>
      <c r="C419">
        <v>14.34</v>
      </c>
      <c r="D419">
        <v>11.48</v>
      </c>
      <c r="E419">
        <v>11.7</v>
      </c>
      <c r="F419">
        <v>11.7</v>
      </c>
      <c r="G419">
        <v>0</v>
      </c>
      <c r="H419">
        <f t="shared" si="12"/>
        <v>2017</v>
      </c>
      <c r="I419">
        <f t="shared" si="13"/>
        <v>8</v>
      </c>
    </row>
    <row r="420" spans="1:9" x14ac:dyDescent="0.2">
      <c r="A420" s="2">
        <v>42977</v>
      </c>
      <c r="B420">
        <v>11.4</v>
      </c>
      <c r="C420">
        <v>11.98</v>
      </c>
      <c r="D420">
        <v>10.96</v>
      </c>
      <c r="E420">
        <v>11.22</v>
      </c>
      <c r="F420">
        <v>11.22</v>
      </c>
      <c r="G420">
        <v>0</v>
      </c>
      <c r="H420">
        <f t="shared" si="12"/>
        <v>2017</v>
      </c>
      <c r="I420">
        <f t="shared" si="13"/>
        <v>8</v>
      </c>
    </row>
    <row r="421" spans="1:9" x14ac:dyDescent="0.2">
      <c r="A421" s="2">
        <v>42978</v>
      </c>
      <c r="B421">
        <v>11.07</v>
      </c>
      <c r="C421">
        <v>11.22</v>
      </c>
      <c r="D421">
        <v>10.34</v>
      </c>
      <c r="E421">
        <v>10.59</v>
      </c>
      <c r="F421">
        <v>10.59</v>
      </c>
      <c r="G421">
        <v>0</v>
      </c>
      <c r="H421">
        <f t="shared" si="12"/>
        <v>2017</v>
      </c>
      <c r="I421">
        <f t="shared" si="13"/>
        <v>8</v>
      </c>
    </row>
    <row r="422" spans="1:9" x14ac:dyDescent="0.2">
      <c r="A422" s="2">
        <v>42979</v>
      </c>
      <c r="B422">
        <v>10.33</v>
      </c>
      <c r="C422">
        <v>10.46</v>
      </c>
      <c r="D422">
        <v>10.02</v>
      </c>
      <c r="E422">
        <v>10.130000000000001</v>
      </c>
      <c r="F422">
        <v>10.130000000000001</v>
      </c>
      <c r="G422">
        <v>0</v>
      </c>
      <c r="H422">
        <f t="shared" si="12"/>
        <v>2017</v>
      </c>
      <c r="I422">
        <f t="shared" si="13"/>
        <v>9</v>
      </c>
    </row>
    <row r="423" spans="1:9" x14ac:dyDescent="0.2">
      <c r="A423" s="2">
        <v>42983</v>
      </c>
      <c r="B423">
        <v>11.75</v>
      </c>
      <c r="C423">
        <v>14.06</v>
      </c>
      <c r="D423">
        <v>11.41</v>
      </c>
      <c r="E423">
        <v>12.23</v>
      </c>
      <c r="F423">
        <v>12.23</v>
      </c>
      <c r="G423">
        <v>0</v>
      </c>
      <c r="H423">
        <f t="shared" si="12"/>
        <v>2017</v>
      </c>
      <c r="I423">
        <f t="shared" si="13"/>
        <v>9</v>
      </c>
    </row>
    <row r="424" spans="1:9" x14ac:dyDescent="0.2">
      <c r="A424" s="2">
        <v>42984</v>
      </c>
      <c r="B424">
        <v>12.27</v>
      </c>
      <c r="C424">
        <v>12.59</v>
      </c>
      <c r="D424">
        <v>11.35</v>
      </c>
      <c r="E424">
        <v>11.63</v>
      </c>
      <c r="F424">
        <v>11.63</v>
      </c>
      <c r="G424">
        <v>0</v>
      </c>
      <c r="H424">
        <f t="shared" si="12"/>
        <v>2017</v>
      </c>
      <c r="I424">
        <f t="shared" si="13"/>
        <v>9</v>
      </c>
    </row>
    <row r="425" spans="1:9" x14ac:dyDescent="0.2">
      <c r="A425" s="2">
        <v>42985</v>
      </c>
      <c r="B425">
        <v>11.93</v>
      </c>
      <c r="C425">
        <v>12.07</v>
      </c>
      <c r="D425">
        <v>11.32</v>
      </c>
      <c r="E425">
        <v>11.55</v>
      </c>
      <c r="F425">
        <v>11.55</v>
      </c>
      <c r="G425">
        <v>0</v>
      </c>
      <c r="H425">
        <f t="shared" si="12"/>
        <v>2017</v>
      </c>
      <c r="I425">
        <f t="shared" si="13"/>
        <v>9</v>
      </c>
    </row>
    <row r="426" spans="1:9" x14ac:dyDescent="0.2">
      <c r="A426" s="2">
        <v>42986</v>
      </c>
      <c r="B426">
        <v>11.87</v>
      </c>
      <c r="C426">
        <v>12.6</v>
      </c>
      <c r="D426">
        <v>11.84</v>
      </c>
      <c r="E426">
        <v>12.12</v>
      </c>
      <c r="F426">
        <v>12.12</v>
      </c>
      <c r="G426">
        <v>0</v>
      </c>
      <c r="H426">
        <f t="shared" si="12"/>
        <v>2017</v>
      </c>
      <c r="I426">
        <f t="shared" si="13"/>
        <v>9</v>
      </c>
    </row>
    <row r="427" spans="1:9" x14ac:dyDescent="0.2">
      <c r="A427" s="2">
        <v>42989</v>
      </c>
      <c r="B427">
        <v>11.38</v>
      </c>
      <c r="C427">
        <v>11.39</v>
      </c>
      <c r="D427">
        <v>10.51</v>
      </c>
      <c r="E427">
        <v>10.73</v>
      </c>
      <c r="F427">
        <v>10.73</v>
      </c>
      <c r="G427">
        <v>0</v>
      </c>
      <c r="H427">
        <f t="shared" si="12"/>
        <v>2017</v>
      </c>
      <c r="I427">
        <f t="shared" si="13"/>
        <v>9</v>
      </c>
    </row>
    <row r="428" spans="1:9" x14ac:dyDescent="0.2">
      <c r="A428" s="2">
        <v>42990</v>
      </c>
      <c r="B428">
        <v>10.66</v>
      </c>
      <c r="C428">
        <v>10.95</v>
      </c>
      <c r="D428">
        <v>10.29</v>
      </c>
      <c r="E428">
        <v>10.58</v>
      </c>
      <c r="F428">
        <v>10.58</v>
      </c>
      <c r="G428">
        <v>0</v>
      </c>
      <c r="H428">
        <f t="shared" si="12"/>
        <v>2017</v>
      </c>
      <c r="I428">
        <f t="shared" si="13"/>
        <v>9</v>
      </c>
    </row>
    <row r="429" spans="1:9" x14ac:dyDescent="0.2">
      <c r="A429" s="2">
        <v>42991</v>
      </c>
      <c r="B429">
        <v>10.72</v>
      </c>
      <c r="C429">
        <v>10.86</v>
      </c>
      <c r="D429">
        <v>10.33</v>
      </c>
      <c r="E429">
        <v>10.5</v>
      </c>
      <c r="F429">
        <v>10.5</v>
      </c>
      <c r="G429">
        <v>0</v>
      </c>
      <c r="H429">
        <f t="shared" si="12"/>
        <v>2017</v>
      </c>
      <c r="I429">
        <f t="shared" si="13"/>
        <v>9</v>
      </c>
    </row>
    <row r="430" spans="1:9" x14ac:dyDescent="0.2">
      <c r="A430" s="2">
        <v>42992</v>
      </c>
      <c r="B430">
        <v>10.57</v>
      </c>
      <c r="C430">
        <v>11.04</v>
      </c>
      <c r="D430">
        <v>10.28</v>
      </c>
      <c r="E430">
        <v>10.44</v>
      </c>
      <c r="F430">
        <v>10.44</v>
      </c>
      <c r="G430">
        <v>0</v>
      </c>
      <c r="H430">
        <f t="shared" si="12"/>
        <v>2017</v>
      </c>
      <c r="I430">
        <f t="shared" si="13"/>
        <v>9</v>
      </c>
    </row>
    <row r="431" spans="1:9" x14ac:dyDescent="0.2">
      <c r="A431" s="2">
        <v>42993</v>
      </c>
      <c r="B431">
        <v>10.51</v>
      </c>
      <c r="C431">
        <v>10.74</v>
      </c>
      <c r="D431">
        <v>10</v>
      </c>
      <c r="E431">
        <v>10.17</v>
      </c>
      <c r="F431">
        <v>10.17</v>
      </c>
      <c r="G431">
        <v>0</v>
      </c>
      <c r="H431">
        <f t="shared" si="12"/>
        <v>2017</v>
      </c>
      <c r="I431">
        <f t="shared" si="13"/>
        <v>9</v>
      </c>
    </row>
    <row r="432" spans="1:9" x14ac:dyDescent="0.2">
      <c r="A432" s="2">
        <v>42996</v>
      </c>
      <c r="B432">
        <v>10.18</v>
      </c>
      <c r="C432">
        <v>10.42</v>
      </c>
      <c r="D432">
        <v>9.8800000000000008</v>
      </c>
      <c r="E432">
        <v>10.15</v>
      </c>
      <c r="F432">
        <v>10.15</v>
      </c>
      <c r="G432">
        <v>0</v>
      </c>
      <c r="H432">
        <f t="shared" si="12"/>
        <v>2017</v>
      </c>
      <c r="I432">
        <f t="shared" si="13"/>
        <v>9</v>
      </c>
    </row>
    <row r="433" spans="1:9" x14ac:dyDescent="0.2">
      <c r="A433" s="2">
        <v>42997</v>
      </c>
      <c r="B433">
        <v>10.16</v>
      </c>
      <c r="C433">
        <v>10.3</v>
      </c>
      <c r="D433">
        <v>9.85</v>
      </c>
      <c r="E433">
        <v>10.18</v>
      </c>
      <c r="F433">
        <v>10.18</v>
      </c>
      <c r="G433">
        <v>0</v>
      </c>
      <c r="H433">
        <f t="shared" si="12"/>
        <v>2017</v>
      </c>
      <c r="I433">
        <f t="shared" si="13"/>
        <v>9</v>
      </c>
    </row>
    <row r="434" spans="1:9" x14ac:dyDescent="0.2">
      <c r="A434" s="2">
        <v>42998</v>
      </c>
      <c r="B434">
        <v>10.039999999999999</v>
      </c>
      <c r="C434">
        <v>10.67</v>
      </c>
      <c r="D434">
        <v>9.67</v>
      </c>
      <c r="E434">
        <v>9.7799999999999994</v>
      </c>
      <c r="F434">
        <v>9.7799999999999994</v>
      </c>
      <c r="G434">
        <v>0</v>
      </c>
      <c r="H434">
        <f t="shared" si="12"/>
        <v>2017</v>
      </c>
      <c r="I434">
        <f t="shared" si="13"/>
        <v>9</v>
      </c>
    </row>
    <row r="435" spans="1:9" x14ac:dyDescent="0.2">
      <c r="A435" s="2">
        <v>42999</v>
      </c>
      <c r="B435">
        <v>9.74</v>
      </c>
      <c r="C435">
        <v>10.210000000000001</v>
      </c>
      <c r="D435">
        <v>9.5399999999999991</v>
      </c>
      <c r="E435">
        <v>9.67</v>
      </c>
      <c r="F435">
        <v>9.67</v>
      </c>
      <c r="G435">
        <v>0</v>
      </c>
      <c r="H435">
        <f t="shared" si="12"/>
        <v>2017</v>
      </c>
      <c r="I435">
        <f t="shared" si="13"/>
        <v>9</v>
      </c>
    </row>
    <row r="436" spans="1:9" x14ac:dyDescent="0.2">
      <c r="A436" s="2">
        <v>43000</v>
      </c>
      <c r="B436">
        <v>9.9</v>
      </c>
      <c r="C436">
        <v>10.199999999999999</v>
      </c>
      <c r="D436">
        <v>9.5</v>
      </c>
      <c r="E436">
        <v>9.59</v>
      </c>
      <c r="F436">
        <v>9.59</v>
      </c>
      <c r="G436">
        <v>0</v>
      </c>
      <c r="H436">
        <f t="shared" si="12"/>
        <v>2017</v>
      </c>
      <c r="I436">
        <f t="shared" si="13"/>
        <v>9</v>
      </c>
    </row>
    <row r="437" spans="1:9" x14ac:dyDescent="0.2">
      <c r="A437" s="2">
        <v>43003</v>
      </c>
      <c r="B437">
        <v>10.08</v>
      </c>
      <c r="C437">
        <v>11.21</v>
      </c>
      <c r="D437">
        <v>9.7899999999999991</v>
      </c>
      <c r="E437">
        <v>10.210000000000001</v>
      </c>
      <c r="F437">
        <v>10.210000000000001</v>
      </c>
      <c r="G437">
        <v>0</v>
      </c>
      <c r="H437">
        <f t="shared" si="12"/>
        <v>2017</v>
      </c>
      <c r="I437">
        <f t="shared" si="13"/>
        <v>9</v>
      </c>
    </row>
    <row r="438" spans="1:9" x14ac:dyDescent="0.2">
      <c r="A438" s="2">
        <v>43004</v>
      </c>
      <c r="B438">
        <v>10.42</v>
      </c>
      <c r="C438">
        <v>10.68</v>
      </c>
      <c r="D438">
        <v>9.94</v>
      </c>
      <c r="E438">
        <v>10.17</v>
      </c>
      <c r="F438">
        <v>10.17</v>
      </c>
      <c r="G438">
        <v>0</v>
      </c>
      <c r="H438">
        <f t="shared" si="12"/>
        <v>2017</v>
      </c>
      <c r="I438">
        <f t="shared" si="13"/>
        <v>9</v>
      </c>
    </row>
    <row r="439" spans="1:9" x14ac:dyDescent="0.2">
      <c r="A439" s="2">
        <v>43005</v>
      </c>
      <c r="B439">
        <v>9.9</v>
      </c>
      <c r="C439">
        <v>10.42</v>
      </c>
      <c r="D439">
        <v>9.6300000000000008</v>
      </c>
      <c r="E439">
        <v>9.8699999999999992</v>
      </c>
      <c r="F439">
        <v>9.8699999999999992</v>
      </c>
      <c r="G439">
        <v>0</v>
      </c>
      <c r="H439">
        <f t="shared" si="12"/>
        <v>2017</v>
      </c>
      <c r="I439">
        <f t="shared" si="13"/>
        <v>9</v>
      </c>
    </row>
    <row r="440" spans="1:9" x14ac:dyDescent="0.2">
      <c r="A440" s="2">
        <v>43006</v>
      </c>
      <c r="B440">
        <v>9.74</v>
      </c>
      <c r="C440">
        <v>10.130000000000001</v>
      </c>
      <c r="D440">
        <v>9.5500000000000007</v>
      </c>
      <c r="E440">
        <v>9.5500000000000007</v>
      </c>
      <c r="F440">
        <v>9.5500000000000007</v>
      </c>
      <c r="G440">
        <v>0</v>
      </c>
      <c r="H440">
        <f t="shared" si="12"/>
        <v>2017</v>
      </c>
      <c r="I440">
        <f t="shared" si="13"/>
        <v>9</v>
      </c>
    </row>
    <row r="441" spans="1:9" x14ac:dyDescent="0.2">
      <c r="A441" s="2">
        <v>43007</v>
      </c>
      <c r="B441">
        <v>9.59</v>
      </c>
      <c r="C441">
        <v>9.83</v>
      </c>
      <c r="D441">
        <v>9.36</v>
      </c>
      <c r="E441">
        <v>9.51</v>
      </c>
      <c r="F441">
        <v>9.51</v>
      </c>
      <c r="G441">
        <v>0</v>
      </c>
      <c r="H441">
        <f t="shared" si="12"/>
        <v>2017</v>
      </c>
      <c r="I441">
        <f t="shared" si="13"/>
        <v>9</v>
      </c>
    </row>
    <row r="442" spans="1:9" x14ac:dyDescent="0.2">
      <c r="A442" s="2">
        <v>43010</v>
      </c>
      <c r="B442">
        <v>9.59</v>
      </c>
      <c r="C442">
        <v>10.039999999999999</v>
      </c>
      <c r="D442">
        <v>9.3699999999999992</v>
      </c>
      <c r="E442">
        <v>9.4499999999999993</v>
      </c>
      <c r="F442">
        <v>9.4499999999999993</v>
      </c>
      <c r="G442">
        <v>0</v>
      </c>
      <c r="H442">
        <f t="shared" si="12"/>
        <v>2017</v>
      </c>
      <c r="I442">
        <f t="shared" si="13"/>
        <v>10</v>
      </c>
    </row>
    <row r="443" spans="1:9" x14ac:dyDescent="0.2">
      <c r="A443" s="2">
        <v>43011</v>
      </c>
      <c r="B443">
        <v>9.3000000000000007</v>
      </c>
      <c r="C443">
        <v>9.75</v>
      </c>
      <c r="D443">
        <v>9.3000000000000007</v>
      </c>
      <c r="E443">
        <v>9.51</v>
      </c>
      <c r="F443">
        <v>9.51</v>
      </c>
      <c r="G443">
        <v>0</v>
      </c>
      <c r="H443">
        <f t="shared" si="12"/>
        <v>2017</v>
      </c>
      <c r="I443">
        <f t="shared" si="13"/>
        <v>10</v>
      </c>
    </row>
    <row r="444" spans="1:9" x14ac:dyDescent="0.2">
      <c r="A444" s="2">
        <v>43012</v>
      </c>
      <c r="B444">
        <v>9.5299999999999994</v>
      </c>
      <c r="C444">
        <v>9.8800000000000008</v>
      </c>
      <c r="D444">
        <v>9.5299999999999994</v>
      </c>
      <c r="E444">
        <v>9.6300000000000008</v>
      </c>
      <c r="F444">
        <v>9.6300000000000008</v>
      </c>
      <c r="G444">
        <v>0</v>
      </c>
      <c r="H444">
        <f t="shared" si="12"/>
        <v>2017</v>
      </c>
      <c r="I444">
        <f t="shared" si="13"/>
        <v>10</v>
      </c>
    </row>
    <row r="445" spans="1:9" x14ac:dyDescent="0.2">
      <c r="A445" s="2">
        <v>43013</v>
      </c>
      <c r="B445">
        <v>9.48</v>
      </c>
      <c r="C445">
        <v>9.6199999999999992</v>
      </c>
      <c r="D445">
        <v>9.1300000000000008</v>
      </c>
      <c r="E445">
        <v>9.19</v>
      </c>
      <c r="F445">
        <v>9.19</v>
      </c>
      <c r="G445">
        <v>0</v>
      </c>
      <c r="H445">
        <f t="shared" si="12"/>
        <v>2017</v>
      </c>
      <c r="I445">
        <f t="shared" si="13"/>
        <v>10</v>
      </c>
    </row>
    <row r="446" spans="1:9" x14ac:dyDescent="0.2">
      <c r="A446" s="2">
        <v>43014</v>
      </c>
      <c r="B446">
        <v>9.23</v>
      </c>
      <c r="C446">
        <v>10.27</v>
      </c>
      <c r="D446">
        <v>9.11</v>
      </c>
      <c r="E446">
        <v>9.65</v>
      </c>
      <c r="F446">
        <v>9.65</v>
      </c>
      <c r="G446">
        <v>0</v>
      </c>
      <c r="H446">
        <f t="shared" si="12"/>
        <v>2017</v>
      </c>
      <c r="I446">
        <f t="shared" si="13"/>
        <v>10</v>
      </c>
    </row>
    <row r="447" spans="1:9" x14ac:dyDescent="0.2">
      <c r="A447" s="2">
        <v>43017</v>
      </c>
      <c r="B447">
        <v>9.92</v>
      </c>
      <c r="C447">
        <v>10.53</v>
      </c>
      <c r="D447">
        <v>9.8800000000000008</v>
      </c>
      <c r="E447">
        <v>10.33</v>
      </c>
      <c r="F447">
        <v>10.33</v>
      </c>
      <c r="G447">
        <v>0</v>
      </c>
      <c r="H447">
        <f t="shared" si="12"/>
        <v>2017</v>
      </c>
      <c r="I447">
        <f t="shared" si="13"/>
        <v>10</v>
      </c>
    </row>
    <row r="448" spans="1:9" x14ac:dyDescent="0.2">
      <c r="A448" s="2">
        <v>43018</v>
      </c>
      <c r="B448">
        <v>10.15</v>
      </c>
      <c r="C448">
        <v>10.66</v>
      </c>
      <c r="D448">
        <v>9.94</v>
      </c>
      <c r="E448">
        <v>10.08</v>
      </c>
      <c r="F448">
        <v>10.08</v>
      </c>
      <c r="G448">
        <v>0</v>
      </c>
      <c r="H448">
        <f t="shared" si="12"/>
        <v>2017</v>
      </c>
      <c r="I448">
        <f t="shared" si="13"/>
        <v>10</v>
      </c>
    </row>
    <row r="449" spans="1:9" x14ac:dyDescent="0.2">
      <c r="A449" s="2">
        <v>43019</v>
      </c>
      <c r="B449">
        <v>9.9499999999999993</v>
      </c>
      <c r="C449">
        <v>10.38</v>
      </c>
      <c r="D449">
        <v>9.7200000000000006</v>
      </c>
      <c r="E449">
        <v>9.85</v>
      </c>
      <c r="F449">
        <v>9.85</v>
      </c>
      <c r="G449">
        <v>0</v>
      </c>
      <c r="H449">
        <f t="shared" si="12"/>
        <v>2017</v>
      </c>
      <c r="I449">
        <f t="shared" si="13"/>
        <v>10</v>
      </c>
    </row>
    <row r="450" spans="1:9" x14ac:dyDescent="0.2">
      <c r="A450" s="2">
        <v>43020</v>
      </c>
      <c r="B450">
        <v>9.94</v>
      </c>
      <c r="C450">
        <v>10.33</v>
      </c>
      <c r="D450">
        <v>9.65</v>
      </c>
      <c r="E450">
        <v>9.91</v>
      </c>
      <c r="F450">
        <v>9.91</v>
      </c>
      <c r="G450">
        <v>0</v>
      </c>
      <c r="H450">
        <f t="shared" si="12"/>
        <v>2017</v>
      </c>
      <c r="I450">
        <f t="shared" si="13"/>
        <v>10</v>
      </c>
    </row>
    <row r="451" spans="1:9" x14ac:dyDescent="0.2">
      <c r="A451" s="2">
        <v>43021</v>
      </c>
      <c r="B451">
        <v>9.9499999999999993</v>
      </c>
      <c r="C451">
        <v>9.98</v>
      </c>
      <c r="D451">
        <v>9.44</v>
      </c>
      <c r="E451">
        <v>9.61</v>
      </c>
      <c r="F451">
        <v>9.61</v>
      </c>
      <c r="G451">
        <v>0</v>
      </c>
      <c r="H451">
        <f t="shared" ref="H451:H514" si="14">YEAR(A451)</f>
        <v>2017</v>
      </c>
      <c r="I451">
        <f t="shared" ref="I451:I514" si="15">MONTH(A451)</f>
        <v>10</v>
      </c>
    </row>
    <row r="452" spans="1:9" x14ac:dyDescent="0.2">
      <c r="A452" s="2">
        <v>43024</v>
      </c>
      <c r="B452">
        <v>9.9499999999999993</v>
      </c>
      <c r="C452">
        <v>10.02</v>
      </c>
      <c r="D452">
        <v>9.75</v>
      </c>
      <c r="E452">
        <v>9.91</v>
      </c>
      <c r="F452">
        <v>9.91</v>
      </c>
      <c r="G452">
        <v>0</v>
      </c>
      <c r="H452">
        <f t="shared" si="14"/>
        <v>2017</v>
      </c>
      <c r="I452">
        <f t="shared" si="15"/>
        <v>10</v>
      </c>
    </row>
    <row r="453" spans="1:9" x14ac:dyDescent="0.2">
      <c r="A453" s="2">
        <v>43025</v>
      </c>
      <c r="B453">
        <v>9.85</v>
      </c>
      <c r="C453">
        <v>10.46</v>
      </c>
      <c r="D453">
        <v>9.7799999999999994</v>
      </c>
      <c r="E453">
        <v>10.31</v>
      </c>
      <c r="F453">
        <v>10.31</v>
      </c>
      <c r="G453">
        <v>0</v>
      </c>
      <c r="H453">
        <f t="shared" si="14"/>
        <v>2017</v>
      </c>
      <c r="I453">
        <f t="shared" si="15"/>
        <v>10</v>
      </c>
    </row>
    <row r="454" spans="1:9" x14ac:dyDescent="0.2">
      <c r="A454" s="2">
        <v>43026</v>
      </c>
      <c r="B454">
        <v>10.34</v>
      </c>
      <c r="C454">
        <v>10.41</v>
      </c>
      <c r="D454">
        <v>9.8699999999999992</v>
      </c>
      <c r="E454">
        <v>10.07</v>
      </c>
      <c r="F454">
        <v>10.07</v>
      </c>
      <c r="G454">
        <v>0</v>
      </c>
      <c r="H454">
        <f t="shared" si="14"/>
        <v>2017</v>
      </c>
      <c r="I454">
        <f t="shared" si="15"/>
        <v>10</v>
      </c>
    </row>
    <row r="455" spans="1:9" x14ac:dyDescent="0.2">
      <c r="A455" s="2">
        <v>43027</v>
      </c>
      <c r="B455">
        <v>10.220000000000001</v>
      </c>
      <c r="C455">
        <v>11.77</v>
      </c>
      <c r="D455">
        <v>9.99</v>
      </c>
      <c r="E455">
        <v>10.050000000000001</v>
      </c>
      <c r="F455">
        <v>10.050000000000001</v>
      </c>
      <c r="G455">
        <v>0</v>
      </c>
      <c r="H455">
        <f t="shared" si="14"/>
        <v>2017</v>
      </c>
      <c r="I455">
        <f t="shared" si="15"/>
        <v>10</v>
      </c>
    </row>
    <row r="456" spans="1:9" x14ac:dyDescent="0.2">
      <c r="A456" s="2">
        <v>43028</v>
      </c>
      <c r="B456">
        <v>9.92</v>
      </c>
      <c r="C456">
        <v>10.039999999999999</v>
      </c>
      <c r="D456">
        <v>9.2899999999999991</v>
      </c>
      <c r="E456">
        <v>9.9700000000000006</v>
      </c>
      <c r="F456">
        <v>9.9700000000000006</v>
      </c>
      <c r="G456">
        <v>0</v>
      </c>
      <c r="H456">
        <f t="shared" si="14"/>
        <v>2017</v>
      </c>
      <c r="I456">
        <f t="shared" si="15"/>
        <v>10</v>
      </c>
    </row>
    <row r="457" spans="1:9" x14ac:dyDescent="0.2">
      <c r="A457" s="2">
        <v>43031</v>
      </c>
      <c r="B457">
        <v>10.25</v>
      </c>
      <c r="C457">
        <v>11.08</v>
      </c>
      <c r="D457">
        <v>9.94</v>
      </c>
      <c r="E457">
        <v>11.07</v>
      </c>
      <c r="F457">
        <v>11.07</v>
      </c>
      <c r="G457">
        <v>0</v>
      </c>
      <c r="H457">
        <f t="shared" si="14"/>
        <v>2017</v>
      </c>
      <c r="I457">
        <f t="shared" si="15"/>
        <v>10</v>
      </c>
    </row>
    <row r="458" spans="1:9" x14ac:dyDescent="0.2">
      <c r="A458" s="2">
        <v>43032</v>
      </c>
      <c r="B458">
        <v>10.89</v>
      </c>
      <c r="C458">
        <v>11.16</v>
      </c>
      <c r="D458">
        <v>10.39</v>
      </c>
      <c r="E458">
        <v>11.16</v>
      </c>
      <c r="F458">
        <v>11.16</v>
      </c>
      <c r="G458">
        <v>0</v>
      </c>
      <c r="H458">
        <f t="shared" si="14"/>
        <v>2017</v>
      </c>
      <c r="I458">
        <f t="shared" si="15"/>
        <v>10</v>
      </c>
    </row>
    <row r="459" spans="1:9" x14ac:dyDescent="0.2">
      <c r="A459" s="2">
        <v>43033</v>
      </c>
      <c r="B459">
        <v>11.34</v>
      </c>
      <c r="C459">
        <v>13.2</v>
      </c>
      <c r="D459">
        <v>10.99</v>
      </c>
      <c r="E459">
        <v>11.23</v>
      </c>
      <c r="F459">
        <v>11.23</v>
      </c>
      <c r="G459">
        <v>0</v>
      </c>
      <c r="H459">
        <f t="shared" si="14"/>
        <v>2017</v>
      </c>
      <c r="I459">
        <f t="shared" si="15"/>
        <v>10</v>
      </c>
    </row>
    <row r="460" spans="1:9" x14ac:dyDescent="0.2">
      <c r="A460" s="2">
        <v>43034</v>
      </c>
      <c r="B460">
        <v>11.17</v>
      </c>
      <c r="C460">
        <v>11.81</v>
      </c>
      <c r="D460">
        <v>10.6</v>
      </c>
      <c r="E460">
        <v>11.3</v>
      </c>
      <c r="F460">
        <v>11.3</v>
      </c>
      <c r="G460">
        <v>0</v>
      </c>
      <c r="H460">
        <f t="shared" si="14"/>
        <v>2017</v>
      </c>
      <c r="I460">
        <f t="shared" si="15"/>
        <v>10</v>
      </c>
    </row>
    <row r="461" spans="1:9" x14ac:dyDescent="0.2">
      <c r="A461" s="2">
        <v>43035</v>
      </c>
      <c r="B461">
        <v>11.12</v>
      </c>
      <c r="C461">
        <v>11.12</v>
      </c>
      <c r="D461">
        <v>9.74</v>
      </c>
      <c r="E461">
        <v>9.8000000000000007</v>
      </c>
      <c r="F461">
        <v>9.8000000000000007</v>
      </c>
      <c r="G461">
        <v>0</v>
      </c>
      <c r="H461">
        <f t="shared" si="14"/>
        <v>2017</v>
      </c>
      <c r="I461">
        <f t="shared" si="15"/>
        <v>10</v>
      </c>
    </row>
    <row r="462" spans="1:9" x14ac:dyDescent="0.2">
      <c r="A462" s="2">
        <v>43038</v>
      </c>
      <c r="B462">
        <v>10.28</v>
      </c>
      <c r="C462">
        <v>10.89</v>
      </c>
      <c r="D462">
        <v>10.1</v>
      </c>
      <c r="E462">
        <v>10.5</v>
      </c>
      <c r="F462">
        <v>10.5</v>
      </c>
      <c r="G462">
        <v>0</v>
      </c>
      <c r="H462">
        <f t="shared" si="14"/>
        <v>2017</v>
      </c>
      <c r="I462">
        <f t="shared" si="15"/>
        <v>10</v>
      </c>
    </row>
    <row r="463" spans="1:9" x14ac:dyDescent="0.2">
      <c r="A463" s="2">
        <v>43039</v>
      </c>
      <c r="B463">
        <v>10.34</v>
      </c>
      <c r="C463">
        <v>10.37</v>
      </c>
      <c r="D463">
        <v>9.9</v>
      </c>
      <c r="E463">
        <v>10.18</v>
      </c>
      <c r="F463">
        <v>10.18</v>
      </c>
      <c r="G463">
        <v>0</v>
      </c>
      <c r="H463">
        <f t="shared" si="14"/>
        <v>2017</v>
      </c>
      <c r="I463">
        <f t="shared" si="15"/>
        <v>10</v>
      </c>
    </row>
    <row r="464" spans="1:9" x14ac:dyDescent="0.2">
      <c r="A464" s="2">
        <v>43040</v>
      </c>
      <c r="B464">
        <v>9.7899999999999991</v>
      </c>
      <c r="C464">
        <v>10.49</v>
      </c>
      <c r="D464">
        <v>9.74</v>
      </c>
      <c r="E464">
        <v>10.199999999999999</v>
      </c>
      <c r="F464">
        <v>10.199999999999999</v>
      </c>
      <c r="G464">
        <v>0</v>
      </c>
      <c r="H464">
        <f t="shared" si="14"/>
        <v>2017</v>
      </c>
      <c r="I464">
        <f t="shared" si="15"/>
        <v>11</v>
      </c>
    </row>
    <row r="465" spans="1:9" x14ac:dyDescent="0.2">
      <c r="A465" s="2">
        <v>43041</v>
      </c>
      <c r="B465">
        <v>10.44</v>
      </c>
      <c r="C465">
        <v>10.89</v>
      </c>
      <c r="D465">
        <v>9.67</v>
      </c>
      <c r="E465">
        <v>9.93</v>
      </c>
      <c r="F465">
        <v>9.93</v>
      </c>
      <c r="G465">
        <v>0</v>
      </c>
      <c r="H465">
        <f t="shared" si="14"/>
        <v>2017</v>
      </c>
      <c r="I465">
        <f t="shared" si="15"/>
        <v>11</v>
      </c>
    </row>
    <row r="466" spans="1:9" x14ac:dyDescent="0.2">
      <c r="A466" s="2">
        <v>43042</v>
      </c>
      <c r="B466">
        <v>9.83</v>
      </c>
      <c r="C466">
        <v>9.91</v>
      </c>
      <c r="D466">
        <v>8.99</v>
      </c>
      <c r="E466">
        <v>9.14</v>
      </c>
      <c r="F466">
        <v>9.14</v>
      </c>
      <c r="G466">
        <v>0</v>
      </c>
      <c r="H466">
        <f t="shared" si="14"/>
        <v>2017</v>
      </c>
      <c r="I466">
        <f t="shared" si="15"/>
        <v>11</v>
      </c>
    </row>
    <row r="467" spans="1:9" x14ac:dyDescent="0.2">
      <c r="A467" s="2">
        <v>43045</v>
      </c>
      <c r="B467">
        <v>9.6300000000000008</v>
      </c>
      <c r="C467">
        <v>9.74</v>
      </c>
      <c r="D467">
        <v>9.3800000000000008</v>
      </c>
      <c r="E467">
        <v>9.4</v>
      </c>
      <c r="F467">
        <v>9.4</v>
      </c>
      <c r="G467">
        <v>0</v>
      </c>
      <c r="H467">
        <f t="shared" si="14"/>
        <v>2017</v>
      </c>
      <c r="I467">
        <f t="shared" si="15"/>
        <v>11</v>
      </c>
    </row>
    <row r="468" spans="1:9" x14ac:dyDescent="0.2">
      <c r="A468" s="2">
        <v>43046</v>
      </c>
      <c r="B468">
        <v>9.31</v>
      </c>
      <c r="C468">
        <v>10.31</v>
      </c>
      <c r="D468">
        <v>9.2899999999999991</v>
      </c>
      <c r="E468">
        <v>9.89</v>
      </c>
      <c r="F468">
        <v>9.89</v>
      </c>
      <c r="G468">
        <v>0</v>
      </c>
      <c r="H468">
        <f t="shared" si="14"/>
        <v>2017</v>
      </c>
      <c r="I468">
        <f t="shared" si="15"/>
        <v>11</v>
      </c>
    </row>
    <row r="469" spans="1:9" x14ac:dyDescent="0.2">
      <c r="A469" s="2">
        <v>43047</v>
      </c>
      <c r="B469">
        <v>9.7899999999999991</v>
      </c>
      <c r="C469">
        <v>10.27</v>
      </c>
      <c r="D469">
        <v>9.5</v>
      </c>
      <c r="E469">
        <v>9.7799999999999994</v>
      </c>
      <c r="F469">
        <v>9.7799999999999994</v>
      </c>
      <c r="G469">
        <v>0</v>
      </c>
      <c r="H469">
        <f t="shared" si="14"/>
        <v>2017</v>
      </c>
      <c r="I469">
        <f t="shared" si="15"/>
        <v>11</v>
      </c>
    </row>
    <row r="470" spans="1:9" x14ac:dyDescent="0.2">
      <c r="A470" s="2">
        <v>43048</v>
      </c>
      <c r="B470">
        <v>9.94</v>
      </c>
      <c r="C470">
        <v>12.19</v>
      </c>
      <c r="D470">
        <v>9.7899999999999991</v>
      </c>
      <c r="E470">
        <v>10.5</v>
      </c>
      <c r="F470">
        <v>10.5</v>
      </c>
      <c r="G470">
        <v>0</v>
      </c>
      <c r="H470">
        <f t="shared" si="14"/>
        <v>2017</v>
      </c>
      <c r="I470">
        <f t="shared" si="15"/>
        <v>11</v>
      </c>
    </row>
    <row r="471" spans="1:9" x14ac:dyDescent="0.2">
      <c r="A471" s="2">
        <v>43049</v>
      </c>
      <c r="B471">
        <v>10.78</v>
      </c>
      <c r="C471">
        <v>11.58</v>
      </c>
      <c r="D471">
        <v>10.5</v>
      </c>
      <c r="E471">
        <v>11.29</v>
      </c>
      <c r="F471">
        <v>11.29</v>
      </c>
      <c r="G471">
        <v>0</v>
      </c>
      <c r="H471">
        <f t="shared" si="14"/>
        <v>2017</v>
      </c>
      <c r="I471">
        <f t="shared" si="15"/>
        <v>11</v>
      </c>
    </row>
    <row r="472" spans="1:9" x14ac:dyDescent="0.2">
      <c r="A472" s="2">
        <v>43052</v>
      </c>
      <c r="B472">
        <v>11.43</v>
      </c>
      <c r="C472">
        <v>12.18</v>
      </c>
      <c r="D472">
        <v>11</v>
      </c>
      <c r="E472">
        <v>11.5</v>
      </c>
      <c r="F472">
        <v>11.5</v>
      </c>
      <c r="G472">
        <v>0</v>
      </c>
      <c r="H472">
        <f t="shared" si="14"/>
        <v>2017</v>
      </c>
      <c r="I472">
        <f t="shared" si="15"/>
        <v>11</v>
      </c>
    </row>
    <row r="473" spans="1:9" x14ac:dyDescent="0.2">
      <c r="A473" s="2">
        <v>43053</v>
      </c>
      <c r="B473">
        <v>11.53</v>
      </c>
      <c r="C473">
        <v>12.61</v>
      </c>
      <c r="D473">
        <v>11.45</v>
      </c>
      <c r="E473">
        <v>11.59</v>
      </c>
      <c r="F473">
        <v>11.59</v>
      </c>
      <c r="G473">
        <v>0</v>
      </c>
      <c r="H473">
        <f t="shared" si="14"/>
        <v>2017</v>
      </c>
      <c r="I473">
        <f t="shared" si="15"/>
        <v>11</v>
      </c>
    </row>
    <row r="474" spans="1:9" x14ac:dyDescent="0.2">
      <c r="A474" s="2">
        <v>43054</v>
      </c>
      <c r="B474">
        <v>12.52</v>
      </c>
      <c r="C474">
        <v>14.51</v>
      </c>
      <c r="D474">
        <v>12.33</v>
      </c>
      <c r="E474">
        <v>13.13</v>
      </c>
      <c r="F474">
        <v>13.13</v>
      </c>
      <c r="G474">
        <v>0</v>
      </c>
      <c r="H474">
        <f t="shared" si="14"/>
        <v>2017</v>
      </c>
      <c r="I474">
        <f t="shared" si="15"/>
        <v>11</v>
      </c>
    </row>
    <row r="475" spans="1:9" x14ac:dyDescent="0.2">
      <c r="A475" s="2">
        <v>43055</v>
      </c>
      <c r="B475">
        <v>12.47</v>
      </c>
      <c r="C475">
        <v>12.52</v>
      </c>
      <c r="D475">
        <v>11.38</v>
      </c>
      <c r="E475">
        <v>11.76</v>
      </c>
      <c r="F475">
        <v>11.76</v>
      </c>
      <c r="G475">
        <v>0</v>
      </c>
      <c r="H475">
        <f t="shared" si="14"/>
        <v>2017</v>
      </c>
      <c r="I475">
        <f t="shared" si="15"/>
        <v>11</v>
      </c>
    </row>
    <row r="476" spans="1:9" x14ac:dyDescent="0.2">
      <c r="A476" s="2">
        <v>43056</v>
      </c>
      <c r="B476">
        <v>11.75</v>
      </c>
      <c r="C476">
        <v>12.01</v>
      </c>
      <c r="D476">
        <v>11.16</v>
      </c>
      <c r="E476">
        <v>11.43</v>
      </c>
      <c r="F476">
        <v>11.43</v>
      </c>
      <c r="G476">
        <v>0</v>
      </c>
      <c r="H476">
        <f t="shared" si="14"/>
        <v>2017</v>
      </c>
      <c r="I476">
        <f t="shared" si="15"/>
        <v>11</v>
      </c>
    </row>
    <row r="477" spans="1:9" x14ac:dyDescent="0.2">
      <c r="A477" s="2">
        <v>43059</v>
      </c>
      <c r="B477">
        <v>11.96</v>
      </c>
      <c r="C477">
        <v>12.08</v>
      </c>
      <c r="D477">
        <v>10.44</v>
      </c>
      <c r="E477">
        <v>10.65</v>
      </c>
      <c r="F477">
        <v>10.65</v>
      </c>
      <c r="G477">
        <v>0</v>
      </c>
      <c r="H477">
        <f t="shared" si="14"/>
        <v>2017</v>
      </c>
      <c r="I477">
        <f t="shared" si="15"/>
        <v>11</v>
      </c>
    </row>
    <row r="478" spans="1:9" x14ac:dyDescent="0.2">
      <c r="A478" s="2">
        <v>43060</v>
      </c>
      <c r="B478">
        <v>10.74</v>
      </c>
      <c r="C478">
        <v>10.78</v>
      </c>
      <c r="D478">
        <v>9.67</v>
      </c>
      <c r="E478">
        <v>9.73</v>
      </c>
      <c r="F478">
        <v>9.73</v>
      </c>
      <c r="G478">
        <v>0</v>
      </c>
      <c r="H478">
        <f t="shared" si="14"/>
        <v>2017</v>
      </c>
      <c r="I478">
        <f t="shared" si="15"/>
        <v>11</v>
      </c>
    </row>
    <row r="479" spans="1:9" x14ac:dyDescent="0.2">
      <c r="A479" s="2">
        <v>43061</v>
      </c>
      <c r="B479">
        <v>9.6</v>
      </c>
      <c r="C479">
        <v>9.8800000000000008</v>
      </c>
      <c r="D479">
        <v>9.32</v>
      </c>
      <c r="E479">
        <v>9.8800000000000008</v>
      </c>
      <c r="F479">
        <v>9.8800000000000008</v>
      </c>
      <c r="G479">
        <v>0</v>
      </c>
      <c r="H479">
        <f t="shared" si="14"/>
        <v>2017</v>
      </c>
      <c r="I479">
        <f t="shared" si="15"/>
        <v>11</v>
      </c>
    </row>
    <row r="480" spans="1:9" x14ac:dyDescent="0.2">
      <c r="A480" s="2">
        <v>43063</v>
      </c>
      <c r="B480">
        <v>9.82</v>
      </c>
      <c r="C480">
        <v>9.9600000000000009</v>
      </c>
      <c r="D480">
        <v>8.56</v>
      </c>
      <c r="E480">
        <v>9.67</v>
      </c>
      <c r="F480">
        <v>9.67</v>
      </c>
      <c r="G480">
        <v>0</v>
      </c>
      <c r="H480">
        <f t="shared" si="14"/>
        <v>2017</v>
      </c>
      <c r="I480">
        <f t="shared" si="15"/>
        <v>11</v>
      </c>
    </row>
    <row r="481" spans="1:9" x14ac:dyDescent="0.2">
      <c r="A481" s="2">
        <v>43066</v>
      </c>
      <c r="B481">
        <v>10.07</v>
      </c>
      <c r="C481">
        <v>10.26</v>
      </c>
      <c r="D481">
        <v>9.7899999999999991</v>
      </c>
      <c r="E481">
        <v>9.8699999999999992</v>
      </c>
      <c r="F481">
        <v>9.8699999999999992</v>
      </c>
      <c r="G481">
        <v>0</v>
      </c>
      <c r="H481">
        <f t="shared" si="14"/>
        <v>2017</v>
      </c>
      <c r="I481">
        <f t="shared" si="15"/>
        <v>11</v>
      </c>
    </row>
    <row r="482" spans="1:9" x14ac:dyDescent="0.2">
      <c r="A482" s="2">
        <v>43067</v>
      </c>
      <c r="B482">
        <v>9.7200000000000006</v>
      </c>
      <c r="C482">
        <v>10.31</v>
      </c>
      <c r="D482">
        <v>9.5299999999999994</v>
      </c>
      <c r="E482">
        <v>10.029999999999999</v>
      </c>
      <c r="F482">
        <v>10.029999999999999</v>
      </c>
      <c r="G482">
        <v>0</v>
      </c>
      <c r="H482">
        <f t="shared" si="14"/>
        <v>2017</v>
      </c>
      <c r="I482">
        <f t="shared" si="15"/>
        <v>11</v>
      </c>
    </row>
    <row r="483" spans="1:9" x14ac:dyDescent="0.2">
      <c r="A483" s="2">
        <v>43068</v>
      </c>
      <c r="B483">
        <v>9.91</v>
      </c>
      <c r="C483">
        <v>10.93</v>
      </c>
      <c r="D483">
        <v>9.81</v>
      </c>
      <c r="E483">
        <v>10.7</v>
      </c>
      <c r="F483">
        <v>10.7</v>
      </c>
      <c r="G483">
        <v>0</v>
      </c>
      <c r="H483">
        <f t="shared" si="14"/>
        <v>2017</v>
      </c>
      <c r="I483">
        <f t="shared" si="15"/>
        <v>11</v>
      </c>
    </row>
    <row r="484" spans="1:9" x14ac:dyDescent="0.2">
      <c r="A484" s="2">
        <v>43069</v>
      </c>
      <c r="B484">
        <v>10.49</v>
      </c>
      <c r="C484">
        <v>12.05</v>
      </c>
      <c r="D484">
        <v>10.25</v>
      </c>
      <c r="E484">
        <v>11.28</v>
      </c>
      <c r="F484">
        <v>11.28</v>
      </c>
      <c r="G484">
        <v>0</v>
      </c>
      <c r="H484">
        <f t="shared" si="14"/>
        <v>2017</v>
      </c>
      <c r="I484">
        <f t="shared" si="15"/>
        <v>11</v>
      </c>
    </row>
    <row r="485" spans="1:9" x14ac:dyDescent="0.2">
      <c r="A485" s="2">
        <v>43070</v>
      </c>
      <c r="B485">
        <v>11.19</v>
      </c>
      <c r="C485">
        <v>14.58</v>
      </c>
      <c r="D485">
        <v>10.54</v>
      </c>
      <c r="E485">
        <v>11.43</v>
      </c>
      <c r="F485">
        <v>11.43</v>
      </c>
      <c r="G485">
        <v>0</v>
      </c>
      <c r="H485">
        <f t="shared" si="14"/>
        <v>2017</v>
      </c>
      <c r="I485">
        <f t="shared" si="15"/>
        <v>12</v>
      </c>
    </row>
    <row r="486" spans="1:9" x14ac:dyDescent="0.2">
      <c r="A486" s="2">
        <v>43073</v>
      </c>
      <c r="B486">
        <v>11.05</v>
      </c>
      <c r="C486">
        <v>11.86</v>
      </c>
      <c r="D486">
        <v>10.26</v>
      </c>
      <c r="E486">
        <v>11.68</v>
      </c>
      <c r="F486">
        <v>11.68</v>
      </c>
      <c r="G486">
        <v>0</v>
      </c>
      <c r="H486">
        <f t="shared" si="14"/>
        <v>2017</v>
      </c>
      <c r="I486">
        <f t="shared" si="15"/>
        <v>12</v>
      </c>
    </row>
    <row r="487" spans="1:9" x14ac:dyDescent="0.2">
      <c r="A487" s="2">
        <v>43074</v>
      </c>
      <c r="B487">
        <v>11.38</v>
      </c>
      <c r="C487">
        <v>11.67</v>
      </c>
      <c r="D487">
        <v>10.65</v>
      </c>
      <c r="E487">
        <v>11.33</v>
      </c>
      <c r="F487">
        <v>11.33</v>
      </c>
      <c r="G487">
        <v>0</v>
      </c>
      <c r="H487">
        <f t="shared" si="14"/>
        <v>2017</v>
      </c>
      <c r="I487">
        <f t="shared" si="15"/>
        <v>12</v>
      </c>
    </row>
    <row r="488" spans="1:9" x14ac:dyDescent="0.2">
      <c r="A488" s="2">
        <v>43075</v>
      </c>
      <c r="B488">
        <v>11.63</v>
      </c>
      <c r="C488">
        <v>11.68</v>
      </c>
      <c r="D488">
        <v>10.86</v>
      </c>
      <c r="E488">
        <v>11.02</v>
      </c>
      <c r="F488">
        <v>11.02</v>
      </c>
      <c r="G488">
        <v>0</v>
      </c>
      <c r="H488">
        <f t="shared" si="14"/>
        <v>2017</v>
      </c>
      <c r="I488">
        <f t="shared" si="15"/>
        <v>12</v>
      </c>
    </row>
    <row r="489" spans="1:9" x14ac:dyDescent="0.2">
      <c r="A489" s="2">
        <v>43076</v>
      </c>
      <c r="B489">
        <v>10.9</v>
      </c>
      <c r="C489">
        <v>11.32</v>
      </c>
      <c r="D489">
        <v>10.119999999999999</v>
      </c>
      <c r="E489">
        <v>10.16</v>
      </c>
      <c r="F489">
        <v>10.16</v>
      </c>
      <c r="G489">
        <v>0</v>
      </c>
      <c r="H489">
        <f t="shared" si="14"/>
        <v>2017</v>
      </c>
      <c r="I489">
        <f t="shared" si="15"/>
        <v>12</v>
      </c>
    </row>
    <row r="490" spans="1:9" x14ac:dyDescent="0.2">
      <c r="A490" s="2">
        <v>43077</v>
      </c>
      <c r="B490">
        <v>10</v>
      </c>
      <c r="C490">
        <v>10.06</v>
      </c>
      <c r="D490">
        <v>9.43</v>
      </c>
      <c r="E490">
        <v>9.58</v>
      </c>
      <c r="F490">
        <v>9.58</v>
      </c>
      <c r="G490">
        <v>0</v>
      </c>
      <c r="H490">
        <f t="shared" si="14"/>
        <v>2017</v>
      </c>
      <c r="I490">
        <f t="shared" si="15"/>
        <v>12</v>
      </c>
    </row>
    <row r="491" spans="1:9" x14ac:dyDescent="0.2">
      <c r="A491" s="2">
        <v>43080</v>
      </c>
      <c r="B491">
        <v>9.74</v>
      </c>
      <c r="C491">
        <v>10.08</v>
      </c>
      <c r="D491">
        <v>9.2799999999999994</v>
      </c>
      <c r="E491">
        <v>9.34</v>
      </c>
      <c r="F491">
        <v>9.34</v>
      </c>
      <c r="G491">
        <v>0</v>
      </c>
      <c r="H491">
        <f t="shared" si="14"/>
        <v>2017</v>
      </c>
      <c r="I491">
        <f t="shared" si="15"/>
        <v>12</v>
      </c>
    </row>
    <row r="492" spans="1:9" x14ac:dyDescent="0.2">
      <c r="A492" s="2">
        <v>43081</v>
      </c>
      <c r="B492">
        <v>9.36</v>
      </c>
      <c r="C492">
        <v>9.92</v>
      </c>
      <c r="D492">
        <v>9.2100000000000009</v>
      </c>
      <c r="E492">
        <v>9.92</v>
      </c>
      <c r="F492">
        <v>9.92</v>
      </c>
      <c r="G492">
        <v>0</v>
      </c>
      <c r="H492">
        <f t="shared" si="14"/>
        <v>2017</v>
      </c>
      <c r="I492">
        <f t="shared" si="15"/>
        <v>12</v>
      </c>
    </row>
    <row r="493" spans="1:9" x14ac:dyDescent="0.2">
      <c r="A493" s="2">
        <v>43082</v>
      </c>
      <c r="B493">
        <v>9.7799999999999994</v>
      </c>
      <c r="C493">
        <v>10.210000000000001</v>
      </c>
      <c r="D493">
        <v>9.65</v>
      </c>
      <c r="E493">
        <v>10.18</v>
      </c>
      <c r="F493">
        <v>10.18</v>
      </c>
      <c r="G493">
        <v>0</v>
      </c>
      <c r="H493">
        <f t="shared" si="14"/>
        <v>2017</v>
      </c>
      <c r="I493">
        <f t="shared" si="15"/>
        <v>12</v>
      </c>
    </row>
    <row r="494" spans="1:9" x14ac:dyDescent="0.2">
      <c r="A494" s="2">
        <v>43083</v>
      </c>
      <c r="B494">
        <v>9.98</v>
      </c>
      <c r="C494">
        <v>10.54</v>
      </c>
      <c r="D494">
        <v>9.7799999999999994</v>
      </c>
      <c r="E494">
        <v>10.49</v>
      </c>
      <c r="F494">
        <v>10.49</v>
      </c>
      <c r="G494">
        <v>0</v>
      </c>
      <c r="H494">
        <f t="shared" si="14"/>
        <v>2017</v>
      </c>
      <c r="I494">
        <f t="shared" si="15"/>
        <v>12</v>
      </c>
    </row>
    <row r="495" spans="1:9" x14ac:dyDescent="0.2">
      <c r="A495" s="2">
        <v>43084</v>
      </c>
      <c r="B495">
        <v>10.119999999999999</v>
      </c>
      <c r="C495">
        <v>10.199999999999999</v>
      </c>
      <c r="D495">
        <v>9.2200000000000006</v>
      </c>
      <c r="E495">
        <v>9.42</v>
      </c>
      <c r="F495">
        <v>9.42</v>
      </c>
      <c r="G495">
        <v>0</v>
      </c>
      <c r="H495">
        <f t="shared" si="14"/>
        <v>2017</v>
      </c>
      <c r="I495">
        <f t="shared" si="15"/>
        <v>12</v>
      </c>
    </row>
    <row r="496" spans="1:9" x14ac:dyDescent="0.2">
      <c r="A496" s="2">
        <v>43087</v>
      </c>
      <c r="B496">
        <v>9.4600000000000009</v>
      </c>
      <c r="C496">
        <v>9.89</v>
      </c>
      <c r="D496">
        <v>9.24</v>
      </c>
      <c r="E496">
        <v>9.5299999999999994</v>
      </c>
      <c r="F496">
        <v>9.5299999999999994</v>
      </c>
      <c r="G496">
        <v>0</v>
      </c>
      <c r="H496">
        <f t="shared" si="14"/>
        <v>2017</v>
      </c>
      <c r="I496">
        <f t="shared" si="15"/>
        <v>12</v>
      </c>
    </row>
    <row r="497" spans="1:9" x14ac:dyDescent="0.2">
      <c r="A497" s="2">
        <v>43088</v>
      </c>
      <c r="B497">
        <v>9.4</v>
      </c>
      <c r="C497">
        <v>10.15</v>
      </c>
      <c r="D497">
        <v>9.18</v>
      </c>
      <c r="E497">
        <v>10.029999999999999</v>
      </c>
      <c r="F497">
        <v>10.029999999999999</v>
      </c>
      <c r="G497">
        <v>0</v>
      </c>
      <c r="H497">
        <f t="shared" si="14"/>
        <v>2017</v>
      </c>
      <c r="I497">
        <f t="shared" si="15"/>
        <v>12</v>
      </c>
    </row>
    <row r="498" spans="1:9" x14ac:dyDescent="0.2">
      <c r="A498" s="2">
        <v>43089</v>
      </c>
      <c r="B498">
        <v>9.69</v>
      </c>
      <c r="C498">
        <v>9.85</v>
      </c>
      <c r="D498">
        <v>8.9</v>
      </c>
      <c r="E498">
        <v>9.7200000000000006</v>
      </c>
      <c r="F498">
        <v>9.7200000000000006</v>
      </c>
      <c r="G498">
        <v>0</v>
      </c>
      <c r="H498">
        <f t="shared" si="14"/>
        <v>2017</v>
      </c>
      <c r="I498">
        <f t="shared" si="15"/>
        <v>12</v>
      </c>
    </row>
    <row r="499" spans="1:9" x14ac:dyDescent="0.2">
      <c r="A499" s="2">
        <v>43090</v>
      </c>
      <c r="B499">
        <v>9.59</v>
      </c>
      <c r="C499">
        <v>9.86</v>
      </c>
      <c r="D499">
        <v>9.1999999999999993</v>
      </c>
      <c r="E499">
        <v>9.6199999999999992</v>
      </c>
      <c r="F499">
        <v>9.6199999999999992</v>
      </c>
      <c r="G499">
        <v>0</v>
      </c>
      <c r="H499">
        <f t="shared" si="14"/>
        <v>2017</v>
      </c>
      <c r="I499">
        <f t="shared" si="15"/>
        <v>12</v>
      </c>
    </row>
    <row r="500" spans="1:9" x14ac:dyDescent="0.2">
      <c r="A500" s="2">
        <v>43091</v>
      </c>
      <c r="B500">
        <v>9.3699999999999992</v>
      </c>
      <c r="C500">
        <v>10.18</v>
      </c>
      <c r="D500">
        <v>9.35</v>
      </c>
      <c r="E500">
        <v>9.9</v>
      </c>
      <c r="F500">
        <v>9.9</v>
      </c>
      <c r="G500">
        <v>0</v>
      </c>
      <c r="H500">
        <f t="shared" si="14"/>
        <v>2017</v>
      </c>
      <c r="I500">
        <f t="shared" si="15"/>
        <v>12</v>
      </c>
    </row>
    <row r="501" spans="1:9" x14ac:dyDescent="0.2">
      <c r="A501" s="2">
        <v>43095</v>
      </c>
      <c r="B501">
        <v>10.19</v>
      </c>
      <c r="C501">
        <v>10.46</v>
      </c>
      <c r="D501">
        <v>10.130000000000001</v>
      </c>
      <c r="E501">
        <v>10.25</v>
      </c>
      <c r="F501">
        <v>10.25</v>
      </c>
      <c r="G501">
        <v>0</v>
      </c>
      <c r="H501">
        <f t="shared" si="14"/>
        <v>2017</v>
      </c>
      <c r="I501">
        <f t="shared" si="15"/>
        <v>12</v>
      </c>
    </row>
    <row r="502" spans="1:9" x14ac:dyDescent="0.2">
      <c r="A502" s="2">
        <v>43096</v>
      </c>
      <c r="B502">
        <v>10.039999999999999</v>
      </c>
      <c r="C502">
        <v>10.79</v>
      </c>
      <c r="D502">
        <v>9.7100000000000009</v>
      </c>
      <c r="E502">
        <v>10.47</v>
      </c>
      <c r="F502">
        <v>10.47</v>
      </c>
      <c r="G502">
        <v>0</v>
      </c>
      <c r="H502">
        <f t="shared" si="14"/>
        <v>2017</v>
      </c>
      <c r="I502">
        <f t="shared" si="15"/>
        <v>12</v>
      </c>
    </row>
    <row r="503" spans="1:9" x14ac:dyDescent="0.2">
      <c r="A503" s="2">
        <v>43097</v>
      </c>
      <c r="B503">
        <v>10.29</v>
      </c>
      <c r="C503">
        <v>10.44</v>
      </c>
      <c r="D503">
        <v>10.07</v>
      </c>
      <c r="E503">
        <v>10.18</v>
      </c>
      <c r="F503">
        <v>10.18</v>
      </c>
      <c r="G503">
        <v>0</v>
      </c>
      <c r="H503">
        <f t="shared" si="14"/>
        <v>2017</v>
      </c>
      <c r="I503">
        <f t="shared" si="15"/>
        <v>12</v>
      </c>
    </row>
    <row r="504" spans="1:9" x14ac:dyDescent="0.2">
      <c r="A504" s="2">
        <v>43098</v>
      </c>
      <c r="B504">
        <v>10.029999999999999</v>
      </c>
      <c r="C504">
        <v>11.06</v>
      </c>
      <c r="D504">
        <v>9.9499999999999993</v>
      </c>
      <c r="E504">
        <v>11.04</v>
      </c>
      <c r="F504">
        <v>11.04</v>
      </c>
      <c r="G504">
        <v>0</v>
      </c>
      <c r="H504">
        <f t="shared" si="14"/>
        <v>2017</v>
      </c>
      <c r="I504">
        <f t="shared" si="15"/>
        <v>12</v>
      </c>
    </row>
    <row r="505" spans="1:9" x14ac:dyDescent="0.2">
      <c r="A505" s="2">
        <v>43102</v>
      </c>
      <c r="B505">
        <v>10.95</v>
      </c>
      <c r="C505">
        <v>11.07</v>
      </c>
      <c r="D505">
        <v>9.52</v>
      </c>
      <c r="E505">
        <v>9.77</v>
      </c>
      <c r="F505">
        <v>9.77</v>
      </c>
      <c r="G505">
        <v>0</v>
      </c>
      <c r="H505">
        <f t="shared" si="14"/>
        <v>2018</v>
      </c>
      <c r="I505">
        <f t="shared" si="15"/>
        <v>1</v>
      </c>
    </row>
    <row r="506" spans="1:9" x14ac:dyDescent="0.2">
      <c r="A506" s="2">
        <v>43103</v>
      </c>
      <c r="B506">
        <v>9.56</v>
      </c>
      <c r="C506">
        <v>9.65</v>
      </c>
      <c r="D506">
        <v>8.94</v>
      </c>
      <c r="E506">
        <v>9.15</v>
      </c>
      <c r="F506">
        <v>9.15</v>
      </c>
      <c r="G506">
        <v>0</v>
      </c>
      <c r="H506">
        <f t="shared" si="14"/>
        <v>2018</v>
      </c>
      <c r="I506">
        <f t="shared" si="15"/>
        <v>1</v>
      </c>
    </row>
    <row r="507" spans="1:9" x14ac:dyDescent="0.2">
      <c r="A507" s="2">
        <v>43104</v>
      </c>
      <c r="B507">
        <v>9.01</v>
      </c>
      <c r="C507">
        <v>9.31</v>
      </c>
      <c r="D507">
        <v>8.92</v>
      </c>
      <c r="E507">
        <v>9.2200000000000006</v>
      </c>
      <c r="F507">
        <v>9.2200000000000006</v>
      </c>
      <c r="G507">
        <v>0</v>
      </c>
      <c r="H507">
        <f t="shared" si="14"/>
        <v>2018</v>
      </c>
      <c r="I507">
        <f t="shared" si="15"/>
        <v>1</v>
      </c>
    </row>
    <row r="508" spans="1:9" x14ac:dyDescent="0.2">
      <c r="A508" s="2">
        <v>43105</v>
      </c>
      <c r="B508">
        <v>9.1</v>
      </c>
      <c r="C508">
        <v>9.5399999999999991</v>
      </c>
      <c r="D508">
        <v>9</v>
      </c>
      <c r="E508">
        <v>9.2200000000000006</v>
      </c>
      <c r="F508">
        <v>9.2200000000000006</v>
      </c>
      <c r="G508">
        <v>0</v>
      </c>
      <c r="H508">
        <f t="shared" si="14"/>
        <v>2018</v>
      </c>
      <c r="I508">
        <f t="shared" si="15"/>
        <v>1</v>
      </c>
    </row>
    <row r="509" spans="1:9" x14ac:dyDescent="0.2">
      <c r="A509" s="2">
        <v>43108</v>
      </c>
      <c r="B509">
        <v>9.61</v>
      </c>
      <c r="C509">
        <v>9.89</v>
      </c>
      <c r="D509">
        <v>9.32</v>
      </c>
      <c r="E509">
        <v>9.52</v>
      </c>
      <c r="F509">
        <v>9.52</v>
      </c>
      <c r="G509">
        <v>0</v>
      </c>
      <c r="H509">
        <f t="shared" si="14"/>
        <v>2018</v>
      </c>
      <c r="I509">
        <f t="shared" si="15"/>
        <v>1</v>
      </c>
    </row>
    <row r="510" spans="1:9" x14ac:dyDescent="0.2">
      <c r="A510" s="2">
        <v>43109</v>
      </c>
      <c r="B510">
        <v>9.41</v>
      </c>
      <c r="C510">
        <v>10.09</v>
      </c>
      <c r="D510">
        <v>9.3699999999999992</v>
      </c>
      <c r="E510">
        <v>10.08</v>
      </c>
      <c r="F510">
        <v>10.08</v>
      </c>
      <c r="G510">
        <v>0</v>
      </c>
      <c r="H510">
        <f t="shared" si="14"/>
        <v>2018</v>
      </c>
      <c r="I510">
        <f t="shared" si="15"/>
        <v>1</v>
      </c>
    </row>
    <row r="511" spans="1:9" x14ac:dyDescent="0.2">
      <c r="A511" s="2">
        <v>43110</v>
      </c>
      <c r="B511">
        <v>10.11</v>
      </c>
      <c r="C511">
        <v>10.85</v>
      </c>
      <c r="D511">
        <v>9.82</v>
      </c>
      <c r="E511">
        <v>9.82</v>
      </c>
      <c r="F511">
        <v>9.82</v>
      </c>
      <c r="G511">
        <v>0</v>
      </c>
      <c r="H511">
        <f t="shared" si="14"/>
        <v>2018</v>
      </c>
      <c r="I511">
        <f t="shared" si="15"/>
        <v>1</v>
      </c>
    </row>
    <row r="512" spans="1:9" x14ac:dyDescent="0.2">
      <c r="A512" s="2">
        <v>43111</v>
      </c>
      <c r="B512">
        <v>9.69</v>
      </c>
      <c r="C512">
        <v>10.02</v>
      </c>
      <c r="D512">
        <v>9.6199999999999992</v>
      </c>
      <c r="E512">
        <v>9.8800000000000008</v>
      </c>
      <c r="F512">
        <v>9.8800000000000008</v>
      </c>
      <c r="G512">
        <v>0</v>
      </c>
      <c r="H512">
        <f t="shared" si="14"/>
        <v>2018</v>
      </c>
      <c r="I512">
        <f t="shared" si="15"/>
        <v>1</v>
      </c>
    </row>
    <row r="513" spans="1:9" x14ac:dyDescent="0.2">
      <c r="A513" s="2">
        <v>43112</v>
      </c>
      <c r="B513">
        <v>9.74</v>
      </c>
      <c r="C513">
        <v>10.31</v>
      </c>
      <c r="D513">
        <v>9.5399999999999991</v>
      </c>
      <c r="E513">
        <v>10.16</v>
      </c>
      <c r="F513">
        <v>10.16</v>
      </c>
      <c r="G513">
        <v>0</v>
      </c>
      <c r="H513">
        <f t="shared" si="14"/>
        <v>2018</v>
      </c>
      <c r="I513">
        <f t="shared" si="15"/>
        <v>1</v>
      </c>
    </row>
    <row r="514" spans="1:9" x14ac:dyDescent="0.2">
      <c r="A514" s="2">
        <v>43116</v>
      </c>
      <c r="B514">
        <v>10.42</v>
      </c>
      <c r="C514">
        <v>12.41</v>
      </c>
      <c r="D514">
        <v>10.4</v>
      </c>
      <c r="E514">
        <v>11.66</v>
      </c>
      <c r="F514">
        <v>11.66</v>
      </c>
      <c r="G514">
        <v>0</v>
      </c>
      <c r="H514">
        <f t="shared" si="14"/>
        <v>2018</v>
      </c>
      <c r="I514">
        <f t="shared" si="15"/>
        <v>1</v>
      </c>
    </row>
    <row r="515" spans="1:9" x14ac:dyDescent="0.2">
      <c r="A515" s="2">
        <v>43117</v>
      </c>
      <c r="B515">
        <v>11.35</v>
      </c>
      <c r="C515">
        <v>12.81</v>
      </c>
      <c r="D515">
        <v>11.18</v>
      </c>
      <c r="E515">
        <v>11.91</v>
      </c>
      <c r="F515">
        <v>11.91</v>
      </c>
      <c r="G515">
        <v>0</v>
      </c>
      <c r="H515">
        <f t="shared" ref="H515:H578" si="16">YEAR(A515)</f>
        <v>2018</v>
      </c>
      <c r="I515">
        <f t="shared" ref="I515:I578" si="17">MONTH(A515)</f>
        <v>1</v>
      </c>
    </row>
    <row r="516" spans="1:9" x14ac:dyDescent="0.2">
      <c r="A516" s="2">
        <v>43118</v>
      </c>
      <c r="B516">
        <v>12.01</v>
      </c>
      <c r="C516">
        <v>12.4</v>
      </c>
      <c r="D516">
        <v>11.62</v>
      </c>
      <c r="E516">
        <v>12.22</v>
      </c>
      <c r="F516">
        <v>12.22</v>
      </c>
      <c r="G516">
        <v>0</v>
      </c>
      <c r="H516">
        <f t="shared" si="16"/>
        <v>2018</v>
      </c>
      <c r="I516">
        <f t="shared" si="17"/>
        <v>1</v>
      </c>
    </row>
    <row r="517" spans="1:9" x14ac:dyDescent="0.2">
      <c r="A517" s="2">
        <v>43119</v>
      </c>
      <c r="B517">
        <v>12.3</v>
      </c>
      <c r="C517">
        <v>12.33</v>
      </c>
      <c r="D517">
        <v>11.18</v>
      </c>
      <c r="E517">
        <v>11.27</v>
      </c>
      <c r="F517">
        <v>11.27</v>
      </c>
      <c r="G517">
        <v>0</v>
      </c>
      <c r="H517">
        <f t="shared" si="16"/>
        <v>2018</v>
      </c>
      <c r="I517">
        <f t="shared" si="17"/>
        <v>1</v>
      </c>
    </row>
    <row r="518" spans="1:9" x14ac:dyDescent="0.2">
      <c r="A518" s="2">
        <v>43122</v>
      </c>
      <c r="B518">
        <v>11.59</v>
      </c>
      <c r="C518">
        <v>11.62</v>
      </c>
      <c r="D518">
        <v>10.84</v>
      </c>
      <c r="E518">
        <v>11.03</v>
      </c>
      <c r="F518">
        <v>11.03</v>
      </c>
      <c r="G518">
        <v>0</v>
      </c>
      <c r="H518">
        <f t="shared" si="16"/>
        <v>2018</v>
      </c>
      <c r="I518">
        <f t="shared" si="17"/>
        <v>1</v>
      </c>
    </row>
    <row r="519" spans="1:9" x14ac:dyDescent="0.2">
      <c r="A519" s="2">
        <v>43123</v>
      </c>
      <c r="B519">
        <v>10.77</v>
      </c>
      <c r="C519">
        <v>11.57</v>
      </c>
      <c r="D519">
        <v>10.76</v>
      </c>
      <c r="E519">
        <v>11.1</v>
      </c>
      <c r="F519">
        <v>11.1</v>
      </c>
      <c r="G519">
        <v>0</v>
      </c>
      <c r="H519">
        <f t="shared" si="16"/>
        <v>2018</v>
      </c>
      <c r="I519">
        <f t="shared" si="17"/>
        <v>1</v>
      </c>
    </row>
    <row r="520" spans="1:9" x14ac:dyDescent="0.2">
      <c r="A520" s="2">
        <v>43124</v>
      </c>
      <c r="B520">
        <v>11</v>
      </c>
      <c r="C520">
        <v>12.19</v>
      </c>
      <c r="D520">
        <v>10.89</v>
      </c>
      <c r="E520">
        <v>11.47</v>
      </c>
      <c r="F520">
        <v>11.47</v>
      </c>
      <c r="G520">
        <v>0</v>
      </c>
      <c r="H520">
        <f t="shared" si="16"/>
        <v>2018</v>
      </c>
      <c r="I520">
        <f t="shared" si="17"/>
        <v>1</v>
      </c>
    </row>
    <row r="521" spans="1:9" x14ac:dyDescent="0.2">
      <c r="A521" s="2">
        <v>43125</v>
      </c>
      <c r="B521">
        <v>11.27</v>
      </c>
      <c r="C521">
        <v>12.01</v>
      </c>
      <c r="D521">
        <v>11.2</v>
      </c>
      <c r="E521">
        <v>11.58</v>
      </c>
      <c r="F521">
        <v>11.58</v>
      </c>
      <c r="G521">
        <v>0</v>
      </c>
      <c r="H521">
        <f t="shared" si="16"/>
        <v>2018</v>
      </c>
      <c r="I521">
        <f t="shared" si="17"/>
        <v>1</v>
      </c>
    </row>
    <row r="522" spans="1:9" x14ac:dyDescent="0.2">
      <c r="A522" s="2">
        <v>43126</v>
      </c>
      <c r="B522">
        <v>11.4</v>
      </c>
      <c r="C522">
        <v>11.6</v>
      </c>
      <c r="D522">
        <v>11.08</v>
      </c>
      <c r="E522">
        <v>11.08</v>
      </c>
      <c r="F522">
        <v>11.08</v>
      </c>
      <c r="G522">
        <v>0</v>
      </c>
      <c r="H522">
        <f t="shared" si="16"/>
        <v>2018</v>
      </c>
      <c r="I522">
        <f t="shared" si="17"/>
        <v>1</v>
      </c>
    </row>
    <row r="523" spans="1:9" x14ac:dyDescent="0.2">
      <c r="A523" s="2">
        <v>43129</v>
      </c>
      <c r="B523">
        <v>11.71</v>
      </c>
      <c r="C523">
        <v>13.84</v>
      </c>
      <c r="D523">
        <v>11.68</v>
      </c>
      <c r="E523">
        <v>13.84</v>
      </c>
      <c r="F523">
        <v>13.84</v>
      </c>
      <c r="G523">
        <v>0</v>
      </c>
      <c r="H523">
        <f t="shared" si="16"/>
        <v>2018</v>
      </c>
      <c r="I523">
        <f t="shared" si="17"/>
        <v>1</v>
      </c>
    </row>
    <row r="524" spans="1:9" x14ac:dyDescent="0.2">
      <c r="A524" s="2">
        <v>43130</v>
      </c>
      <c r="B524">
        <v>13.93</v>
      </c>
      <c r="C524">
        <v>15.42</v>
      </c>
      <c r="D524">
        <v>13.88</v>
      </c>
      <c r="E524">
        <v>14.79</v>
      </c>
      <c r="F524">
        <v>14.79</v>
      </c>
      <c r="G524">
        <v>0</v>
      </c>
      <c r="H524">
        <f t="shared" si="16"/>
        <v>2018</v>
      </c>
      <c r="I524">
        <f t="shared" si="17"/>
        <v>1</v>
      </c>
    </row>
    <row r="525" spans="1:9" x14ac:dyDescent="0.2">
      <c r="A525" s="2">
        <v>43131</v>
      </c>
      <c r="B525">
        <v>14.23</v>
      </c>
      <c r="C525">
        <v>14.44</v>
      </c>
      <c r="D525">
        <v>13.41</v>
      </c>
      <c r="E525">
        <v>13.54</v>
      </c>
      <c r="F525">
        <v>13.54</v>
      </c>
      <c r="G525">
        <v>0</v>
      </c>
      <c r="H525">
        <f t="shared" si="16"/>
        <v>2018</v>
      </c>
      <c r="I525">
        <f t="shared" si="17"/>
        <v>1</v>
      </c>
    </row>
    <row r="526" spans="1:9" x14ac:dyDescent="0.2">
      <c r="A526" s="2">
        <v>43132</v>
      </c>
      <c r="B526">
        <v>13.05</v>
      </c>
      <c r="C526">
        <v>14.3</v>
      </c>
      <c r="D526">
        <v>12.5</v>
      </c>
      <c r="E526">
        <v>13.47</v>
      </c>
      <c r="F526">
        <v>13.47</v>
      </c>
      <c r="G526">
        <v>0</v>
      </c>
      <c r="H526">
        <f t="shared" si="16"/>
        <v>2018</v>
      </c>
      <c r="I526">
        <f t="shared" si="17"/>
        <v>2</v>
      </c>
    </row>
    <row r="527" spans="1:9" x14ac:dyDescent="0.2">
      <c r="A527" s="2">
        <v>43133</v>
      </c>
      <c r="B527">
        <v>13.64</v>
      </c>
      <c r="C527">
        <v>17.860001</v>
      </c>
      <c r="D527">
        <v>13.64</v>
      </c>
      <c r="E527">
        <v>17.309999000000001</v>
      </c>
      <c r="F527">
        <v>17.309999000000001</v>
      </c>
      <c r="G527">
        <v>0</v>
      </c>
      <c r="H527">
        <f t="shared" si="16"/>
        <v>2018</v>
      </c>
      <c r="I527">
        <f t="shared" si="17"/>
        <v>2</v>
      </c>
    </row>
    <row r="528" spans="1:9" x14ac:dyDescent="0.2">
      <c r="A528" s="2">
        <v>43136</v>
      </c>
      <c r="B528">
        <v>18.440000999999999</v>
      </c>
      <c r="C528">
        <v>38.799999</v>
      </c>
      <c r="D528">
        <v>16.799999</v>
      </c>
      <c r="E528">
        <v>37.32</v>
      </c>
      <c r="F528">
        <v>37.32</v>
      </c>
      <c r="G528">
        <v>0</v>
      </c>
      <c r="H528">
        <f t="shared" si="16"/>
        <v>2018</v>
      </c>
      <c r="I528">
        <f t="shared" si="17"/>
        <v>2</v>
      </c>
    </row>
    <row r="529" spans="1:9" x14ac:dyDescent="0.2">
      <c r="A529" s="2">
        <v>43137</v>
      </c>
      <c r="B529">
        <v>37.32</v>
      </c>
      <c r="C529">
        <v>50.299999</v>
      </c>
      <c r="D529">
        <v>22.42</v>
      </c>
      <c r="E529">
        <v>29.98</v>
      </c>
      <c r="F529">
        <v>29.98</v>
      </c>
      <c r="G529">
        <v>0</v>
      </c>
      <c r="H529">
        <f t="shared" si="16"/>
        <v>2018</v>
      </c>
      <c r="I529">
        <f t="shared" si="17"/>
        <v>2</v>
      </c>
    </row>
    <row r="530" spans="1:9" x14ac:dyDescent="0.2">
      <c r="A530" s="2">
        <v>43138</v>
      </c>
      <c r="B530">
        <v>31.379999000000002</v>
      </c>
      <c r="C530">
        <v>31.639999</v>
      </c>
      <c r="D530">
        <v>21.17</v>
      </c>
      <c r="E530">
        <v>27.73</v>
      </c>
      <c r="F530">
        <v>27.73</v>
      </c>
      <c r="G530">
        <v>0</v>
      </c>
      <c r="H530">
        <f t="shared" si="16"/>
        <v>2018</v>
      </c>
      <c r="I530">
        <f t="shared" si="17"/>
        <v>2</v>
      </c>
    </row>
    <row r="531" spans="1:9" x14ac:dyDescent="0.2">
      <c r="A531" s="2">
        <v>43139</v>
      </c>
      <c r="B531">
        <v>27.290001</v>
      </c>
      <c r="C531">
        <v>36.169998</v>
      </c>
      <c r="D531">
        <v>24.41</v>
      </c>
      <c r="E531">
        <v>33.459999000000003</v>
      </c>
      <c r="F531">
        <v>33.459999000000003</v>
      </c>
      <c r="G531">
        <v>0</v>
      </c>
      <c r="H531">
        <f t="shared" si="16"/>
        <v>2018</v>
      </c>
      <c r="I531">
        <f t="shared" si="17"/>
        <v>2</v>
      </c>
    </row>
    <row r="532" spans="1:9" x14ac:dyDescent="0.2">
      <c r="A532" s="2">
        <v>43140</v>
      </c>
      <c r="B532">
        <v>32.18</v>
      </c>
      <c r="C532">
        <v>41.060001</v>
      </c>
      <c r="D532">
        <v>27.73</v>
      </c>
      <c r="E532">
        <v>29.059999000000001</v>
      </c>
      <c r="F532">
        <v>29.059999000000001</v>
      </c>
      <c r="G532">
        <v>0</v>
      </c>
      <c r="H532">
        <f t="shared" si="16"/>
        <v>2018</v>
      </c>
      <c r="I532">
        <f t="shared" si="17"/>
        <v>2</v>
      </c>
    </row>
    <row r="533" spans="1:9" x14ac:dyDescent="0.2">
      <c r="A533" s="2">
        <v>43143</v>
      </c>
      <c r="B533">
        <v>27.25</v>
      </c>
      <c r="C533">
        <v>29.700001</v>
      </c>
      <c r="D533">
        <v>24.42</v>
      </c>
      <c r="E533">
        <v>25.610001</v>
      </c>
      <c r="F533">
        <v>25.610001</v>
      </c>
      <c r="G533">
        <v>0</v>
      </c>
      <c r="H533">
        <f t="shared" si="16"/>
        <v>2018</v>
      </c>
      <c r="I533">
        <f t="shared" si="17"/>
        <v>2</v>
      </c>
    </row>
    <row r="534" spans="1:9" x14ac:dyDescent="0.2">
      <c r="A534" s="2">
        <v>43144</v>
      </c>
      <c r="B534">
        <v>26.940000999999999</v>
      </c>
      <c r="C534">
        <v>27.82</v>
      </c>
      <c r="D534">
        <v>24.469999000000001</v>
      </c>
      <c r="E534">
        <v>24.969999000000001</v>
      </c>
      <c r="F534">
        <v>24.969999000000001</v>
      </c>
      <c r="G534">
        <v>0</v>
      </c>
      <c r="H534">
        <f t="shared" si="16"/>
        <v>2018</v>
      </c>
      <c r="I534">
        <f t="shared" si="17"/>
        <v>2</v>
      </c>
    </row>
    <row r="535" spans="1:9" x14ac:dyDescent="0.2">
      <c r="A535" s="2">
        <v>43145</v>
      </c>
      <c r="B535">
        <v>23.48</v>
      </c>
      <c r="C535">
        <v>25.719999000000001</v>
      </c>
      <c r="D535">
        <v>18.989999999999998</v>
      </c>
      <c r="E535">
        <v>19.260000000000002</v>
      </c>
      <c r="F535">
        <v>19.260000000000002</v>
      </c>
      <c r="G535">
        <v>0</v>
      </c>
      <c r="H535">
        <f t="shared" si="16"/>
        <v>2018</v>
      </c>
      <c r="I535">
        <f t="shared" si="17"/>
        <v>2</v>
      </c>
    </row>
    <row r="536" spans="1:9" x14ac:dyDescent="0.2">
      <c r="A536" s="2">
        <v>43146</v>
      </c>
      <c r="B536">
        <v>18.389999</v>
      </c>
      <c r="C536">
        <v>20.66</v>
      </c>
      <c r="D536">
        <v>17.600000000000001</v>
      </c>
      <c r="E536">
        <v>19.129999000000002</v>
      </c>
      <c r="F536">
        <v>19.129999000000002</v>
      </c>
      <c r="G536">
        <v>0</v>
      </c>
      <c r="H536">
        <f t="shared" si="16"/>
        <v>2018</v>
      </c>
      <c r="I536">
        <f t="shared" si="17"/>
        <v>2</v>
      </c>
    </row>
    <row r="537" spans="1:9" x14ac:dyDescent="0.2">
      <c r="A537" s="2">
        <v>43147</v>
      </c>
      <c r="B537">
        <v>18.739999999999998</v>
      </c>
      <c r="C537">
        <v>20.99</v>
      </c>
      <c r="D537">
        <v>17.440000999999999</v>
      </c>
      <c r="E537">
        <v>19.459999</v>
      </c>
      <c r="F537">
        <v>19.459999</v>
      </c>
      <c r="G537">
        <v>0</v>
      </c>
      <c r="H537">
        <f t="shared" si="16"/>
        <v>2018</v>
      </c>
      <c r="I537">
        <f t="shared" si="17"/>
        <v>2</v>
      </c>
    </row>
    <row r="538" spans="1:9" x14ac:dyDescent="0.2">
      <c r="A538" s="2">
        <v>43151</v>
      </c>
      <c r="B538">
        <v>20.530000999999999</v>
      </c>
      <c r="C538">
        <v>21.610001</v>
      </c>
      <c r="D538">
        <v>19.75</v>
      </c>
      <c r="E538">
        <v>20.6</v>
      </c>
      <c r="F538">
        <v>20.6</v>
      </c>
      <c r="G538">
        <v>0</v>
      </c>
      <c r="H538">
        <f t="shared" si="16"/>
        <v>2018</v>
      </c>
      <c r="I538">
        <f t="shared" si="17"/>
        <v>2</v>
      </c>
    </row>
    <row r="539" spans="1:9" x14ac:dyDescent="0.2">
      <c r="A539" s="2">
        <v>43152</v>
      </c>
      <c r="B539">
        <v>20.76</v>
      </c>
      <c r="C539">
        <v>21.040001</v>
      </c>
      <c r="D539">
        <v>16.969999000000001</v>
      </c>
      <c r="E539">
        <v>20.02</v>
      </c>
      <c r="F539">
        <v>20.02</v>
      </c>
      <c r="G539">
        <v>0</v>
      </c>
      <c r="H539">
        <f t="shared" si="16"/>
        <v>2018</v>
      </c>
      <c r="I539">
        <f t="shared" si="17"/>
        <v>2</v>
      </c>
    </row>
    <row r="540" spans="1:9" x14ac:dyDescent="0.2">
      <c r="A540" s="2">
        <v>43153</v>
      </c>
      <c r="B540">
        <v>20.57</v>
      </c>
      <c r="C540">
        <v>20.610001</v>
      </c>
      <c r="D540">
        <v>18.07</v>
      </c>
      <c r="E540">
        <v>18.719999000000001</v>
      </c>
      <c r="F540">
        <v>18.719999000000001</v>
      </c>
      <c r="G540">
        <v>0</v>
      </c>
      <c r="H540">
        <f t="shared" si="16"/>
        <v>2018</v>
      </c>
      <c r="I540">
        <f t="shared" si="17"/>
        <v>2</v>
      </c>
    </row>
    <row r="541" spans="1:9" x14ac:dyDescent="0.2">
      <c r="A541" s="2">
        <v>43154</v>
      </c>
      <c r="B541">
        <v>17.959999</v>
      </c>
      <c r="C541">
        <v>18.799999</v>
      </c>
      <c r="D541">
        <v>16.469999000000001</v>
      </c>
      <c r="E541">
        <v>16.489999999999998</v>
      </c>
      <c r="F541">
        <v>16.489999999999998</v>
      </c>
      <c r="G541">
        <v>0</v>
      </c>
      <c r="H541">
        <f t="shared" si="16"/>
        <v>2018</v>
      </c>
      <c r="I541">
        <f t="shared" si="17"/>
        <v>2</v>
      </c>
    </row>
    <row r="542" spans="1:9" x14ac:dyDescent="0.2">
      <c r="A542" s="2">
        <v>43157</v>
      </c>
      <c r="B542">
        <v>16.530000999999999</v>
      </c>
      <c r="C542">
        <v>16.940000999999999</v>
      </c>
      <c r="D542">
        <v>15.8</v>
      </c>
      <c r="E542">
        <v>15.8</v>
      </c>
      <c r="F542">
        <v>15.8</v>
      </c>
      <c r="G542">
        <v>0</v>
      </c>
      <c r="H542">
        <f t="shared" si="16"/>
        <v>2018</v>
      </c>
      <c r="I542">
        <f t="shared" si="17"/>
        <v>2</v>
      </c>
    </row>
    <row r="543" spans="1:9" x14ac:dyDescent="0.2">
      <c r="A543" s="2">
        <v>43158</v>
      </c>
      <c r="B543">
        <v>15.83</v>
      </c>
      <c r="C543">
        <v>18.98</v>
      </c>
      <c r="D543">
        <v>15.29</v>
      </c>
      <c r="E543">
        <v>18.59</v>
      </c>
      <c r="F543">
        <v>18.59</v>
      </c>
      <c r="G543">
        <v>0</v>
      </c>
      <c r="H543">
        <f t="shared" si="16"/>
        <v>2018</v>
      </c>
      <c r="I543">
        <f t="shared" si="17"/>
        <v>2</v>
      </c>
    </row>
    <row r="544" spans="1:9" x14ac:dyDescent="0.2">
      <c r="A544" s="2">
        <v>43159</v>
      </c>
      <c r="B544">
        <v>18.079999999999998</v>
      </c>
      <c r="C544">
        <v>20.440000999999999</v>
      </c>
      <c r="D544">
        <v>15.65</v>
      </c>
      <c r="E544">
        <v>19.850000000000001</v>
      </c>
      <c r="F544">
        <v>19.850000000000001</v>
      </c>
      <c r="G544">
        <v>0</v>
      </c>
      <c r="H544">
        <f t="shared" si="16"/>
        <v>2018</v>
      </c>
      <c r="I544">
        <f t="shared" si="17"/>
        <v>2</v>
      </c>
    </row>
    <row r="545" spans="1:9" x14ac:dyDescent="0.2">
      <c r="A545" s="2">
        <v>43160</v>
      </c>
      <c r="B545">
        <v>19.959999</v>
      </c>
      <c r="C545">
        <v>25.299999</v>
      </c>
      <c r="D545">
        <v>19.57</v>
      </c>
      <c r="E545">
        <v>22.469999000000001</v>
      </c>
      <c r="F545">
        <v>22.469999000000001</v>
      </c>
      <c r="G545">
        <v>0</v>
      </c>
      <c r="H545">
        <f t="shared" si="16"/>
        <v>2018</v>
      </c>
      <c r="I545">
        <f t="shared" si="17"/>
        <v>3</v>
      </c>
    </row>
    <row r="546" spans="1:9" x14ac:dyDescent="0.2">
      <c r="A546" s="2">
        <v>43161</v>
      </c>
      <c r="B546">
        <v>22.469999000000001</v>
      </c>
      <c r="C546">
        <v>26.219999000000001</v>
      </c>
      <c r="D546">
        <v>19.360001</v>
      </c>
      <c r="E546">
        <v>19.59</v>
      </c>
      <c r="F546">
        <v>19.59</v>
      </c>
      <c r="G546">
        <v>0</v>
      </c>
      <c r="H546">
        <f t="shared" si="16"/>
        <v>2018</v>
      </c>
      <c r="I546">
        <f t="shared" si="17"/>
        <v>3</v>
      </c>
    </row>
    <row r="547" spans="1:9" x14ac:dyDescent="0.2">
      <c r="A547" s="2">
        <v>43164</v>
      </c>
      <c r="B547">
        <v>21.549999</v>
      </c>
      <c r="C547">
        <v>21.57</v>
      </c>
      <c r="D547">
        <v>17.940000999999999</v>
      </c>
      <c r="E547">
        <v>18.73</v>
      </c>
      <c r="F547">
        <v>18.73</v>
      </c>
      <c r="G547">
        <v>0</v>
      </c>
      <c r="H547">
        <f t="shared" si="16"/>
        <v>2018</v>
      </c>
      <c r="I547">
        <f t="shared" si="17"/>
        <v>3</v>
      </c>
    </row>
    <row r="548" spans="1:9" x14ac:dyDescent="0.2">
      <c r="A548" s="2">
        <v>43165</v>
      </c>
      <c r="B548">
        <v>18.25</v>
      </c>
      <c r="C548">
        <v>19.639999</v>
      </c>
      <c r="D548">
        <v>17.68</v>
      </c>
      <c r="E548">
        <v>18.360001</v>
      </c>
      <c r="F548">
        <v>18.360001</v>
      </c>
      <c r="G548">
        <v>0</v>
      </c>
      <c r="H548">
        <f t="shared" si="16"/>
        <v>2018</v>
      </c>
      <c r="I548">
        <f t="shared" si="17"/>
        <v>3</v>
      </c>
    </row>
    <row r="549" spans="1:9" x14ac:dyDescent="0.2">
      <c r="A549" s="2">
        <v>43166</v>
      </c>
      <c r="B549">
        <v>20.110001</v>
      </c>
      <c r="C549">
        <v>20.49</v>
      </c>
      <c r="D549">
        <v>17.52</v>
      </c>
      <c r="E549">
        <v>17.760000000000002</v>
      </c>
      <c r="F549">
        <v>17.760000000000002</v>
      </c>
      <c r="G549">
        <v>0</v>
      </c>
      <c r="H549">
        <f t="shared" si="16"/>
        <v>2018</v>
      </c>
      <c r="I549">
        <f t="shared" si="17"/>
        <v>3</v>
      </c>
    </row>
    <row r="550" spans="1:9" x14ac:dyDescent="0.2">
      <c r="A550" s="2">
        <v>43167</v>
      </c>
      <c r="B550">
        <v>17.559999000000001</v>
      </c>
      <c r="C550">
        <v>17.68</v>
      </c>
      <c r="D550">
        <v>14.91</v>
      </c>
      <c r="E550">
        <v>16.540001</v>
      </c>
      <c r="F550">
        <v>16.540001</v>
      </c>
      <c r="G550">
        <v>0</v>
      </c>
      <c r="H550">
        <f t="shared" si="16"/>
        <v>2018</v>
      </c>
      <c r="I550">
        <f t="shared" si="17"/>
        <v>3</v>
      </c>
    </row>
    <row r="551" spans="1:9" x14ac:dyDescent="0.2">
      <c r="A551" s="2">
        <v>43168</v>
      </c>
      <c r="B551">
        <v>16.41</v>
      </c>
      <c r="C551">
        <v>16.75</v>
      </c>
      <c r="D551">
        <v>13.31</v>
      </c>
      <c r="E551">
        <v>14.64</v>
      </c>
      <c r="F551">
        <v>14.64</v>
      </c>
      <c r="G551">
        <v>0</v>
      </c>
      <c r="H551">
        <f t="shared" si="16"/>
        <v>2018</v>
      </c>
      <c r="I551">
        <f t="shared" si="17"/>
        <v>3</v>
      </c>
    </row>
    <row r="552" spans="1:9" x14ac:dyDescent="0.2">
      <c r="A552" s="2">
        <v>43171</v>
      </c>
      <c r="B552">
        <v>15.28</v>
      </c>
      <c r="C552">
        <v>16.350000000000001</v>
      </c>
      <c r="D552">
        <v>15.18</v>
      </c>
      <c r="E552">
        <v>15.78</v>
      </c>
      <c r="F552">
        <v>15.78</v>
      </c>
      <c r="G552">
        <v>0</v>
      </c>
      <c r="H552">
        <f t="shared" si="16"/>
        <v>2018</v>
      </c>
      <c r="I552">
        <f t="shared" si="17"/>
        <v>3</v>
      </c>
    </row>
    <row r="553" spans="1:9" x14ac:dyDescent="0.2">
      <c r="A553" s="2">
        <v>43172</v>
      </c>
      <c r="B553">
        <v>15.7</v>
      </c>
      <c r="C553">
        <v>16.98</v>
      </c>
      <c r="D553">
        <v>15.03</v>
      </c>
      <c r="E553">
        <v>16.350000000000001</v>
      </c>
      <c r="F553">
        <v>16.350000000000001</v>
      </c>
      <c r="G553">
        <v>0</v>
      </c>
      <c r="H553">
        <f t="shared" si="16"/>
        <v>2018</v>
      </c>
      <c r="I553">
        <f t="shared" si="17"/>
        <v>3</v>
      </c>
    </row>
    <row r="554" spans="1:9" x14ac:dyDescent="0.2">
      <c r="A554" s="2">
        <v>43173</v>
      </c>
      <c r="B554">
        <v>16.59</v>
      </c>
      <c r="C554">
        <v>17.59</v>
      </c>
      <c r="D554">
        <v>14.94</v>
      </c>
      <c r="E554">
        <v>17.23</v>
      </c>
      <c r="F554">
        <v>17.23</v>
      </c>
      <c r="G554">
        <v>0</v>
      </c>
      <c r="H554">
        <f t="shared" si="16"/>
        <v>2018</v>
      </c>
      <c r="I554">
        <f t="shared" si="17"/>
        <v>3</v>
      </c>
    </row>
    <row r="555" spans="1:9" x14ac:dyDescent="0.2">
      <c r="A555" s="2">
        <v>43174</v>
      </c>
      <c r="B555">
        <v>16.989999999999998</v>
      </c>
      <c r="C555">
        <v>17.41</v>
      </c>
      <c r="D555">
        <v>15.96</v>
      </c>
      <c r="E555">
        <v>16.59</v>
      </c>
      <c r="F555">
        <v>16.59</v>
      </c>
      <c r="G555">
        <v>0</v>
      </c>
      <c r="H555">
        <f t="shared" si="16"/>
        <v>2018</v>
      </c>
      <c r="I555">
        <f t="shared" si="17"/>
        <v>3</v>
      </c>
    </row>
    <row r="556" spans="1:9" x14ac:dyDescent="0.2">
      <c r="A556" s="2">
        <v>43175</v>
      </c>
      <c r="B556">
        <v>16.600000000000001</v>
      </c>
      <c r="C556">
        <v>16.719999000000001</v>
      </c>
      <c r="D556">
        <v>15.23</v>
      </c>
      <c r="E556">
        <v>15.8</v>
      </c>
      <c r="F556">
        <v>15.8</v>
      </c>
      <c r="G556">
        <v>0</v>
      </c>
      <c r="H556">
        <f t="shared" si="16"/>
        <v>2018</v>
      </c>
      <c r="I556">
        <f t="shared" si="17"/>
        <v>3</v>
      </c>
    </row>
    <row r="557" spans="1:9" x14ac:dyDescent="0.2">
      <c r="A557" s="2">
        <v>43178</v>
      </c>
      <c r="B557">
        <v>16.629999000000002</v>
      </c>
      <c r="C557">
        <v>21.870000999999998</v>
      </c>
      <c r="D557">
        <v>16.559999000000001</v>
      </c>
      <c r="E557">
        <v>19.02</v>
      </c>
      <c r="F557">
        <v>19.02</v>
      </c>
      <c r="G557">
        <v>0</v>
      </c>
      <c r="H557">
        <f t="shared" si="16"/>
        <v>2018</v>
      </c>
      <c r="I557">
        <f t="shared" si="17"/>
        <v>3</v>
      </c>
    </row>
    <row r="558" spans="1:9" x14ac:dyDescent="0.2">
      <c r="A558" s="2">
        <v>43179</v>
      </c>
      <c r="B558">
        <v>18.379999000000002</v>
      </c>
      <c r="C558">
        <v>19.309999000000001</v>
      </c>
      <c r="D558">
        <v>18.09</v>
      </c>
      <c r="E558">
        <v>18.200001</v>
      </c>
      <c r="F558">
        <v>18.200001</v>
      </c>
      <c r="G558">
        <v>0</v>
      </c>
      <c r="H558">
        <f t="shared" si="16"/>
        <v>2018</v>
      </c>
      <c r="I558">
        <f t="shared" si="17"/>
        <v>3</v>
      </c>
    </row>
    <row r="559" spans="1:9" x14ac:dyDescent="0.2">
      <c r="A559" s="2">
        <v>43180</v>
      </c>
      <c r="B559">
        <v>17.760000000000002</v>
      </c>
      <c r="C559">
        <v>18.370000999999998</v>
      </c>
      <c r="D559">
        <v>16.260000000000002</v>
      </c>
      <c r="E559">
        <v>17.860001</v>
      </c>
      <c r="F559">
        <v>17.860001</v>
      </c>
      <c r="G559">
        <v>0</v>
      </c>
      <c r="H559">
        <f t="shared" si="16"/>
        <v>2018</v>
      </c>
      <c r="I559">
        <f t="shared" si="17"/>
        <v>3</v>
      </c>
    </row>
    <row r="560" spans="1:9" x14ac:dyDescent="0.2">
      <c r="A560" s="2">
        <v>43181</v>
      </c>
      <c r="B560">
        <v>18.129999000000002</v>
      </c>
      <c r="C560">
        <v>23.809999000000001</v>
      </c>
      <c r="D560">
        <v>18.120000999999998</v>
      </c>
      <c r="E560">
        <v>23.34</v>
      </c>
      <c r="F560">
        <v>23.34</v>
      </c>
      <c r="G560">
        <v>0</v>
      </c>
      <c r="H560">
        <f t="shared" si="16"/>
        <v>2018</v>
      </c>
      <c r="I560">
        <f t="shared" si="17"/>
        <v>3</v>
      </c>
    </row>
    <row r="561" spans="1:9" x14ac:dyDescent="0.2">
      <c r="A561" s="2">
        <v>43182</v>
      </c>
      <c r="B561">
        <v>24.02</v>
      </c>
      <c r="C561">
        <v>26.01</v>
      </c>
      <c r="D561">
        <v>21.629999000000002</v>
      </c>
      <c r="E561">
        <v>24.870000999999998</v>
      </c>
      <c r="F561">
        <v>24.870000999999998</v>
      </c>
      <c r="G561">
        <v>0</v>
      </c>
      <c r="H561">
        <f t="shared" si="16"/>
        <v>2018</v>
      </c>
      <c r="I561">
        <f t="shared" si="17"/>
        <v>3</v>
      </c>
    </row>
    <row r="562" spans="1:9" x14ac:dyDescent="0.2">
      <c r="A562" s="2">
        <v>43185</v>
      </c>
      <c r="B562">
        <v>23.41</v>
      </c>
      <c r="C562">
        <v>24.540001</v>
      </c>
      <c r="D562">
        <v>20.709999</v>
      </c>
      <c r="E562">
        <v>21.030000999999999</v>
      </c>
      <c r="F562">
        <v>21.030000999999999</v>
      </c>
      <c r="G562">
        <v>0</v>
      </c>
      <c r="H562">
        <f t="shared" si="16"/>
        <v>2018</v>
      </c>
      <c r="I562">
        <f t="shared" si="17"/>
        <v>3</v>
      </c>
    </row>
    <row r="563" spans="1:9" x14ac:dyDescent="0.2">
      <c r="A563" s="2">
        <v>43186</v>
      </c>
      <c r="B563">
        <v>20.329999999999998</v>
      </c>
      <c r="C563">
        <v>24.059999000000001</v>
      </c>
      <c r="D563">
        <v>19.84</v>
      </c>
      <c r="E563">
        <v>22.5</v>
      </c>
      <c r="F563">
        <v>22.5</v>
      </c>
      <c r="G563">
        <v>0</v>
      </c>
      <c r="H563">
        <f t="shared" si="16"/>
        <v>2018</v>
      </c>
      <c r="I563">
        <f t="shared" si="17"/>
        <v>3</v>
      </c>
    </row>
    <row r="564" spans="1:9" x14ac:dyDescent="0.2">
      <c r="A564" s="2">
        <v>43187</v>
      </c>
      <c r="B564">
        <v>22.52</v>
      </c>
      <c r="C564">
        <v>24.940000999999999</v>
      </c>
      <c r="D564">
        <v>21.709999</v>
      </c>
      <c r="E564">
        <v>22.870000999999998</v>
      </c>
      <c r="F564">
        <v>22.870000999999998</v>
      </c>
      <c r="G564">
        <v>0</v>
      </c>
      <c r="H564">
        <f t="shared" si="16"/>
        <v>2018</v>
      </c>
      <c r="I564">
        <f t="shared" si="17"/>
        <v>3</v>
      </c>
    </row>
    <row r="565" spans="1:9" x14ac:dyDescent="0.2">
      <c r="A565" s="2">
        <v>43188</v>
      </c>
      <c r="B565">
        <v>22.870000999999998</v>
      </c>
      <c r="C565">
        <v>23.049999</v>
      </c>
      <c r="D565">
        <v>19.600000000000001</v>
      </c>
      <c r="E565">
        <v>19.969999000000001</v>
      </c>
      <c r="F565">
        <v>19.969999000000001</v>
      </c>
      <c r="G565">
        <v>0</v>
      </c>
      <c r="H565">
        <f t="shared" si="16"/>
        <v>2018</v>
      </c>
      <c r="I565">
        <f t="shared" si="17"/>
        <v>3</v>
      </c>
    </row>
    <row r="566" spans="1:9" x14ac:dyDescent="0.2">
      <c r="A566" s="2">
        <v>43192</v>
      </c>
      <c r="B566">
        <v>21.07</v>
      </c>
      <c r="C566">
        <v>25.719999000000001</v>
      </c>
      <c r="D566">
        <v>20.440000999999999</v>
      </c>
      <c r="E566">
        <v>23.620000999999998</v>
      </c>
      <c r="F566">
        <v>23.620000999999998</v>
      </c>
      <c r="G566">
        <v>0</v>
      </c>
      <c r="H566">
        <f t="shared" si="16"/>
        <v>2018</v>
      </c>
      <c r="I566">
        <f t="shared" si="17"/>
        <v>4</v>
      </c>
    </row>
    <row r="567" spans="1:9" x14ac:dyDescent="0.2">
      <c r="A567" s="2">
        <v>43193</v>
      </c>
      <c r="B567">
        <v>23.030000999999999</v>
      </c>
      <c r="C567">
        <v>23.379999000000002</v>
      </c>
      <c r="D567">
        <v>20.92</v>
      </c>
      <c r="E567">
        <v>21.1</v>
      </c>
      <c r="F567">
        <v>21.1</v>
      </c>
      <c r="G567">
        <v>0</v>
      </c>
      <c r="H567">
        <f t="shared" si="16"/>
        <v>2018</v>
      </c>
      <c r="I567">
        <f t="shared" si="17"/>
        <v>4</v>
      </c>
    </row>
    <row r="568" spans="1:9" x14ac:dyDescent="0.2">
      <c r="A568" s="2">
        <v>43194</v>
      </c>
      <c r="B568">
        <v>21.68</v>
      </c>
      <c r="C568">
        <v>24.51</v>
      </c>
      <c r="D568">
        <v>19.860001</v>
      </c>
      <c r="E568">
        <v>20.059999000000001</v>
      </c>
      <c r="F568">
        <v>20.059999000000001</v>
      </c>
      <c r="G568">
        <v>0</v>
      </c>
      <c r="H568">
        <f t="shared" si="16"/>
        <v>2018</v>
      </c>
      <c r="I568">
        <f t="shared" si="17"/>
        <v>4</v>
      </c>
    </row>
    <row r="569" spans="1:9" x14ac:dyDescent="0.2">
      <c r="A569" s="2">
        <v>43195</v>
      </c>
      <c r="B569">
        <v>19.760000000000002</v>
      </c>
      <c r="C569">
        <v>20.209999</v>
      </c>
      <c r="D569">
        <v>18.57</v>
      </c>
      <c r="E569">
        <v>18.940000999999999</v>
      </c>
      <c r="F569">
        <v>18.940000999999999</v>
      </c>
      <c r="G569">
        <v>0</v>
      </c>
      <c r="H569">
        <f t="shared" si="16"/>
        <v>2018</v>
      </c>
      <c r="I569">
        <f t="shared" si="17"/>
        <v>4</v>
      </c>
    </row>
    <row r="570" spans="1:9" x14ac:dyDescent="0.2">
      <c r="A570" s="2">
        <v>43196</v>
      </c>
      <c r="B570">
        <v>20.329999999999998</v>
      </c>
      <c r="C570">
        <v>23.120000999999998</v>
      </c>
      <c r="D570">
        <v>18.600000000000001</v>
      </c>
      <c r="E570">
        <v>21.49</v>
      </c>
      <c r="F570">
        <v>21.49</v>
      </c>
      <c r="G570">
        <v>0</v>
      </c>
      <c r="H570">
        <f t="shared" si="16"/>
        <v>2018</v>
      </c>
      <c r="I570">
        <f t="shared" si="17"/>
        <v>4</v>
      </c>
    </row>
    <row r="571" spans="1:9" x14ac:dyDescent="0.2">
      <c r="A571" s="2">
        <v>43199</v>
      </c>
      <c r="B571">
        <v>21.27</v>
      </c>
      <c r="C571">
        <v>22.02</v>
      </c>
      <c r="D571">
        <v>20.34</v>
      </c>
      <c r="E571">
        <v>21.77</v>
      </c>
      <c r="F571">
        <v>21.77</v>
      </c>
      <c r="G571">
        <v>0</v>
      </c>
      <c r="H571">
        <f t="shared" si="16"/>
        <v>2018</v>
      </c>
      <c r="I571">
        <f t="shared" si="17"/>
        <v>4</v>
      </c>
    </row>
    <row r="572" spans="1:9" x14ac:dyDescent="0.2">
      <c r="A572" s="2">
        <v>43200</v>
      </c>
      <c r="B572">
        <v>20.51</v>
      </c>
      <c r="C572">
        <v>21.68</v>
      </c>
      <c r="D572">
        <v>20.239999999999998</v>
      </c>
      <c r="E572">
        <v>20.469999000000001</v>
      </c>
      <c r="F572">
        <v>20.469999000000001</v>
      </c>
      <c r="G572">
        <v>0</v>
      </c>
      <c r="H572">
        <f t="shared" si="16"/>
        <v>2018</v>
      </c>
      <c r="I572">
        <f t="shared" si="17"/>
        <v>4</v>
      </c>
    </row>
    <row r="573" spans="1:9" x14ac:dyDescent="0.2">
      <c r="A573" s="2">
        <v>43201</v>
      </c>
      <c r="B573">
        <v>20.950001</v>
      </c>
      <c r="C573">
        <v>21.66</v>
      </c>
      <c r="D573">
        <v>19.639999</v>
      </c>
      <c r="E573">
        <v>20.239999999999998</v>
      </c>
      <c r="F573">
        <v>20.239999999999998</v>
      </c>
      <c r="G573">
        <v>0</v>
      </c>
      <c r="H573">
        <f t="shared" si="16"/>
        <v>2018</v>
      </c>
      <c r="I573">
        <f t="shared" si="17"/>
        <v>4</v>
      </c>
    </row>
    <row r="574" spans="1:9" x14ac:dyDescent="0.2">
      <c r="A574" s="2">
        <v>43202</v>
      </c>
      <c r="B574">
        <v>19.829999999999998</v>
      </c>
      <c r="C574">
        <v>19.920000000000002</v>
      </c>
      <c r="D574">
        <v>18.16</v>
      </c>
      <c r="E574">
        <v>18.489999999999998</v>
      </c>
      <c r="F574">
        <v>18.489999999999998</v>
      </c>
      <c r="G574">
        <v>0</v>
      </c>
      <c r="H574">
        <f t="shared" si="16"/>
        <v>2018</v>
      </c>
      <c r="I574">
        <f t="shared" si="17"/>
        <v>4</v>
      </c>
    </row>
    <row r="575" spans="1:9" x14ac:dyDescent="0.2">
      <c r="A575" s="2">
        <v>43203</v>
      </c>
      <c r="B575">
        <v>18.27</v>
      </c>
      <c r="C575">
        <v>18.450001</v>
      </c>
      <c r="D575">
        <v>17.260000000000002</v>
      </c>
      <c r="E575">
        <v>17.41</v>
      </c>
      <c r="F575">
        <v>17.41</v>
      </c>
      <c r="G575">
        <v>0</v>
      </c>
      <c r="H575">
        <f t="shared" si="16"/>
        <v>2018</v>
      </c>
      <c r="I575">
        <f t="shared" si="17"/>
        <v>4</v>
      </c>
    </row>
    <row r="576" spans="1:9" x14ac:dyDescent="0.2">
      <c r="A576" s="2">
        <v>43206</v>
      </c>
      <c r="B576">
        <v>17.59</v>
      </c>
      <c r="C576">
        <v>17.66</v>
      </c>
      <c r="D576">
        <v>16.379999000000002</v>
      </c>
      <c r="E576">
        <v>16.559999000000001</v>
      </c>
      <c r="F576">
        <v>16.559999000000001</v>
      </c>
      <c r="G576">
        <v>0</v>
      </c>
      <c r="H576">
        <f t="shared" si="16"/>
        <v>2018</v>
      </c>
      <c r="I576">
        <f t="shared" si="17"/>
        <v>4</v>
      </c>
    </row>
    <row r="577" spans="1:9" x14ac:dyDescent="0.2">
      <c r="A577" s="2">
        <v>43207</v>
      </c>
      <c r="B577">
        <v>16.16</v>
      </c>
      <c r="C577">
        <v>16.27</v>
      </c>
      <c r="D577">
        <v>14.57</v>
      </c>
      <c r="E577">
        <v>15.25</v>
      </c>
      <c r="F577">
        <v>15.25</v>
      </c>
      <c r="G577">
        <v>0</v>
      </c>
      <c r="H577">
        <f t="shared" si="16"/>
        <v>2018</v>
      </c>
      <c r="I577">
        <f t="shared" si="17"/>
        <v>4</v>
      </c>
    </row>
    <row r="578" spans="1:9" x14ac:dyDescent="0.2">
      <c r="A578" s="2">
        <v>43208</v>
      </c>
      <c r="B578">
        <v>15.3</v>
      </c>
      <c r="C578">
        <v>16.899999999999999</v>
      </c>
      <c r="D578">
        <v>14.95</v>
      </c>
      <c r="E578">
        <v>15.6</v>
      </c>
      <c r="F578">
        <v>15.6</v>
      </c>
      <c r="G578">
        <v>0</v>
      </c>
      <c r="H578">
        <f t="shared" si="16"/>
        <v>2018</v>
      </c>
      <c r="I578">
        <f t="shared" si="17"/>
        <v>4</v>
      </c>
    </row>
    <row r="579" spans="1:9" x14ac:dyDescent="0.2">
      <c r="A579" s="2">
        <v>43209</v>
      </c>
      <c r="B579">
        <v>15.55</v>
      </c>
      <c r="C579">
        <v>16.920000000000002</v>
      </c>
      <c r="D579">
        <v>15.16</v>
      </c>
      <c r="E579">
        <v>15.96</v>
      </c>
      <c r="F579">
        <v>15.96</v>
      </c>
      <c r="G579">
        <v>0</v>
      </c>
      <c r="H579">
        <f t="shared" ref="H579:H642" si="18">YEAR(A579)</f>
        <v>2018</v>
      </c>
      <c r="I579">
        <f t="shared" ref="I579:I642" si="19">MONTH(A579)</f>
        <v>4</v>
      </c>
    </row>
    <row r="580" spans="1:9" x14ac:dyDescent="0.2">
      <c r="A580" s="2">
        <v>43210</v>
      </c>
      <c r="B580">
        <v>16.16</v>
      </c>
      <c r="C580">
        <v>17.5</v>
      </c>
      <c r="D580">
        <v>15.19</v>
      </c>
      <c r="E580">
        <v>16.879999000000002</v>
      </c>
      <c r="F580">
        <v>16.879999000000002</v>
      </c>
      <c r="G580">
        <v>0</v>
      </c>
      <c r="H580">
        <f t="shared" si="18"/>
        <v>2018</v>
      </c>
      <c r="I580">
        <f t="shared" si="19"/>
        <v>4</v>
      </c>
    </row>
    <row r="581" spans="1:9" x14ac:dyDescent="0.2">
      <c r="A581" s="2">
        <v>43213</v>
      </c>
      <c r="B581">
        <v>17.290001</v>
      </c>
      <c r="C581">
        <v>17.559999000000001</v>
      </c>
      <c r="D581">
        <v>15.79</v>
      </c>
      <c r="E581">
        <v>16.34</v>
      </c>
      <c r="F581">
        <v>16.34</v>
      </c>
      <c r="G581">
        <v>0</v>
      </c>
      <c r="H581">
        <f t="shared" si="18"/>
        <v>2018</v>
      </c>
      <c r="I581">
        <f t="shared" si="19"/>
        <v>4</v>
      </c>
    </row>
    <row r="582" spans="1:9" x14ac:dyDescent="0.2">
      <c r="A582" s="2">
        <v>43214</v>
      </c>
      <c r="B582">
        <v>16.16</v>
      </c>
      <c r="C582">
        <v>19.66</v>
      </c>
      <c r="D582">
        <v>15.37</v>
      </c>
      <c r="E582">
        <v>18.02</v>
      </c>
      <c r="F582">
        <v>18.02</v>
      </c>
      <c r="G582">
        <v>0</v>
      </c>
      <c r="H582">
        <f t="shared" si="18"/>
        <v>2018</v>
      </c>
      <c r="I582">
        <f t="shared" si="19"/>
        <v>4</v>
      </c>
    </row>
    <row r="583" spans="1:9" x14ac:dyDescent="0.2">
      <c r="A583" s="2">
        <v>43215</v>
      </c>
      <c r="B583">
        <v>18.139999</v>
      </c>
      <c r="C583">
        <v>19.84</v>
      </c>
      <c r="D583">
        <v>17.75</v>
      </c>
      <c r="E583">
        <v>17.84</v>
      </c>
      <c r="F583">
        <v>17.84</v>
      </c>
      <c r="G583">
        <v>0</v>
      </c>
      <c r="H583">
        <f t="shared" si="18"/>
        <v>2018</v>
      </c>
      <c r="I583">
        <f t="shared" si="19"/>
        <v>4</v>
      </c>
    </row>
    <row r="584" spans="1:9" x14ac:dyDescent="0.2">
      <c r="A584" s="2">
        <v>43216</v>
      </c>
      <c r="B584">
        <v>18.07</v>
      </c>
      <c r="C584">
        <v>18.120000999999998</v>
      </c>
      <c r="D584">
        <v>16.239999999999998</v>
      </c>
      <c r="E584">
        <v>16.239999999999998</v>
      </c>
      <c r="F584">
        <v>16.239999999999998</v>
      </c>
      <c r="G584">
        <v>0</v>
      </c>
      <c r="H584">
        <f t="shared" si="18"/>
        <v>2018</v>
      </c>
      <c r="I584">
        <f t="shared" si="19"/>
        <v>4</v>
      </c>
    </row>
    <row r="585" spans="1:9" x14ac:dyDescent="0.2">
      <c r="A585" s="2">
        <v>43217</v>
      </c>
      <c r="B585">
        <v>16.219999000000001</v>
      </c>
      <c r="C585">
        <v>16.77</v>
      </c>
      <c r="D585">
        <v>15.25</v>
      </c>
      <c r="E585">
        <v>15.41</v>
      </c>
      <c r="F585">
        <v>15.41</v>
      </c>
      <c r="G585">
        <v>0</v>
      </c>
      <c r="H585">
        <f t="shared" si="18"/>
        <v>2018</v>
      </c>
      <c r="I585">
        <f t="shared" si="19"/>
        <v>4</v>
      </c>
    </row>
    <row r="586" spans="1:9" x14ac:dyDescent="0.2">
      <c r="A586" s="2">
        <v>43220</v>
      </c>
      <c r="B586">
        <v>15.31</v>
      </c>
      <c r="C586">
        <v>16.350000000000001</v>
      </c>
      <c r="D586">
        <v>15.13</v>
      </c>
      <c r="E586">
        <v>15.93</v>
      </c>
      <c r="F586">
        <v>15.93</v>
      </c>
      <c r="G586">
        <v>0</v>
      </c>
      <c r="H586">
        <f t="shared" si="18"/>
        <v>2018</v>
      </c>
      <c r="I586">
        <f t="shared" si="19"/>
        <v>4</v>
      </c>
    </row>
    <row r="587" spans="1:9" x14ac:dyDescent="0.2">
      <c r="A587" s="2">
        <v>43221</v>
      </c>
      <c r="B587">
        <v>16</v>
      </c>
      <c r="C587">
        <v>16.82</v>
      </c>
      <c r="D587">
        <v>15.42</v>
      </c>
      <c r="E587">
        <v>15.49</v>
      </c>
      <c r="F587">
        <v>15.49</v>
      </c>
      <c r="G587">
        <v>0</v>
      </c>
      <c r="H587">
        <f t="shared" si="18"/>
        <v>2018</v>
      </c>
      <c r="I587">
        <f t="shared" si="19"/>
        <v>5</v>
      </c>
    </row>
    <row r="588" spans="1:9" x14ac:dyDescent="0.2">
      <c r="A588" s="2">
        <v>43222</v>
      </c>
      <c r="B588">
        <v>15.48</v>
      </c>
      <c r="C588">
        <v>15.97</v>
      </c>
      <c r="D588">
        <v>14.75</v>
      </c>
      <c r="E588">
        <v>15.97</v>
      </c>
      <c r="F588">
        <v>15.97</v>
      </c>
      <c r="G588">
        <v>0</v>
      </c>
      <c r="H588">
        <f t="shared" si="18"/>
        <v>2018</v>
      </c>
      <c r="I588">
        <f t="shared" si="19"/>
        <v>5</v>
      </c>
    </row>
    <row r="589" spans="1:9" x14ac:dyDescent="0.2">
      <c r="A589" s="2">
        <v>43223</v>
      </c>
      <c r="B589">
        <v>15.78</v>
      </c>
      <c r="C589">
        <v>18.66</v>
      </c>
      <c r="D589">
        <v>15.43</v>
      </c>
      <c r="E589">
        <v>15.9</v>
      </c>
      <c r="F589">
        <v>15.9</v>
      </c>
      <c r="G589">
        <v>0</v>
      </c>
      <c r="H589">
        <f t="shared" si="18"/>
        <v>2018</v>
      </c>
      <c r="I589">
        <f t="shared" si="19"/>
        <v>5</v>
      </c>
    </row>
    <row r="590" spans="1:9" x14ac:dyDescent="0.2">
      <c r="A590" s="2">
        <v>43224</v>
      </c>
      <c r="B590">
        <v>15.94</v>
      </c>
      <c r="C590">
        <v>16.920000000000002</v>
      </c>
      <c r="D590">
        <v>10.91</v>
      </c>
      <c r="E590">
        <v>14.77</v>
      </c>
      <c r="F590">
        <v>14.77</v>
      </c>
      <c r="G590">
        <v>0</v>
      </c>
      <c r="H590">
        <f t="shared" si="18"/>
        <v>2018</v>
      </c>
      <c r="I590">
        <f t="shared" si="19"/>
        <v>5</v>
      </c>
    </row>
    <row r="591" spans="1:9" x14ac:dyDescent="0.2">
      <c r="A591" s="2">
        <v>43227</v>
      </c>
      <c r="B591">
        <v>15.05</v>
      </c>
      <c r="C591">
        <v>15.27</v>
      </c>
      <c r="D591">
        <v>14.51</v>
      </c>
      <c r="E591">
        <v>14.75</v>
      </c>
      <c r="F591">
        <v>14.75</v>
      </c>
      <c r="G591">
        <v>0</v>
      </c>
      <c r="H591">
        <f t="shared" si="18"/>
        <v>2018</v>
      </c>
      <c r="I591">
        <f t="shared" si="19"/>
        <v>5</v>
      </c>
    </row>
    <row r="592" spans="1:9" x14ac:dyDescent="0.2">
      <c r="A592" s="2">
        <v>43228</v>
      </c>
      <c r="B592">
        <v>14.53</v>
      </c>
      <c r="C592">
        <v>15.56</v>
      </c>
      <c r="D592">
        <v>14.52</v>
      </c>
      <c r="E592">
        <v>14.71</v>
      </c>
      <c r="F592">
        <v>14.71</v>
      </c>
      <c r="G592">
        <v>0</v>
      </c>
      <c r="H592">
        <f t="shared" si="18"/>
        <v>2018</v>
      </c>
      <c r="I592">
        <f t="shared" si="19"/>
        <v>5</v>
      </c>
    </row>
    <row r="593" spans="1:9" x14ac:dyDescent="0.2">
      <c r="A593" s="2">
        <v>43229</v>
      </c>
      <c r="B593">
        <v>14.54</v>
      </c>
      <c r="C593">
        <v>14.63</v>
      </c>
      <c r="D593">
        <v>13.38</v>
      </c>
      <c r="E593">
        <v>13.42</v>
      </c>
      <c r="F593">
        <v>13.42</v>
      </c>
      <c r="G593">
        <v>0</v>
      </c>
      <c r="H593">
        <f t="shared" si="18"/>
        <v>2018</v>
      </c>
      <c r="I593">
        <f t="shared" si="19"/>
        <v>5</v>
      </c>
    </row>
    <row r="594" spans="1:9" x14ac:dyDescent="0.2">
      <c r="A594" s="2">
        <v>43230</v>
      </c>
      <c r="B594">
        <v>13.36</v>
      </c>
      <c r="C594">
        <v>13.63</v>
      </c>
      <c r="D594">
        <v>12.92</v>
      </c>
      <c r="E594">
        <v>13.23</v>
      </c>
      <c r="F594">
        <v>13.23</v>
      </c>
      <c r="G594">
        <v>0</v>
      </c>
      <c r="H594">
        <f t="shared" si="18"/>
        <v>2018</v>
      </c>
      <c r="I594">
        <f t="shared" si="19"/>
        <v>5</v>
      </c>
    </row>
    <row r="595" spans="1:9" x14ac:dyDescent="0.2">
      <c r="A595" s="2">
        <v>43231</v>
      </c>
      <c r="B595">
        <v>13.22</v>
      </c>
      <c r="C595">
        <v>13.44</v>
      </c>
      <c r="D595">
        <v>12.65</v>
      </c>
      <c r="E595">
        <v>12.65</v>
      </c>
      <c r="F595">
        <v>12.65</v>
      </c>
      <c r="G595">
        <v>0</v>
      </c>
      <c r="H595">
        <f t="shared" si="18"/>
        <v>2018</v>
      </c>
      <c r="I595">
        <f t="shared" si="19"/>
        <v>5</v>
      </c>
    </row>
    <row r="596" spans="1:9" x14ac:dyDescent="0.2">
      <c r="A596" s="2">
        <v>43234</v>
      </c>
      <c r="B596">
        <v>13.09</v>
      </c>
      <c r="C596">
        <v>13.28</v>
      </c>
      <c r="D596">
        <v>12.81</v>
      </c>
      <c r="E596">
        <v>12.93</v>
      </c>
      <c r="F596">
        <v>12.93</v>
      </c>
      <c r="G596">
        <v>0</v>
      </c>
      <c r="H596">
        <f t="shared" si="18"/>
        <v>2018</v>
      </c>
      <c r="I596">
        <f t="shared" si="19"/>
        <v>5</v>
      </c>
    </row>
    <row r="597" spans="1:9" x14ac:dyDescent="0.2">
      <c r="A597" s="2">
        <v>43235</v>
      </c>
      <c r="B597">
        <v>13.13</v>
      </c>
      <c r="C597">
        <v>15.01</v>
      </c>
      <c r="D597">
        <v>12.5</v>
      </c>
      <c r="E597">
        <v>14.63</v>
      </c>
      <c r="F597">
        <v>14.63</v>
      </c>
      <c r="G597">
        <v>0</v>
      </c>
      <c r="H597">
        <f t="shared" si="18"/>
        <v>2018</v>
      </c>
      <c r="I597">
        <f t="shared" si="19"/>
        <v>5</v>
      </c>
    </row>
    <row r="598" spans="1:9" x14ac:dyDescent="0.2">
      <c r="A598" s="2">
        <v>43236</v>
      </c>
      <c r="B598">
        <v>14.38</v>
      </c>
      <c r="C598">
        <v>14.91</v>
      </c>
      <c r="D598">
        <v>13.21</v>
      </c>
      <c r="E598">
        <v>13.42</v>
      </c>
      <c r="F598">
        <v>13.42</v>
      </c>
      <c r="G598">
        <v>0</v>
      </c>
      <c r="H598">
        <f t="shared" si="18"/>
        <v>2018</v>
      </c>
      <c r="I598">
        <f t="shared" si="19"/>
        <v>5</v>
      </c>
    </row>
    <row r="599" spans="1:9" x14ac:dyDescent="0.2">
      <c r="A599" s="2">
        <v>43237</v>
      </c>
      <c r="B599">
        <v>13.54</v>
      </c>
      <c r="C599">
        <v>13.86</v>
      </c>
      <c r="D599">
        <v>12.65</v>
      </c>
      <c r="E599">
        <v>13.43</v>
      </c>
      <c r="F599">
        <v>13.43</v>
      </c>
      <c r="G599">
        <v>0</v>
      </c>
      <c r="H599">
        <f t="shared" si="18"/>
        <v>2018</v>
      </c>
      <c r="I599">
        <f t="shared" si="19"/>
        <v>5</v>
      </c>
    </row>
    <row r="600" spans="1:9" x14ac:dyDescent="0.2">
      <c r="A600" s="2">
        <v>43238</v>
      </c>
      <c r="B600">
        <v>13.18</v>
      </c>
      <c r="C600">
        <v>13.87</v>
      </c>
      <c r="D600">
        <v>13.06</v>
      </c>
      <c r="E600">
        <v>13.42</v>
      </c>
      <c r="F600">
        <v>13.42</v>
      </c>
      <c r="G600">
        <v>0</v>
      </c>
      <c r="H600">
        <f t="shared" si="18"/>
        <v>2018</v>
      </c>
      <c r="I600">
        <f t="shared" si="19"/>
        <v>5</v>
      </c>
    </row>
    <row r="601" spans="1:9" x14ac:dyDescent="0.2">
      <c r="A601" s="2">
        <v>43241</v>
      </c>
      <c r="B601">
        <v>12.99</v>
      </c>
      <c r="C601">
        <v>13.59</v>
      </c>
      <c r="D601">
        <v>12.78</v>
      </c>
      <c r="E601">
        <v>13.08</v>
      </c>
      <c r="F601">
        <v>13.08</v>
      </c>
      <c r="G601">
        <v>0</v>
      </c>
      <c r="H601">
        <f t="shared" si="18"/>
        <v>2018</v>
      </c>
      <c r="I601">
        <f t="shared" si="19"/>
        <v>5</v>
      </c>
    </row>
    <row r="602" spans="1:9" x14ac:dyDescent="0.2">
      <c r="A602" s="2">
        <v>43242</v>
      </c>
      <c r="B602">
        <v>13.03</v>
      </c>
      <c r="C602">
        <v>13.42</v>
      </c>
      <c r="D602">
        <v>12.77</v>
      </c>
      <c r="E602">
        <v>13.22</v>
      </c>
      <c r="F602">
        <v>13.22</v>
      </c>
      <c r="G602">
        <v>0</v>
      </c>
      <c r="H602">
        <f t="shared" si="18"/>
        <v>2018</v>
      </c>
      <c r="I602">
        <f t="shared" si="19"/>
        <v>5</v>
      </c>
    </row>
    <row r="603" spans="1:9" x14ac:dyDescent="0.2">
      <c r="A603" s="2">
        <v>43243</v>
      </c>
      <c r="B603">
        <v>13.5</v>
      </c>
      <c r="C603">
        <v>14.6</v>
      </c>
      <c r="D603">
        <v>12.49</v>
      </c>
      <c r="E603">
        <v>12.58</v>
      </c>
      <c r="F603">
        <v>12.58</v>
      </c>
      <c r="G603">
        <v>0</v>
      </c>
      <c r="H603">
        <f t="shared" si="18"/>
        <v>2018</v>
      </c>
      <c r="I603">
        <f t="shared" si="19"/>
        <v>5</v>
      </c>
    </row>
    <row r="604" spans="1:9" x14ac:dyDescent="0.2">
      <c r="A604" s="2">
        <v>43244</v>
      </c>
      <c r="B604">
        <v>12.73</v>
      </c>
      <c r="C604">
        <v>14.24</v>
      </c>
      <c r="D604">
        <v>12.53</v>
      </c>
      <c r="E604">
        <v>12.53</v>
      </c>
      <c r="F604">
        <v>12.53</v>
      </c>
      <c r="G604">
        <v>0</v>
      </c>
      <c r="H604">
        <f t="shared" si="18"/>
        <v>2018</v>
      </c>
      <c r="I604">
        <f t="shared" si="19"/>
        <v>5</v>
      </c>
    </row>
    <row r="605" spans="1:9" x14ac:dyDescent="0.2">
      <c r="A605" s="2">
        <v>43245</v>
      </c>
      <c r="B605">
        <v>12.44</v>
      </c>
      <c r="C605">
        <v>13.52</v>
      </c>
      <c r="D605">
        <v>12.29</v>
      </c>
      <c r="E605">
        <v>13.22</v>
      </c>
      <c r="F605">
        <v>13.22</v>
      </c>
      <c r="G605">
        <v>0</v>
      </c>
      <c r="H605">
        <f t="shared" si="18"/>
        <v>2018</v>
      </c>
      <c r="I605">
        <f t="shared" si="19"/>
        <v>5</v>
      </c>
    </row>
    <row r="606" spans="1:9" x14ac:dyDescent="0.2">
      <c r="A606" s="2">
        <v>43249</v>
      </c>
      <c r="B606">
        <v>14.39</v>
      </c>
      <c r="C606">
        <v>18.780000999999999</v>
      </c>
      <c r="D606">
        <v>14.39</v>
      </c>
      <c r="E606">
        <v>17.02</v>
      </c>
      <c r="F606">
        <v>17.02</v>
      </c>
      <c r="G606">
        <v>0</v>
      </c>
      <c r="H606">
        <f t="shared" si="18"/>
        <v>2018</v>
      </c>
      <c r="I606">
        <f t="shared" si="19"/>
        <v>5</v>
      </c>
    </row>
    <row r="607" spans="1:9" x14ac:dyDescent="0.2">
      <c r="A607" s="2">
        <v>43250</v>
      </c>
      <c r="B607">
        <v>16.600000000000001</v>
      </c>
      <c r="C607">
        <v>16.639999</v>
      </c>
      <c r="D607">
        <v>14.65</v>
      </c>
      <c r="E607">
        <v>14.94</v>
      </c>
      <c r="F607">
        <v>14.94</v>
      </c>
      <c r="G607">
        <v>0</v>
      </c>
      <c r="H607">
        <f t="shared" si="18"/>
        <v>2018</v>
      </c>
      <c r="I607">
        <f t="shared" si="19"/>
        <v>5</v>
      </c>
    </row>
    <row r="608" spans="1:9" x14ac:dyDescent="0.2">
      <c r="A608" s="2">
        <v>43251</v>
      </c>
      <c r="B608">
        <v>14.93</v>
      </c>
      <c r="C608">
        <v>16.290001</v>
      </c>
      <c r="D608">
        <v>14.2</v>
      </c>
      <c r="E608">
        <v>15.43</v>
      </c>
      <c r="F608">
        <v>15.43</v>
      </c>
      <c r="G608">
        <v>0</v>
      </c>
      <c r="H608">
        <f t="shared" si="18"/>
        <v>2018</v>
      </c>
      <c r="I608">
        <f t="shared" si="19"/>
        <v>5</v>
      </c>
    </row>
    <row r="609" spans="1:9" x14ac:dyDescent="0.2">
      <c r="A609" s="2">
        <v>43252</v>
      </c>
      <c r="B609">
        <v>14.92</v>
      </c>
      <c r="C609">
        <v>14.93</v>
      </c>
      <c r="D609">
        <v>13.37</v>
      </c>
      <c r="E609">
        <v>13.46</v>
      </c>
      <c r="F609">
        <v>13.46</v>
      </c>
      <c r="G609">
        <v>0</v>
      </c>
      <c r="H609">
        <f t="shared" si="18"/>
        <v>2018</v>
      </c>
      <c r="I609">
        <f t="shared" si="19"/>
        <v>6</v>
      </c>
    </row>
    <row r="610" spans="1:9" x14ac:dyDescent="0.2">
      <c r="A610" s="2">
        <v>43255</v>
      </c>
      <c r="B610">
        <v>13.91</v>
      </c>
      <c r="C610">
        <v>13.91</v>
      </c>
      <c r="D610">
        <v>12.69</v>
      </c>
      <c r="E610">
        <v>12.74</v>
      </c>
      <c r="F610">
        <v>12.74</v>
      </c>
      <c r="G610">
        <v>0</v>
      </c>
      <c r="H610">
        <f t="shared" si="18"/>
        <v>2018</v>
      </c>
      <c r="I610">
        <f t="shared" si="19"/>
        <v>6</v>
      </c>
    </row>
    <row r="611" spans="1:9" x14ac:dyDescent="0.2">
      <c r="A611" s="2">
        <v>43256</v>
      </c>
      <c r="B611">
        <v>12.91</v>
      </c>
      <c r="C611">
        <v>13.34</v>
      </c>
      <c r="D611">
        <v>12.3</v>
      </c>
      <c r="E611">
        <v>12.4</v>
      </c>
      <c r="F611">
        <v>12.4</v>
      </c>
      <c r="G611">
        <v>0</v>
      </c>
      <c r="H611">
        <f t="shared" si="18"/>
        <v>2018</v>
      </c>
      <c r="I611">
        <f t="shared" si="19"/>
        <v>6</v>
      </c>
    </row>
    <row r="612" spans="1:9" x14ac:dyDescent="0.2">
      <c r="A612" s="2">
        <v>43257</v>
      </c>
      <c r="B612">
        <v>12.1</v>
      </c>
      <c r="C612">
        <v>12.56</v>
      </c>
      <c r="D612">
        <v>11.62</v>
      </c>
      <c r="E612">
        <v>11.64</v>
      </c>
      <c r="F612">
        <v>11.64</v>
      </c>
      <c r="G612">
        <v>0</v>
      </c>
      <c r="H612">
        <f t="shared" si="18"/>
        <v>2018</v>
      </c>
      <c r="I612">
        <f t="shared" si="19"/>
        <v>6</v>
      </c>
    </row>
    <row r="613" spans="1:9" x14ac:dyDescent="0.2">
      <c r="A613" s="2">
        <v>43258</v>
      </c>
      <c r="B613">
        <v>11.66</v>
      </c>
      <c r="C613">
        <v>13.28</v>
      </c>
      <c r="D613">
        <v>11.22</v>
      </c>
      <c r="E613">
        <v>12.13</v>
      </c>
      <c r="F613">
        <v>12.13</v>
      </c>
      <c r="G613">
        <v>0</v>
      </c>
      <c r="H613">
        <f t="shared" si="18"/>
        <v>2018</v>
      </c>
      <c r="I613">
        <f t="shared" si="19"/>
        <v>6</v>
      </c>
    </row>
    <row r="614" spans="1:9" x14ac:dyDescent="0.2">
      <c r="A614" s="2">
        <v>43259</v>
      </c>
      <c r="B614">
        <v>12.54</v>
      </c>
      <c r="C614">
        <v>13.31</v>
      </c>
      <c r="D614">
        <v>12.09</v>
      </c>
      <c r="E614">
        <v>12.18</v>
      </c>
      <c r="F614">
        <v>12.18</v>
      </c>
      <c r="G614">
        <v>0</v>
      </c>
      <c r="H614">
        <f t="shared" si="18"/>
        <v>2018</v>
      </c>
      <c r="I614">
        <f t="shared" si="19"/>
        <v>6</v>
      </c>
    </row>
    <row r="615" spans="1:9" x14ac:dyDescent="0.2">
      <c r="A615" s="2">
        <v>43262</v>
      </c>
      <c r="B615">
        <v>12.52</v>
      </c>
      <c r="C615">
        <v>12.69</v>
      </c>
      <c r="D615">
        <v>12.14</v>
      </c>
      <c r="E615">
        <v>12.35</v>
      </c>
      <c r="F615">
        <v>12.35</v>
      </c>
      <c r="G615">
        <v>0</v>
      </c>
      <c r="H615">
        <f t="shared" si="18"/>
        <v>2018</v>
      </c>
      <c r="I615">
        <f t="shared" si="19"/>
        <v>6</v>
      </c>
    </row>
    <row r="616" spans="1:9" x14ac:dyDescent="0.2">
      <c r="A616" s="2">
        <v>43263</v>
      </c>
      <c r="B616">
        <v>12.29</v>
      </c>
      <c r="C616">
        <v>12.6</v>
      </c>
      <c r="D616">
        <v>11.88</v>
      </c>
      <c r="E616">
        <v>12.34</v>
      </c>
      <c r="F616">
        <v>12.34</v>
      </c>
      <c r="G616">
        <v>0</v>
      </c>
      <c r="H616">
        <f t="shared" si="18"/>
        <v>2018</v>
      </c>
      <c r="I616">
        <f t="shared" si="19"/>
        <v>6</v>
      </c>
    </row>
    <row r="617" spans="1:9" x14ac:dyDescent="0.2">
      <c r="A617" s="2">
        <v>43264</v>
      </c>
      <c r="B617">
        <v>12.13</v>
      </c>
      <c r="C617">
        <v>12.95</v>
      </c>
      <c r="D617">
        <v>11.98</v>
      </c>
      <c r="E617">
        <v>12.94</v>
      </c>
      <c r="F617">
        <v>12.94</v>
      </c>
      <c r="G617">
        <v>0</v>
      </c>
      <c r="H617">
        <f t="shared" si="18"/>
        <v>2018</v>
      </c>
      <c r="I617">
        <f t="shared" si="19"/>
        <v>6</v>
      </c>
    </row>
    <row r="618" spans="1:9" x14ac:dyDescent="0.2">
      <c r="A618" s="2">
        <v>43265</v>
      </c>
      <c r="B618">
        <v>12.98</v>
      </c>
      <c r="C618">
        <v>13.07</v>
      </c>
      <c r="D618">
        <v>11.88</v>
      </c>
      <c r="E618">
        <v>12.12</v>
      </c>
      <c r="F618">
        <v>12.12</v>
      </c>
      <c r="G618">
        <v>0</v>
      </c>
      <c r="H618">
        <f t="shared" si="18"/>
        <v>2018</v>
      </c>
      <c r="I618">
        <f t="shared" si="19"/>
        <v>6</v>
      </c>
    </row>
    <row r="619" spans="1:9" x14ac:dyDescent="0.2">
      <c r="A619" s="2">
        <v>43266</v>
      </c>
      <c r="B619">
        <v>12.19</v>
      </c>
      <c r="C619">
        <v>13.16</v>
      </c>
      <c r="D619">
        <v>11.93</v>
      </c>
      <c r="E619">
        <v>11.98</v>
      </c>
      <c r="F619">
        <v>11.98</v>
      </c>
      <c r="G619">
        <v>0</v>
      </c>
      <c r="H619">
        <f t="shared" si="18"/>
        <v>2018</v>
      </c>
      <c r="I619">
        <f t="shared" si="19"/>
        <v>6</v>
      </c>
    </row>
    <row r="620" spans="1:9" x14ac:dyDescent="0.2">
      <c r="A620" s="2">
        <v>43269</v>
      </c>
      <c r="B620">
        <v>12.79</v>
      </c>
      <c r="C620">
        <v>13.74</v>
      </c>
      <c r="D620">
        <v>12.28</v>
      </c>
      <c r="E620">
        <v>12.31</v>
      </c>
      <c r="F620">
        <v>12.31</v>
      </c>
      <c r="G620">
        <v>0</v>
      </c>
      <c r="H620">
        <f t="shared" si="18"/>
        <v>2018</v>
      </c>
      <c r="I620">
        <f t="shared" si="19"/>
        <v>6</v>
      </c>
    </row>
    <row r="621" spans="1:9" x14ac:dyDescent="0.2">
      <c r="A621" s="2">
        <v>43270</v>
      </c>
      <c r="B621">
        <v>14.61</v>
      </c>
      <c r="C621">
        <v>14.68</v>
      </c>
      <c r="D621">
        <v>13.21</v>
      </c>
      <c r="E621">
        <v>13.35</v>
      </c>
      <c r="F621">
        <v>13.35</v>
      </c>
      <c r="G621">
        <v>0</v>
      </c>
      <c r="H621">
        <f t="shared" si="18"/>
        <v>2018</v>
      </c>
      <c r="I621">
        <f t="shared" si="19"/>
        <v>6</v>
      </c>
    </row>
    <row r="622" spans="1:9" x14ac:dyDescent="0.2">
      <c r="A622" s="2">
        <v>43271</v>
      </c>
      <c r="B622">
        <v>12.9</v>
      </c>
      <c r="C622">
        <v>13.02</v>
      </c>
      <c r="D622">
        <v>12.25</v>
      </c>
      <c r="E622">
        <v>12.79</v>
      </c>
      <c r="F622">
        <v>12.79</v>
      </c>
      <c r="G622">
        <v>0</v>
      </c>
      <c r="H622">
        <f t="shared" si="18"/>
        <v>2018</v>
      </c>
      <c r="I622">
        <f t="shared" si="19"/>
        <v>6</v>
      </c>
    </row>
    <row r="623" spans="1:9" x14ac:dyDescent="0.2">
      <c r="A623" s="2">
        <v>43272</v>
      </c>
      <c r="B623">
        <v>12.54</v>
      </c>
      <c r="C623">
        <v>15.18</v>
      </c>
      <c r="D623">
        <v>12.18</v>
      </c>
      <c r="E623">
        <v>14.64</v>
      </c>
      <c r="F623">
        <v>14.64</v>
      </c>
      <c r="G623">
        <v>0</v>
      </c>
      <c r="H623">
        <f t="shared" si="18"/>
        <v>2018</v>
      </c>
      <c r="I623">
        <f t="shared" si="19"/>
        <v>6</v>
      </c>
    </row>
    <row r="624" spans="1:9" x14ac:dyDescent="0.2">
      <c r="A624" s="2">
        <v>43273</v>
      </c>
      <c r="B624">
        <v>14.6</v>
      </c>
      <c r="C624">
        <v>14.6</v>
      </c>
      <c r="D624">
        <v>13.11</v>
      </c>
      <c r="E624">
        <v>13.77</v>
      </c>
      <c r="F624">
        <v>13.77</v>
      </c>
      <c r="G624">
        <v>0</v>
      </c>
      <c r="H624">
        <f t="shared" si="18"/>
        <v>2018</v>
      </c>
      <c r="I624">
        <f t="shared" si="19"/>
        <v>6</v>
      </c>
    </row>
    <row r="625" spans="1:9" x14ac:dyDescent="0.2">
      <c r="A625" s="2">
        <v>43276</v>
      </c>
      <c r="B625">
        <v>15.07</v>
      </c>
      <c r="C625">
        <v>19.610001</v>
      </c>
      <c r="D625">
        <v>14.56</v>
      </c>
      <c r="E625">
        <v>17.329999999999998</v>
      </c>
      <c r="F625">
        <v>17.329999999999998</v>
      </c>
      <c r="G625">
        <v>0</v>
      </c>
      <c r="H625">
        <f t="shared" si="18"/>
        <v>2018</v>
      </c>
      <c r="I625">
        <f t="shared" si="19"/>
        <v>6</v>
      </c>
    </row>
    <row r="626" spans="1:9" x14ac:dyDescent="0.2">
      <c r="A626" s="2">
        <v>43277</v>
      </c>
      <c r="B626">
        <v>16.709999</v>
      </c>
      <c r="C626">
        <v>17.540001</v>
      </c>
      <c r="D626">
        <v>15.1</v>
      </c>
      <c r="E626">
        <v>15.92</v>
      </c>
      <c r="F626">
        <v>15.92</v>
      </c>
      <c r="G626">
        <v>0</v>
      </c>
      <c r="H626">
        <f t="shared" si="18"/>
        <v>2018</v>
      </c>
      <c r="I626">
        <f t="shared" si="19"/>
        <v>6</v>
      </c>
    </row>
    <row r="627" spans="1:9" x14ac:dyDescent="0.2">
      <c r="A627" s="2">
        <v>43278</v>
      </c>
      <c r="B627">
        <v>16.52</v>
      </c>
      <c r="C627">
        <v>18.190000999999999</v>
      </c>
      <c r="D627">
        <v>14.76</v>
      </c>
      <c r="E627">
        <v>17.91</v>
      </c>
      <c r="F627">
        <v>17.91</v>
      </c>
      <c r="G627">
        <v>0</v>
      </c>
      <c r="H627">
        <f t="shared" si="18"/>
        <v>2018</v>
      </c>
      <c r="I627">
        <f t="shared" si="19"/>
        <v>6</v>
      </c>
    </row>
    <row r="628" spans="1:9" x14ac:dyDescent="0.2">
      <c r="A628" s="2">
        <v>43279</v>
      </c>
      <c r="B628">
        <v>17.540001</v>
      </c>
      <c r="C628">
        <v>18.989999999999998</v>
      </c>
      <c r="D628">
        <v>16.399999999999999</v>
      </c>
      <c r="E628">
        <v>16.850000000000001</v>
      </c>
      <c r="F628">
        <v>16.850000000000001</v>
      </c>
      <c r="G628">
        <v>0</v>
      </c>
      <c r="H628">
        <f t="shared" si="18"/>
        <v>2018</v>
      </c>
      <c r="I628">
        <f t="shared" si="19"/>
        <v>6</v>
      </c>
    </row>
    <row r="629" spans="1:9" x14ac:dyDescent="0.2">
      <c r="A629" s="2">
        <v>43280</v>
      </c>
      <c r="B629">
        <v>15.73</v>
      </c>
      <c r="C629">
        <v>16.510000000000002</v>
      </c>
      <c r="D629">
        <v>14.66</v>
      </c>
      <c r="E629">
        <v>16.09</v>
      </c>
      <c r="F629">
        <v>16.09</v>
      </c>
      <c r="G629">
        <v>0</v>
      </c>
      <c r="H629">
        <f t="shared" si="18"/>
        <v>2018</v>
      </c>
      <c r="I629">
        <f t="shared" si="19"/>
        <v>6</v>
      </c>
    </row>
    <row r="630" spans="1:9" x14ac:dyDescent="0.2">
      <c r="A630" s="2">
        <v>43283</v>
      </c>
      <c r="B630">
        <v>17.700001</v>
      </c>
      <c r="C630">
        <v>18.079999999999998</v>
      </c>
      <c r="D630">
        <v>15.54</v>
      </c>
      <c r="E630">
        <v>15.6</v>
      </c>
      <c r="F630">
        <v>15.6</v>
      </c>
      <c r="G630">
        <v>0</v>
      </c>
      <c r="H630">
        <f t="shared" si="18"/>
        <v>2018</v>
      </c>
      <c r="I630">
        <f t="shared" si="19"/>
        <v>7</v>
      </c>
    </row>
    <row r="631" spans="1:9" x14ac:dyDescent="0.2">
      <c r="A631" s="2">
        <v>43284</v>
      </c>
      <c r="B631">
        <v>15.37</v>
      </c>
      <c r="C631">
        <v>16.450001</v>
      </c>
      <c r="D631">
        <v>14.68</v>
      </c>
      <c r="E631">
        <v>16.139999</v>
      </c>
      <c r="F631">
        <v>16.139999</v>
      </c>
      <c r="G631">
        <v>0</v>
      </c>
      <c r="H631">
        <f t="shared" si="18"/>
        <v>2018</v>
      </c>
      <c r="I631">
        <f t="shared" si="19"/>
        <v>7</v>
      </c>
    </row>
    <row r="632" spans="1:9" x14ac:dyDescent="0.2">
      <c r="A632" s="2">
        <v>43286</v>
      </c>
      <c r="B632">
        <v>15.62</v>
      </c>
      <c r="C632">
        <v>16.219999000000001</v>
      </c>
      <c r="D632">
        <v>14.47</v>
      </c>
      <c r="E632">
        <v>14.97</v>
      </c>
      <c r="F632">
        <v>14.97</v>
      </c>
      <c r="G632">
        <v>0</v>
      </c>
      <c r="H632">
        <f t="shared" si="18"/>
        <v>2018</v>
      </c>
      <c r="I632">
        <f t="shared" si="19"/>
        <v>7</v>
      </c>
    </row>
    <row r="633" spans="1:9" x14ac:dyDescent="0.2">
      <c r="A633" s="2">
        <v>43287</v>
      </c>
      <c r="B633">
        <v>14.99</v>
      </c>
      <c r="C633">
        <v>15.45</v>
      </c>
      <c r="D633">
        <v>13.34</v>
      </c>
      <c r="E633">
        <v>13.37</v>
      </c>
      <c r="F633">
        <v>13.37</v>
      </c>
      <c r="G633">
        <v>0</v>
      </c>
      <c r="H633">
        <f t="shared" si="18"/>
        <v>2018</v>
      </c>
      <c r="I633">
        <f t="shared" si="19"/>
        <v>7</v>
      </c>
    </row>
    <row r="634" spans="1:9" x14ac:dyDescent="0.2">
      <c r="A634" s="2">
        <v>43290</v>
      </c>
      <c r="B634">
        <v>13.02</v>
      </c>
      <c r="C634">
        <v>13.22</v>
      </c>
      <c r="D634">
        <v>12.6</v>
      </c>
      <c r="E634">
        <v>12.69</v>
      </c>
      <c r="F634">
        <v>12.69</v>
      </c>
      <c r="G634">
        <v>0</v>
      </c>
      <c r="H634">
        <f t="shared" si="18"/>
        <v>2018</v>
      </c>
      <c r="I634">
        <f t="shared" si="19"/>
        <v>7</v>
      </c>
    </row>
    <row r="635" spans="1:9" x14ac:dyDescent="0.2">
      <c r="A635" s="2">
        <v>43291</v>
      </c>
      <c r="B635">
        <v>12.52</v>
      </c>
      <c r="C635">
        <v>13.21</v>
      </c>
      <c r="D635">
        <v>11.93</v>
      </c>
      <c r="E635">
        <v>12.64</v>
      </c>
      <c r="F635">
        <v>12.64</v>
      </c>
      <c r="G635">
        <v>0</v>
      </c>
      <c r="H635">
        <f t="shared" si="18"/>
        <v>2018</v>
      </c>
      <c r="I635">
        <f t="shared" si="19"/>
        <v>7</v>
      </c>
    </row>
    <row r="636" spans="1:9" x14ac:dyDescent="0.2">
      <c r="A636" s="2">
        <v>43292</v>
      </c>
      <c r="B636">
        <v>14.05</v>
      </c>
      <c r="C636">
        <v>14.15</v>
      </c>
      <c r="D636">
        <v>13.09</v>
      </c>
      <c r="E636">
        <v>13.63</v>
      </c>
      <c r="F636">
        <v>13.63</v>
      </c>
      <c r="G636">
        <v>0</v>
      </c>
      <c r="H636">
        <f t="shared" si="18"/>
        <v>2018</v>
      </c>
      <c r="I636">
        <f t="shared" si="19"/>
        <v>7</v>
      </c>
    </row>
    <row r="637" spans="1:9" x14ac:dyDescent="0.2">
      <c r="A637" s="2">
        <v>43293</v>
      </c>
      <c r="B637">
        <v>13.07</v>
      </c>
      <c r="C637">
        <v>13.33</v>
      </c>
      <c r="D637">
        <v>12.42</v>
      </c>
      <c r="E637">
        <v>12.58</v>
      </c>
      <c r="F637">
        <v>12.58</v>
      </c>
      <c r="G637">
        <v>0</v>
      </c>
      <c r="H637">
        <f t="shared" si="18"/>
        <v>2018</v>
      </c>
      <c r="I637">
        <f t="shared" si="19"/>
        <v>7</v>
      </c>
    </row>
    <row r="638" spans="1:9" x14ac:dyDescent="0.2">
      <c r="A638" s="2">
        <v>43294</v>
      </c>
      <c r="B638">
        <v>12.39</v>
      </c>
      <c r="C638">
        <v>12.97</v>
      </c>
      <c r="D638">
        <v>11.62</v>
      </c>
      <c r="E638">
        <v>12.18</v>
      </c>
      <c r="F638">
        <v>12.18</v>
      </c>
      <c r="G638">
        <v>0</v>
      </c>
      <c r="H638">
        <f t="shared" si="18"/>
        <v>2018</v>
      </c>
      <c r="I638">
        <f t="shared" si="19"/>
        <v>7</v>
      </c>
    </row>
    <row r="639" spans="1:9" x14ac:dyDescent="0.2">
      <c r="A639" s="2">
        <v>43297</v>
      </c>
      <c r="B639">
        <v>12.77</v>
      </c>
      <c r="C639">
        <v>12.97</v>
      </c>
      <c r="D639">
        <v>12.46</v>
      </c>
      <c r="E639">
        <v>12.83</v>
      </c>
      <c r="F639">
        <v>12.83</v>
      </c>
      <c r="G639">
        <v>0</v>
      </c>
      <c r="H639">
        <f t="shared" si="18"/>
        <v>2018</v>
      </c>
      <c r="I639">
        <f t="shared" si="19"/>
        <v>7</v>
      </c>
    </row>
    <row r="640" spans="1:9" x14ac:dyDescent="0.2">
      <c r="A640" s="2">
        <v>43298</v>
      </c>
      <c r="B640">
        <v>12.91</v>
      </c>
      <c r="C640">
        <v>13.18</v>
      </c>
      <c r="D640">
        <v>11.85</v>
      </c>
      <c r="E640">
        <v>12.06</v>
      </c>
      <c r="F640">
        <v>12.06</v>
      </c>
      <c r="G640">
        <v>0</v>
      </c>
      <c r="H640">
        <f t="shared" si="18"/>
        <v>2018</v>
      </c>
      <c r="I640">
        <f t="shared" si="19"/>
        <v>7</v>
      </c>
    </row>
    <row r="641" spans="1:9" x14ac:dyDescent="0.2">
      <c r="A641" s="2">
        <v>43299</v>
      </c>
      <c r="B641">
        <v>11.87</v>
      </c>
      <c r="C641">
        <v>12.47</v>
      </c>
      <c r="D641">
        <v>11.44</v>
      </c>
      <c r="E641">
        <v>12.1</v>
      </c>
      <c r="F641">
        <v>12.1</v>
      </c>
      <c r="G641">
        <v>0</v>
      </c>
      <c r="H641">
        <f t="shared" si="18"/>
        <v>2018</v>
      </c>
      <c r="I641">
        <f t="shared" si="19"/>
        <v>7</v>
      </c>
    </row>
    <row r="642" spans="1:9" x14ac:dyDescent="0.2">
      <c r="A642" s="2">
        <v>43300</v>
      </c>
      <c r="B642">
        <v>12.2</v>
      </c>
      <c r="C642">
        <v>13.09</v>
      </c>
      <c r="D642">
        <v>11.79</v>
      </c>
      <c r="E642">
        <v>12.87</v>
      </c>
      <c r="F642">
        <v>12.87</v>
      </c>
      <c r="G642">
        <v>0</v>
      </c>
      <c r="H642">
        <f t="shared" si="18"/>
        <v>2018</v>
      </c>
      <c r="I642">
        <f t="shared" si="19"/>
        <v>7</v>
      </c>
    </row>
    <row r="643" spans="1:9" x14ac:dyDescent="0.2">
      <c r="A643" s="2">
        <v>43301</v>
      </c>
      <c r="B643">
        <v>13</v>
      </c>
      <c r="C643">
        <v>13.58</v>
      </c>
      <c r="D643">
        <v>12.49</v>
      </c>
      <c r="E643">
        <v>12.86</v>
      </c>
      <c r="F643">
        <v>12.86</v>
      </c>
      <c r="G643">
        <v>0</v>
      </c>
      <c r="H643">
        <f t="shared" ref="H643:H706" si="20">YEAR(A643)</f>
        <v>2018</v>
      </c>
      <c r="I643">
        <f t="shared" ref="I643:I706" si="21">MONTH(A643)</f>
        <v>7</v>
      </c>
    </row>
    <row r="644" spans="1:9" x14ac:dyDescent="0.2">
      <c r="A644" s="2">
        <v>43304</v>
      </c>
      <c r="B644">
        <v>13.47</v>
      </c>
      <c r="C644">
        <v>13.55</v>
      </c>
      <c r="D644">
        <v>12.58</v>
      </c>
      <c r="E644">
        <v>12.62</v>
      </c>
      <c r="F644">
        <v>12.62</v>
      </c>
      <c r="G644">
        <v>0</v>
      </c>
      <c r="H644">
        <f t="shared" si="20"/>
        <v>2018</v>
      </c>
      <c r="I644">
        <f t="shared" si="21"/>
        <v>7</v>
      </c>
    </row>
    <row r="645" spans="1:9" x14ac:dyDescent="0.2">
      <c r="A645" s="2">
        <v>43305</v>
      </c>
      <c r="B645">
        <v>12.61</v>
      </c>
      <c r="C645">
        <v>13.21</v>
      </c>
      <c r="D645">
        <v>11.66</v>
      </c>
      <c r="E645">
        <v>12.41</v>
      </c>
      <c r="F645">
        <v>12.41</v>
      </c>
      <c r="G645">
        <v>0</v>
      </c>
      <c r="H645">
        <f t="shared" si="20"/>
        <v>2018</v>
      </c>
      <c r="I645">
        <f t="shared" si="21"/>
        <v>7</v>
      </c>
    </row>
    <row r="646" spans="1:9" x14ac:dyDescent="0.2">
      <c r="A646" s="2">
        <v>43306</v>
      </c>
      <c r="B646">
        <v>12.37</v>
      </c>
      <c r="C646">
        <v>12.82</v>
      </c>
      <c r="D646">
        <v>11.8</v>
      </c>
      <c r="E646">
        <v>12.29</v>
      </c>
      <c r="F646">
        <v>12.29</v>
      </c>
      <c r="G646">
        <v>0</v>
      </c>
      <c r="H646">
        <f t="shared" si="20"/>
        <v>2018</v>
      </c>
      <c r="I646">
        <f t="shared" si="21"/>
        <v>7</v>
      </c>
    </row>
    <row r="647" spans="1:9" x14ac:dyDescent="0.2">
      <c r="A647" s="2">
        <v>43307</v>
      </c>
      <c r="B647">
        <v>12.45</v>
      </c>
      <c r="C647">
        <v>12.53</v>
      </c>
      <c r="D647">
        <v>11.78</v>
      </c>
      <c r="E647">
        <v>12.14</v>
      </c>
      <c r="F647">
        <v>12.14</v>
      </c>
      <c r="G647">
        <v>0</v>
      </c>
      <c r="H647">
        <f t="shared" si="20"/>
        <v>2018</v>
      </c>
      <c r="I647">
        <f t="shared" si="21"/>
        <v>7</v>
      </c>
    </row>
    <row r="648" spans="1:9" x14ac:dyDescent="0.2">
      <c r="A648" s="2">
        <v>43308</v>
      </c>
      <c r="B648">
        <v>12.17</v>
      </c>
      <c r="C648">
        <v>14.26</v>
      </c>
      <c r="D648">
        <v>11.6</v>
      </c>
      <c r="E648">
        <v>13.03</v>
      </c>
      <c r="F648">
        <v>13.03</v>
      </c>
      <c r="G648">
        <v>0</v>
      </c>
      <c r="H648">
        <f t="shared" si="20"/>
        <v>2018</v>
      </c>
      <c r="I648">
        <f t="shared" si="21"/>
        <v>7</v>
      </c>
    </row>
    <row r="649" spans="1:9" x14ac:dyDescent="0.2">
      <c r="A649" s="2">
        <v>43311</v>
      </c>
      <c r="B649">
        <v>13.63</v>
      </c>
      <c r="C649">
        <v>14.46</v>
      </c>
      <c r="D649">
        <v>12.98</v>
      </c>
      <c r="E649">
        <v>14.26</v>
      </c>
      <c r="F649">
        <v>14.26</v>
      </c>
      <c r="G649">
        <v>0</v>
      </c>
      <c r="H649">
        <f t="shared" si="20"/>
        <v>2018</v>
      </c>
      <c r="I649">
        <f t="shared" si="21"/>
        <v>7</v>
      </c>
    </row>
    <row r="650" spans="1:9" x14ac:dyDescent="0.2">
      <c r="A650" s="2">
        <v>43312</v>
      </c>
      <c r="B650">
        <v>13.98</v>
      </c>
      <c r="C650">
        <v>14.12</v>
      </c>
      <c r="D650">
        <v>12.81</v>
      </c>
      <c r="E650">
        <v>12.83</v>
      </c>
      <c r="F650">
        <v>12.83</v>
      </c>
      <c r="G650">
        <v>0</v>
      </c>
      <c r="H650">
        <f t="shared" si="20"/>
        <v>2018</v>
      </c>
      <c r="I650">
        <f t="shared" si="21"/>
        <v>7</v>
      </c>
    </row>
    <row r="651" spans="1:9" x14ac:dyDescent="0.2">
      <c r="A651" s="2">
        <v>43313</v>
      </c>
      <c r="B651">
        <v>13.09</v>
      </c>
      <c r="C651">
        <v>13.63</v>
      </c>
      <c r="D651">
        <v>12.45</v>
      </c>
      <c r="E651">
        <v>13.15</v>
      </c>
      <c r="F651">
        <v>13.15</v>
      </c>
      <c r="G651">
        <v>0</v>
      </c>
      <c r="H651">
        <f t="shared" si="20"/>
        <v>2018</v>
      </c>
      <c r="I651">
        <f t="shared" si="21"/>
        <v>8</v>
      </c>
    </row>
    <row r="652" spans="1:9" x14ac:dyDescent="0.2">
      <c r="A652" s="2">
        <v>43314</v>
      </c>
      <c r="B652">
        <v>13.57</v>
      </c>
      <c r="C652">
        <v>14.53</v>
      </c>
      <c r="D652">
        <v>12.17</v>
      </c>
      <c r="E652">
        <v>12.19</v>
      </c>
      <c r="F652">
        <v>12.19</v>
      </c>
      <c r="G652">
        <v>0</v>
      </c>
      <c r="H652">
        <f t="shared" si="20"/>
        <v>2018</v>
      </c>
      <c r="I652">
        <f t="shared" si="21"/>
        <v>8</v>
      </c>
    </row>
    <row r="653" spans="1:9" x14ac:dyDescent="0.2">
      <c r="A653" s="2">
        <v>43315</v>
      </c>
      <c r="B653">
        <v>12.43</v>
      </c>
      <c r="C653">
        <v>12.46</v>
      </c>
      <c r="D653">
        <v>11.07</v>
      </c>
      <c r="E653">
        <v>11.64</v>
      </c>
      <c r="F653">
        <v>11.64</v>
      </c>
      <c r="G653">
        <v>0</v>
      </c>
      <c r="H653">
        <f t="shared" si="20"/>
        <v>2018</v>
      </c>
      <c r="I653">
        <f t="shared" si="21"/>
        <v>8</v>
      </c>
    </row>
    <row r="654" spans="1:9" x14ac:dyDescent="0.2">
      <c r="A654" s="2">
        <v>43318</v>
      </c>
      <c r="B654">
        <v>11.91</v>
      </c>
      <c r="C654">
        <v>12.15</v>
      </c>
      <c r="D654">
        <v>11.17</v>
      </c>
      <c r="E654">
        <v>11.27</v>
      </c>
      <c r="F654">
        <v>11.27</v>
      </c>
      <c r="G654">
        <v>0</v>
      </c>
      <c r="H654">
        <f t="shared" si="20"/>
        <v>2018</v>
      </c>
      <c r="I654">
        <f t="shared" si="21"/>
        <v>8</v>
      </c>
    </row>
    <row r="655" spans="1:9" x14ac:dyDescent="0.2">
      <c r="A655" s="2">
        <v>43319</v>
      </c>
      <c r="B655">
        <v>11.12</v>
      </c>
      <c r="C655">
        <v>11.24</v>
      </c>
      <c r="D655">
        <v>10.52</v>
      </c>
      <c r="E655">
        <v>10.93</v>
      </c>
      <c r="F655">
        <v>10.93</v>
      </c>
      <c r="G655">
        <v>0</v>
      </c>
      <c r="H655">
        <f t="shared" si="20"/>
        <v>2018</v>
      </c>
      <c r="I655">
        <f t="shared" si="21"/>
        <v>8</v>
      </c>
    </row>
    <row r="656" spans="1:9" x14ac:dyDescent="0.2">
      <c r="A656" s="2">
        <v>43320</v>
      </c>
      <c r="B656">
        <v>10.93</v>
      </c>
      <c r="C656">
        <v>11.18</v>
      </c>
      <c r="D656">
        <v>10.52</v>
      </c>
      <c r="E656">
        <v>10.85</v>
      </c>
      <c r="F656">
        <v>10.85</v>
      </c>
      <c r="G656">
        <v>0</v>
      </c>
      <c r="H656">
        <f t="shared" si="20"/>
        <v>2018</v>
      </c>
      <c r="I656">
        <f t="shared" si="21"/>
        <v>8</v>
      </c>
    </row>
    <row r="657" spans="1:9" x14ac:dyDescent="0.2">
      <c r="A657" s="2">
        <v>43321</v>
      </c>
      <c r="B657">
        <v>10.94</v>
      </c>
      <c r="C657">
        <v>11.31</v>
      </c>
      <c r="D657">
        <v>10.17</v>
      </c>
      <c r="E657">
        <v>11.27</v>
      </c>
      <c r="F657">
        <v>11.27</v>
      </c>
      <c r="G657">
        <v>0</v>
      </c>
      <c r="H657">
        <f t="shared" si="20"/>
        <v>2018</v>
      </c>
      <c r="I657">
        <f t="shared" si="21"/>
        <v>8</v>
      </c>
    </row>
    <row r="658" spans="1:9" x14ac:dyDescent="0.2">
      <c r="A658" s="2">
        <v>43322</v>
      </c>
      <c r="B658">
        <v>12.34</v>
      </c>
      <c r="C658">
        <v>13.82</v>
      </c>
      <c r="D658">
        <v>12.3</v>
      </c>
      <c r="E658">
        <v>13.16</v>
      </c>
      <c r="F658">
        <v>13.16</v>
      </c>
      <c r="G658">
        <v>0</v>
      </c>
      <c r="H658">
        <f t="shared" si="20"/>
        <v>2018</v>
      </c>
      <c r="I658">
        <f t="shared" si="21"/>
        <v>8</v>
      </c>
    </row>
    <row r="659" spans="1:9" x14ac:dyDescent="0.2">
      <c r="A659" s="2">
        <v>43325</v>
      </c>
      <c r="B659">
        <v>14.5</v>
      </c>
      <c r="C659">
        <v>15.02</v>
      </c>
      <c r="D659">
        <v>12.95</v>
      </c>
      <c r="E659">
        <v>14.78</v>
      </c>
      <c r="F659">
        <v>14.78</v>
      </c>
      <c r="G659">
        <v>0</v>
      </c>
      <c r="H659">
        <f t="shared" si="20"/>
        <v>2018</v>
      </c>
      <c r="I659">
        <f t="shared" si="21"/>
        <v>8</v>
      </c>
    </row>
    <row r="660" spans="1:9" x14ac:dyDescent="0.2">
      <c r="A660" s="2">
        <v>43326</v>
      </c>
      <c r="B660">
        <v>13.93</v>
      </c>
      <c r="C660">
        <v>14.22</v>
      </c>
      <c r="D660">
        <v>13.11</v>
      </c>
      <c r="E660">
        <v>13.31</v>
      </c>
      <c r="F660">
        <v>13.31</v>
      </c>
      <c r="G660">
        <v>0</v>
      </c>
      <c r="H660">
        <f t="shared" si="20"/>
        <v>2018</v>
      </c>
      <c r="I660">
        <f t="shared" si="21"/>
        <v>8</v>
      </c>
    </row>
    <row r="661" spans="1:9" x14ac:dyDescent="0.2">
      <c r="A661" s="2">
        <v>43327</v>
      </c>
      <c r="B661">
        <v>13.52</v>
      </c>
      <c r="C661">
        <v>16.860001</v>
      </c>
      <c r="D661">
        <v>13.44</v>
      </c>
      <c r="E661">
        <v>14.64</v>
      </c>
      <c r="F661">
        <v>14.64</v>
      </c>
      <c r="G661">
        <v>0</v>
      </c>
      <c r="H661">
        <f t="shared" si="20"/>
        <v>2018</v>
      </c>
      <c r="I661">
        <f t="shared" si="21"/>
        <v>8</v>
      </c>
    </row>
    <row r="662" spans="1:9" x14ac:dyDescent="0.2">
      <c r="A662" s="2">
        <v>43328</v>
      </c>
      <c r="B662">
        <v>14.18</v>
      </c>
      <c r="C662">
        <v>14.36</v>
      </c>
      <c r="D662">
        <v>12.82</v>
      </c>
      <c r="E662">
        <v>13.45</v>
      </c>
      <c r="F662">
        <v>13.45</v>
      </c>
      <c r="G662">
        <v>0</v>
      </c>
      <c r="H662">
        <f t="shared" si="20"/>
        <v>2018</v>
      </c>
      <c r="I662">
        <f t="shared" si="21"/>
        <v>8</v>
      </c>
    </row>
    <row r="663" spans="1:9" x14ac:dyDescent="0.2">
      <c r="A663" s="2">
        <v>43329</v>
      </c>
      <c r="B663">
        <v>13.18</v>
      </c>
      <c r="C663">
        <v>13.96</v>
      </c>
      <c r="D663">
        <v>12.4</v>
      </c>
      <c r="E663">
        <v>12.64</v>
      </c>
      <c r="F663">
        <v>12.64</v>
      </c>
      <c r="G663">
        <v>0</v>
      </c>
      <c r="H663">
        <f t="shared" si="20"/>
        <v>2018</v>
      </c>
      <c r="I663">
        <f t="shared" si="21"/>
        <v>8</v>
      </c>
    </row>
    <row r="664" spans="1:9" x14ac:dyDescent="0.2">
      <c r="A664" s="2">
        <v>43332</v>
      </c>
      <c r="B664">
        <v>12.57</v>
      </c>
      <c r="C664">
        <v>12.79</v>
      </c>
      <c r="D664">
        <v>12.26</v>
      </c>
      <c r="E664">
        <v>12.49</v>
      </c>
      <c r="F664">
        <v>12.49</v>
      </c>
      <c r="G664">
        <v>0</v>
      </c>
      <c r="H664">
        <f t="shared" si="20"/>
        <v>2018</v>
      </c>
      <c r="I664">
        <f t="shared" si="21"/>
        <v>8</v>
      </c>
    </row>
    <row r="665" spans="1:9" x14ac:dyDescent="0.2">
      <c r="A665" s="2">
        <v>43333</v>
      </c>
      <c r="B665">
        <v>12.47</v>
      </c>
      <c r="C665">
        <v>12.89</v>
      </c>
      <c r="D665">
        <v>12.09</v>
      </c>
      <c r="E665">
        <v>12.86</v>
      </c>
      <c r="F665">
        <v>12.86</v>
      </c>
      <c r="G665">
        <v>0</v>
      </c>
      <c r="H665">
        <f t="shared" si="20"/>
        <v>2018</v>
      </c>
      <c r="I665">
        <f t="shared" si="21"/>
        <v>8</v>
      </c>
    </row>
    <row r="666" spans="1:9" x14ac:dyDescent="0.2">
      <c r="A666" s="2">
        <v>43334</v>
      </c>
      <c r="B666">
        <v>13.09</v>
      </c>
      <c r="C666">
        <v>13.29</v>
      </c>
      <c r="D666">
        <v>11.97</v>
      </c>
      <c r="E666">
        <v>12.25</v>
      </c>
      <c r="F666">
        <v>12.25</v>
      </c>
      <c r="G666">
        <v>0</v>
      </c>
      <c r="H666">
        <f t="shared" si="20"/>
        <v>2018</v>
      </c>
      <c r="I666">
        <f t="shared" si="21"/>
        <v>8</v>
      </c>
    </row>
    <row r="667" spans="1:9" x14ac:dyDescent="0.2">
      <c r="A667" s="2">
        <v>43335</v>
      </c>
      <c r="B667">
        <v>12.03</v>
      </c>
      <c r="C667">
        <v>12.68</v>
      </c>
      <c r="D667">
        <v>11.65</v>
      </c>
      <c r="E667">
        <v>12.41</v>
      </c>
      <c r="F667">
        <v>12.41</v>
      </c>
      <c r="G667">
        <v>0</v>
      </c>
      <c r="H667">
        <f t="shared" si="20"/>
        <v>2018</v>
      </c>
      <c r="I667">
        <f t="shared" si="21"/>
        <v>8</v>
      </c>
    </row>
    <row r="668" spans="1:9" x14ac:dyDescent="0.2">
      <c r="A668" s="2">
        <v>43336</v>
      </c>
      <c r="B668">
        <v>12.13</v>
      </c>
      <c r="C668">
        <v>12.17</v>
      </c>
      <c r="D668">
        <v>11.83</v>
      </c>
      <c r="E668">
        <v>11.99</v>
      </c>
      <c r="F668">
        <v>11.99</v>
      </c>
      <c r="G668">
        <v>0</v>
      </c>
      <c r="H668">
        <f t="shared" si="20"/>
        <v>2018</v>
      </c>
      <c r="I668">
        <f t="shared" si="21"/>
        <v>8</v>
      </c>
    </row>
    <row r="669" spans="1:9" x14ac:dyDescent="0.2">
      <c r="A669" s="2">
        <v>43339</v>
      </c>
      <c r="B669">
        <v>12.37</v>
      </c>
      <c r="C669">
        <v>12.48</v>
      </c>
      <c r="D669">
        <v>12.02</v>
      </c>
      <c r="E669">
        <v>12.16</v>
      </c>
      <c r="F669">
        <v>12.16</v>
      </c>
      <c r="G669">
        <v>0</v>
      </c>
      <c r="H669">
        <f t="shared" si="20"/>
        <v>2018</v>
      </c>
      <c r="I669">
        <f t="shared" si="21"/>
        <v>8</v>
      </c>
    </row>
    <row r="670" spans="1:9" x14ac:dyDescent="0.2">
      <c r="A670" s="2">
        <v>43340</v>
      </c>
      <c r="B670">
        <v>12.01</v>
      </c>
      <c r="C670">
        <v>12.5</v>
      </c>
      <c r="D670">
        <v>11.87</v>
      </c>
      <c r="E670">
        <v>12.5</v>
      </c>
      <c r="F670">
        <v>12.5</v>
      </c>
      <c r="G670">
        <v>0</v>
      </c>
      <c r="H670">
        <f t="shared" si="20"/>
        <v>2018</v>
      </c>
      <c r="I670">
        <f t="shared" si="21"/>
        <v>8</v>
      </c>
    </row>
    <row r="671" spans="1:9" x14ac:dyDescent="0.2">
      <c r="A671" s="2">
        <v>43341</v>
      </c>
      <c r="B671">
        <v>12.34</v>
      </c>
      <c r="C671">
        <v>12.55</v>
      </c>
      <c r="D671">
        <v>12.09</v>
      </c>
      <c r="E671">
        <v>12.25</v>
      </c>
      <c r="F671">
        <v>12.25</v>
      </c>
      <c r="G671">
        <v>0</v>
      </c>
      <c r="H671">
        <f t="shared" si="20"/>
        <v>2018</v>
      </c>
      <c r="I671">
        <f t="shared" si="21"/>
        <v>8</v>
      </c>
    </row>
    <row r="672" spans="1:9" x14ac:dyDescent="0.2">
      <c r="A672" s="2">
        <v>43342</v>
      </c>
      <c r="B672">
        <v>12.25</v>
      </c>
      <c r="C672">
        <v>13.95</v>
      </c>
      <c r="D672">
        <v>12.24</v>
      </c>
      <c r="E672">
        <v>13.53</v>
      </c>
      <c r="F672">
        <v>13.53</v>
      </c>
      <c r="G672">
        <v>0</v>
      </c>
      <c r="H672">
        <f t="shared" si="20"/>
        <v>2018</v>
      </c>
      <c r="I672">
        <f t="shared" si="21"/>
        <v>8</v>
      </c>
    </row>
    <row r="673" spans="1:9" x14ac:dyDescent="0.2">
      <c r="A673" s="2">
        <v>43343</v>
      </c>
      <c r="B673">
        <v>13.54</v>
      </c>
      <c r="C673">
        <v>14.03</v>
      </c>
      <c r="D673">
        <v>12.82</v>
      </c>
      <c r="E673">
        <v>12.86</v>
      </c>
      <c r="F673">
        <v>12.86</v>
      </c>
      <c r="G673">
        <v>0</v>
      </c>
      <c r="H673">
        <f t="shared" si="20"/>
        <v>2018</v>
      </c>
      <c r="I673">
        <f t="shared" si="21"/>
        <v>8</v>
      </c>
    </row>
    <row r="674" spans="1:9" x14ac:dyDescent="0.2">
      <c r="A674" s="2">
        <v>43347</v>
      </c>
      <c r="B674">
        <v>13.13</v>
      </c>
      <c r="C674">
        <v>14.35</v>
      </c>
      <c r="D674">
        <v>13.12</v>
      </c>
      <c r="E674">
        <v>13.16</v>
      </c>
      <c r="F674">
        <v>13.16</v>
      </c>
      <c r="G674">
        <v>0</v>
      </c>
      <c r="H674">
        <f t="shared" si="20"/>
        <v>2018</v>
      </c>
      <c r="I674">
        <f t="shared" si="21"/>
        <v>9</v>
      </c>
    </row>
    <row r="675" spans="1:9" x14ac:dyDescent="0.2">
      <c r="A675" s="2">
        <v>43348</v>
      </c>
      <c r="B675">
        <v>13.69</v>
      </c>
      <c r="C675">
        <v>14.3</v>
      </c>
      <c r="D675">
        <v>13.23</v>
      </c>
      <c r="E675">
        <v>13.91</v>
      </c>
      <c r="F675">
        <v>13.91</v>
      </c>
      <c r="G675">
        <v>0</v>
      </c>
      <c r="H675">
        <f t="shared" si="20"/>
        <v>2018</v>
      </c>
      <c r="I675">
        <f t="shared" si="21"/>
        <v>9</v>
      </c>
    </row>
    <row r="676" spans="1:9" x14ac:dyDescent="0.2">
      <c r="A676" s="2">
        <v>43349</v>
      </c>
      <c r="B676">
        <v>14.21</v>
      </c>
      <c r="C676">
        <v>15.41</v>
      </c>
      <c r="D676">
        <v>13.72</v>
      </c>
      <c r="E676">
        <v>14.65</v>
      </c>
      <c r="F676">
        <v>14.65</v>
      </c>
      <c r="G676">
        <v>0</v>
      </c>
      <c r="H676">
        <f t="shared" si="20"/>
        <v>2018</v>
      </c>
      <c r="I676">
        <f t="shared" si="21"/>
        <v>9</v>
      </c>
    </row>
    <row r="677" spans="1:9" x14ac:dyDescent="0.2">
      <c r="A677" s="2">
        <v>43350</v>
      </c>
      <c r="B677">
        <v>14.72</v>
      </c>
      <c r="C677">
        <v>15.63</v>
      </c>
      <c r="D677">
        <v>14.31</v>
      </c>
      <c r="E677">
        <v>14.88</v>
      </c>
      <c r="F677">
        <v>14.88</v>
      </c>
      <c r="G677">
        <v>0</v>
      </c>
      <c r="H677">
        <f t="shared" si="20"/>
        <v>2018</v>
      </c>
      <c r="I677">
        <f t="shared" si="21"/>
        <v>9</v>
      </c>
    </row>
    <row r="678" spans="1:9" x14ac:dyDescent="0.2">
      <c r="A678" s="2">
        <v>43353</v>
      </c>
      <c r="B678">
        <v>15.09</v>
      </c>
      <c r="C678">
        <v>15.2</v>
      </c>
      <c r="D678">
        <v>13.93</v>
      </c>
      <c r="E678">
        <v>14.16</v>
      </c>
      <c r="F678">
        <v>14.16</v>
      </c>
      <c r="G678">
        <v>0</v>
      </c>
      <c r="H678">
        <f t="shared" si="20"/>
        <v>2018</v>
      </c>
      <c r="I678">
        <f t="shared" si="21"/>
        <v>9</v>
      </c>
    </row>
    <row r="679" spans="1:9" x14ac:dyDescent="0.2">
      <c r="A679" s="2">
        <v>43354</v>
      </c>
      <c r="B679">
        <v>13.96</v>
      </c>
      <c r="C679">
        <v>14.92</v>
      </c>
      <c r="D679">
        <v>13.21</v>
      </c>
      <c r="E679">
        <v>13.22</v>
      </c>
      <c r="F679">
        <v>13.22</v>
      </c>
      <c r="G679">
        <v>0</v>
      </c>
      <c r="H679">
        <f t="shared" si="20"/>
        <v>2018</v>
      </c>
      <c r="I679">
        <f t="shared" si="21"/>
        <v>9</v>
      </c>
    </row>
    <row r="680" spans="1:9" x14ac:dyDescent="0.2">
      <c r="A680" s="2">
        <v>43355</v>
      </c>
      <c r="B680">
        <v>13.07</v>
      </c>
      <c r="C680">
        <v>13.86</v>
      </c>
      <c r="D680">
        <v>12.91</v>
      </c>
      <c r="E680">
        <v>13.14</v>
      </c>
      <c r="F680">
        <v>13.14</v>
      </c>
      <c r="G680">
        <v>0</v>
      </c>
      <c r="H680">
        <f t="shared" si="20"/>
        <v>2018</v>
      </c>
      <c r="I680">
        <f t="shared" si="21"/>
        <v>9</v>
      </c>
    </row>
    <row r="681" spans="1:9" x14ac:dyDescent="0.2">
      <c r="A681" s="2">
        <v>43356</v>
      </c>
      <c r="B681">
        <v>12.91</v>
      </c>
      <c r="C681">
        <v>12.91</v>
      </c>
      <c r="D681">
        <v>12.3</v>
      </c>
      <c r="E681">
        <v>12.37</v>
      </c>
      <c r="F681">
        <v>12.37</v>
      </c>
      <c r="G681">
        <v>0</v>
      </c>
      <c r="H681">
        <f t="shared" si="20"/>
        <v>2018</v>
      </c>
      <c r="I681">
        <f t="shared" si="21"/>
        <v>9</v>
      </c>
    </row>
    <row r="682" spans="1:9" x14ac:dyDescent="0.2">
      <c r="A682" s="2">
        <v>43357</v>
      </c>
      <c r="B682">
        <v>12.13</v>
      </c>
      <c r="C682">
        <v>13.15</v>
      </c>
      <c r="D682">
        <v>11.93</v>
      </c>
      <c r="E682">
        <v>12.07</v>
      </c>
      <c r="F682">
        <v>12.07</v>
      </c>
      <c r="G682">
        <v>0</v>
      </c>
      <c r="H682">
        <f t="shared" si="20"/>
        <v>2018</v>
      </c>
      <c r="I682">
        <f t="shared" si="21"/>
        <v>9</v>
      </c>
    </row>
    <row r="683" spans="1:9" x14ac:dyDescent="0.2">
      <c r="A683" s="2">
        <v>43360</v>
      </c>
      <c r="B683">
        <v>12.72</v>
      </c>
      <c r="C683">
        <v>13.75</v>
      </c>
      <c r="D683">
        <v>12.32</v>
      </c>
      <c r="E683">
        <v>13.68</v>
      </c>
      <c r="F683">
        <v>13.68</v>
      </c>
      <c r="G683">
        <v>0</v>
      </c>
      <c r="H683">
        <f t="shared" si="20"/>
        <v>2018</v>
      </c>
      <c r="I683">
        <f t="shared" si="21"/>
        <v>9</v>
      </c>
    </row>
    <row r="684" spans="1:9" x14ac:dyDescent="0.2">
      <c r="A684" s="2">
        <v>43361</v>
      </c>
      <c r="B684">
        <v>13.48</v>
      </c>
      <c r="C684">
        <v>13.48</v>
      </c>
      <c r="D684">
        <v>12.56</v>
      </c>
      <c r="E684">
        <v>12.79</v>
      </c>
      <c r="F684">
        <v>12.79</v>
      </c>
      <c r="G684">
        <v>0</v>
      </c>
      <c r="H684">
        <f t="shared" si="20"/>
        <v>2018</v>
      </c>
      <c r="I684">
        <f t="shared" si="21"/>
        <v>9</v>
      </c>
    </row>
    <row r="685" spans="1:9" x14ac:dyDescent="0.2">
      <c r="A685" s="2">
        <v>43362</v>
      </c>
      <c r="B685">
        <v>12.61</v>
      </c>
      <c r="C685">
        <v>12.77</v>
      </c>
      <c r="D685">
        <v>11.66</v>
      </c>
      <c r="E685">
        <v>11.75</v>
      </c>
      <c r="F685">
        <v>11.75</v>
      </c>
      <c r="G685">
        <v>0</v>
      </c>
      <c r="H685">
        <f t="shared" si="20"/>
        <v>2018</v>
      </c>
      <c r="I685">
        <f t="shared" si="21"/>
        <v>9</v>
      </c>
    </row>
    <row r="686" spans="1:9" x14ac:dyDescent="0.2">
      <c r="A686" s="2">
        <v>43363</v>
      </c>
      <c r="B686">
        <v>11.82</v>
      </c>
      <c r="C686">
        <v>11.96</v>
      </c>
      <c r="D686">
        <v>11.31</v>
      </c>
      <c r="E686">
        <v>11.8</v>
      </c>
      <c r="F686">
        <v>11.8</v>
      </c>
      <c r="G686">
        <v>0</v>
      </c>
      <c r="H686">
        <f t="shared" si="20"/>
        <v>2018</v>
      </c>
      <c r="I686">
        <f t="shared" si="21"/>
        <v>9</v>
      </c>
    </row>
    <row r="687" spans="1:9" x14ac:dyDescent="0.2">
      <c r="A687" s="2">
        <v>43364</v>
      </c>
      <c r="B687">
        <v>11.76</v>
      </c>
      <c r="C687">
        <v>12.03</v>
      </c>
      <c r="D687">
        <v>11.1</v>
      </c>
      <c r="E687">
        <v>11.68</v>
      </c>
      <c r="F687">
        <v>11.68</v>
      </c>
      <c r="G687">
        <v>0</v>
      </c>
      <c r="H687">
        <f t="shared" si="20"/>
        <v>2018</v>
      </c>
      <c r="I687">
        <f t="shared" si="21"/>
        <v>9</v>
      </c>
    </row>
    <row r="688" spans="1:9" x14ac:dyDescent="0.2">
      <c r="A688" s="2">
        <v>43367</v>
      </c>
      <c r="B688">
        <v>12.46</v>
      </c>
      <c r="C688">
        <v>12.92</v>
      </c>
      <c r="D688">
        <v>12.18</v>
      </c>
      <c r="E688">
        <v>12.2</v>
      </c>
      <c r="F688">
        <v>12.2</v>
      </c>
      <c r="G688">
        <v>0</v>
      </c>
      <c r="H688">
        <f t="shared" si="20"/>
        <v>2018</v>
      </c>
      <c r="I688">
        <f t="shared" si="21"/>
        <v>9</v>
      </c>
    </row>
    <row r="689" spans="1:9" x14ac:dyDescent="0.2">
      <c r="A689" s="2">
        <v>43368</v>
      </c>
      <c r="B689">
        <v>12.28</v>
      </c>
      <c r="C689">
        <v>12.6</v>
      </c>
      <c r="D689">
        <v>11.8</v>
      </c>
      <c r="E689">
        <v>12.42</v>
      </c>
      <c r="F689">
        <v>12.42</v>
      </c>
      <c r="G689">
        <v>0</v>
      </c>
      <c r="H689">
        <f t="shared" si="20"/>
        <v>2018</v>
      </c>
      <c r="I689">
        <f t="shared" si="21"/>
        <v>9</v>
      </c>
    </row>
    <row r="690" spans="1:9" x14ac:dyDescent="0.2">
      <c r="A690" s="2">
        <v>43369</v>
      </c>
      <c r="B690">
        <v>12.21</v>
      </c>
      <c r="C690">
        <v>13.13</v>
      </c>
      <c r="D690">
        <v>11.55</v>
      </c>
      <c r="E690">
        <v>12.89</v>
      </c>
      <c r="F690">
        <v>12.89</v>
      </c>
      <c r="G690">
        <v>0</v>
      </c>
      <c r="H690">
        <f t="shared" si="20"/>
        <v>2018</v>
      </c>
      <c r="I690">
        <f t="shared" si="21"/>
        <v>9</v>
      </c>
    </row>
    <row r="691" spans="1:9" x14ac:dyDescent="0.2">
      <c r="A691" s="2">
        <v>43370</v>
      </c>
      <c r="B691">
        <v>12.77</v>
      </c>
      <c r="C691">
        <v>13</v>
      </c>
      <c r="D691">
        <v>11.94</v>
      </c>
      <c r="E691">
        <v>12.41</v>
      </c>
      <c r="F691">
        <v>12.41</v>
      </c>
      <c r="G691">
        <v>0</v>
      </c>
      <c r="H691">
        <f t="shared" si="20"/>
        <v>2018</v>
      </c>
      <c r="I691">
        <f t="shared" si="21"/>
        <v>9</v>
      </c>
    </row>
    <row r="692" spans="1:9" x14ac:dyDescent="0.2">
      <c r="A692" s="2">
        <v>43371</v>
      </c>
      <c r="B692">
        <v>12.59</v>
      </c>
      <c r="C692">
        <v>13.22</v>
      </c>
      <c r="D692">
        <v>12.09</v>
      </c>
      <c r="E692">
        <v>12.12</v>
      </c>
      <c r="F692">
        <v>12.12</v>
      </c>
      <c r="G692">
        <v>0</v>
      </c>
      <c r="H692">
        <f t="shared" si="20"/>
        <v>2018</v>
      </c>
      <c r="I692">
        <f t="shared" si="21"/>
        <v>9</v>
      </c>
    </row>
    <row r="693" spans="1:9" x14ac:dyDescent="0.2">
      <c r="A693" s="2">
        <v>43374</v>
      </c>
      <c r="B693">
        <v>11.99</v>
      </c>
      <c r="C693">
        <v>12.4</v>
      </c>
      <c r="D693">
        <v>11.57</v>
      </c>
      <c r="E693">
        <v>12</v>
      </c>
      <c r="F693">
        <v>12</v>
      </c>
      <c r="G693">
        <v>0</v>
      </c>
      <c r="H693">
        <f t="shared" si="20"/>
        <v>2018</v>
      </c>
      <c r="I693">
        <f t="shared" si="21"/>
        <v>10</v>
      </c>
    </row>
    <row r="694" spans="1:9" x14ac:dyDescent="0.2">
      <c r="A694" s="2">
        <v>43375</v>
      </c>
      <c r="B694">
        <v>12.47</v>
      </c>
      <c r="C694">
        <v>12.69</v>
      </c>
      <c r="D694">
        <v>11.61</v>
      </c>
      <c r="E694">
        <v>12.05</v>
      </c>
      <c r="F694">
        <v>12.05</v>
      </c>
      <c r="G694">
        <v>0</v>
      </c>
      <c r="H694">
        <f t="shared" si="20"/>
        <v>2018</v>
      </c>
      <c r="I694">
        <f t="shared" si="21"/>
        <v>10</v>
      </c>
    </row>
    <row r="695" spans="1:9" x14ac:dyDescent="0.2">
      <c r="A695" s="2">
        <v>43376</v>
      </c>
      <c r="B695">
        <v>11.66</v>
      </c>
      <c r="C695">
        <v>12.14</v>
      </c>
      <c r="D695">
        <v>11.34</v>
      </c>
      <c r="E695">
        <v>11.61</v>
      </c>
      <c r="F695">
        <v>11.61</v>
      </c>
      <c r="G695">
        <v>0</v>
      </c>
      <c r="H695">
        <f t="shared" si="20"/>
        <v>2018</v>
      </c>
      <c r="I695">
        <f t="shared" si="21"/>
        <v>10</v>
      </c>
    </row>
    <row r="696" spans="1:9" x14ac:dyDescent="0.2">
      <c r="A696" s="2">
        <v>43377</v>
      </c>
      <c r="B696">
        <v>12.84</v>
      </c>
      <c r="C696">
        <v>15.84</v>
      </c>
      <c r="D696">
        <v>12.42</v>
      </c>
      <c r="E696">
        <v>14.22</v>
      </c>
      <c r="F696">
        <v>14.22</v>
      </c>
      <c r="G696">
        <v>0</v>
      </c>
      <c r="H696">
        <f t="shared" si="20"/>
        <v>2018</v>
      </c>
      <c r="I696">
        <f t="shared" si="21"/>
        <v>10</v>
      </c>
    </row>
    <row r="697" spans="1:9" x14ac:dyDescent="0.2">
      <c r="A697" s="2">
        <v>43378</v>
      </c>
      <c r="B697">
        <v>14.29</v>
      </c>
      <c r="C697">
        <v>17.360001</v>
      </c>
      <c r="D697">
        <v>11.72</v>
      </c>
      <c r="E697">
        <v>14.82</v>
      </c>
      <c r="F697">
        <v>14.82</v>
      </c>
      <c r="G697">
        <v>0</v>
      </c>
      <c r="H697">
        <f t="shared" si="20"/>
        <v>2018</v>
      </c>
      <c r="I697">
        <f t="shared" si="21"/>
        <v>10</v>
      </c>
    </row>
    <row r="698" spans="1:9" x14ac:dyDescent="0.2">
      <c r="A698" s="2">
        <v>43381</v>
      </c>
      <c r="B698">
        <v>16.049999</v>
      </c>
      <c r="C698">
        <v>18.379999000000002</v>
      </c>
      <c r="D698">
        <v>15.69</v>
      </c>
      <c r="E698">
        <v>15.69</v>
      </c>
      <c r="F698">
        <v>15.69</v>
      </c>
      <c r="G698">
        <v>0</v>
      </c>
      <c r="H698">
        <f t="shared" si="20"/>
        <v>2018</v>
      </c>
      <c r="I698">
        <f t="shared" si="21"/>
        <v>10</v>
      </c>
    </row>
    <row r="699" spans="1:9" x14ac:dyDescent="0.2">
      <c r="A699" s="2">
        <v>43382</v>
      </c>
      <c r="B699">
        <v>16.120000999999998</v>
      </c>
      <c r="C699">
        <v>17.489999999999998</v>
      </c>
      <c r="D699">
        <v>15.27</v>
      </c>
      <c r="E699">
        <v>15.95</v>
      </c>
      <c r="F699">
        <v>15.95</v>
      </c>
      <c r="G699">
        <v>0</v>
      </c>
      <c r="H699">
        <f t="shared" si="20"/>
        <v>2018</v>
      </c>
      <c r="I699">
        <f t="shared" si="21"/>
        <v>10</v>
      </c>
    </row>
    <row r="700" spans="1:9" x14ac:dyDescent="0.2">
      <c r="A700" s="2">
        <v>43383</v>
      </c>
      <c r="B700">
        <v>16.030000999999999</v>
      </c>
      <c r="C700">
        <v>22.959999</v>
      </c>
      <c r="D700">
        <v>15.83</v>
      </c>
      <c r="E700">
        <v>22.959999</v>
      </c>
      <c r="F700">
        <v>22.959999</v>
      </c>
      <c r="G700">
        <v>0</v>
      </c>
      <c r="H700">
        <f t="shared" si="20"/>
        <v>2018</v>
      </c>
      <c r="I700">
        <f t="shared" si="21"/>
        <v>10</v>
      </c>
    </row>
    <row r="701" spans="1:9" x14ac:dyDescent="0.2">
      <c r="A701" s="2">
        <v>43384</v>
      </c>
      <c r="B701">
        <v>23.07</v>
      </c>
      <c r="C701">
        <v>28.84</v>
      </c>
      <c r="D701">
        <v>20.65</v>
      </c>
      <c r="E701">
        <v>24.98</v>
      </c>
      <c r="F701">
        <v>24.98</v>
      </c>
      <c r="G701">
        <v>0</v>
      </c>
      <c r="H701">
        <f t="shared" si="20"/>
        <v>2018</v>
      </c>
      <c r="I701">
        <f t="shared" si="21"/>
        <v>10</v>
      </c>
    </row>
    <row r="702" spans="1:9" x14ac:dyDescent="0.2">
      <c r="A702" s="2">
        <v>43385</v>
      </c>
      <c r="B702">
        <v>21.629999000000002</v>
      </c>
      <c r="C702">
        <v>26.799999</v>
      </c>
      <c r="D702">
        <v>20.879999000000002</v>
      </c>
      <c r="E702">
        <v>21.309999000000001</v>
      </c>
      <c r="F702">
        <v>21.309999000000001</v>
      </c>
      <c r="G702">
        <v>0</v>
      </c>
      <c r="H702">
        <f t="shared" si="20"/>
        <v>2018</v>
      </c>
      <c r="I702">
        <f t="shared" si="21"/>
        <v>10</v>
      </c>
    </row>
    <row r="703" spans="1:9" x14ac:dyDescent="0.2">
      <c r="A703" s="2">
        <v>43388</v>
      </c>
      <c r="B703">
        <v>21.969999000000001</v>
      </c>
      <c r="C703">
        <v>22.889999</v>
      </c>
      <c r="D703">
        <v>19.469999000000001</v>
      </c>
      <c r="E703">
        <v>21.299999</v>
      </c>
      <c r="F703">
        <v>21.299999</v>
      </c>
      <c r="G703">
        <v>0</v>
      </c>
      <c r="H703">
        <f t="shared" si="20"/>
        <v>2018</v>
      </c>
      <c r="I703">
        <f t="shared" si="21"/>
        <v>10</v>
      </c>
    </row>
    <row r="704" spans="1:9" x14ac:dyDescent="0.2">
      <c r="A704" s="2">
        <v>43389</v>
      </c>
      <c r="B704">
        <v>20.280000999999999</v>
      </c>
      <c r="C704">
        <v>20.559999000000001</v>
      </c>
      <c r="D704">
        <v>17.549999</v>
      </c>
      <c r="E704">
        <v>17.620000999999998</v>
      </c>
      <c r="F704">
        <v>17.620000999999998</v>
      </c>
      <c r="G704">
        <v>0</v>
      </c>
      <c r="H704">
        <f t="shared" si="20"/>
        <v>2018</v>
      </c>
      <c r="I704">
        <f t="shared" si="21"/>
        <v>10</v>
      </c>
    </row>
    <row r="705" spans="1:9" x14ac:dyDescent="0.2">
      <c r="A705" s="2">
        <v>43390</v>
      </c>
      <c r="B705">
        <v>17.059999000000001</v>
      </c>
      <c r="C705">
        <v>19.549999</v>
      </c>
      <c r="D705">
        <v>17.059999000000001</v>
      </c>
      <c r="E705">
        <v>17.399999999999999</v>
      </c>
      <c r="F705">
        <v>17.399999999999999</v>
      </c>
      <c r="G705">
        <v>0</v>
      </c>
      <c r="H705">
        <f t="shared" si="20"/>
        <v>2018</v>
      </c>
      <c r="I705">
        <f t="shared" si="21"/>
        <v>10</v>
      </c>
    </row>
    <row r="706" spans="1:9" x14ac:dyDescent="0.2">
      <c r="A706" s="2">
        <v>43391</v>
      </c>
      <c r="B706">
        <v>18.02</v>
      </c>
      <c r="C706">
        <v>21.57</v>
      </c>
      <c r="D706">
        <v>17.510000000000002</v>
      </c>
      <c r="E706">
        <v>20.059999000000001</v>
      </c>
      <c r="F706">
        <v>20.059999000000001</v>
      </c>
      <c r="G706">
        <v>0</v>
      </c>
      <c r="H706">
        <f t="shared" si="20"/>
        <v>2018</v>
      </c>
      <c r="I706">
        <f t="shared" si="21"/>
        <v>10</v>
      </c>
    </row>
    <row r="707" spans="1:9" x14ac:dyDescent="0.2">
      <c r="A707" s="2">
        <v>43392</v>
      </c>
      <c r="B707">
        <v>19.239999999999998</v>
      </c>
      <c r="C707">
        <v>21.08</v>
      </c>
      <c r="D707">
        <v>18.389999</v>
      </c>
      <c r="E707">
        <v>19.889999</v>
      </c>
      <c r="F707">
        <v>19.889999</v>
      </c>
      <c r="G707">
        <v>0</v>
      </c>
      <c r="H707">
        <f t="shared" ref="H707:H770" si="22">YEAR(A707)</f>
        <v>2018</v>
      </c>
      <c r="I707">
        <f t="shared" ref="I707:I770" si="23">MONTH(A707)</f>
        <v>10</v>
      </c>
    </row>
    <row r="708" spans="1:9" x14ac:dyDescent="0.2">
      <c r="A708" s="2">
        <v>43395</v>
      </c>
      <c r="B708">
        <v>19.379999000000002</v>
      </c>
      <c r="C708">
        <v>20.889999</v>
      </c>
      <c r="D708">
        <v>18.82</v>
      </c>
      <c r="E708">
        <v>19.639999</v>
      </c>
      <c r="F708">
        <v>19.639999</v>
      </c>
      <c r="G708">
        <v>0</v>
      </c>
      <c r="H708">
        <f t="shared" si="22"/>
        <v>2018</v>
      </c>
      <c r="I708">
        <f t="shared" si="23"/>
        <v>10</v>
      </c>
    </row>
    <row r="709" spans="1:9" x14ac:dyDescent="0.2">
      <c r="A709" s="2">
        <v>43396</v>
      </c>
      <c r="B709">
        <v>22.18</v>
      </c>
      <c r="C709">
        <v>24.66</v>
      </c>
      <c r="D709">
        <v>20.18</v>
      </c>
      <c r="E709">
        <v>20.709999</v>
      </c>
      <c r="F709">
        <v>20.709999</v>
      </c>
      <c r="G709">
        <v>0</v>
      </c>
      <c r="H709">
        <f t="shared" si="22"/>
        <v>2018</v>
      </c>
      <c r="I709">
        <f t="shared" si="23"/>
        <v>10</v>
      </c>
    </row>
    <row r="710" spans="1:9" x14ac:dyDescent="0.2">
      <c r="A710" s="2">
        <v>43397</v>
      </c>
      <c r="B710">
        <v>21.6</v>
      </c>
      <c r="C710">
        <v>26.379999000000002</v>
      </c>
      <c r="D710">
        <v>20.399999999999999</v>
      </c>
      <c r="E710">
        <v>25.23</v>
      </c>
      <c r="F710">
        <v>25.23</v>
      </c>
      <c r="G710">
        <v>0</v>
      </c>
      <c r="H710">
        <f t="shared" si="22"/>
        <v>2018</v>
      </c>
      <c r="I710">
        <f t="shared" si="23"/>
        <v>10</v>
      </c>
    </row>
    <row r="711" spans="1:9" x14ac:dyDescent="0.2">
      <c r="A711" s="2">
        <v>43398</v>
      </c>
      <c r="B711">
        <v>24.780000999999999</v>
      </c>
      <c r="C711">
        <v>24.780000999999999</v>
      </c>
      <c r="D711">
        <v>22.059999000000001</v>
      </c>
      <c r="E711">
        <v>24.219999000000001</v>
      </c>
      <c r="F711">
        <v>24.219999000000001</v>
      </c>
      <c r="G711">
        <v>0</v>
      </c>
      <c r="H711">
        <f t="shared" si="22"/>
        <v>2018</v>
      </c>
      <c r="I711">
        <f t="shared" si="23"/>
        <v>10</v>
      </c>
    </row>
    <row r="712" spans="1:9" x14ac:dyDescent="0.2">
      <c r="A712" s="2">
        <v>43399</v>
      </c>
      <c r="B712">
        <v>24.51</v>
      </c>
      <c r="C712">
        <v>27.52</v>
      </c>
      <c r="D712">
        <v>23.33</v>
      </c>
      <c r="E712">
        <v>24.16</v>
      </c>
      <c r="F712">
        <v>24.16</v>
      </c>
      <c r="G712">
        <v>0</v>
      </c>
      <c r="H712">
        <f t="shared" si="22"/>
        <v>2018</v>
      </c>
      <c r="I712">
        <f t="shared" si="23"/>
        <v>10</v>
      </c>
    </row>
    <row r="713" spans="1:9" x14ac:dyDescent="0.2">
      <c r="A713" s="2">
        <v>43402</v>
      </c>
      <c r="B713">
        <v>24.48</v>
      </c>
      <c r="C713">
        <v>27.860001</v>
      </c>
      <c r="D713">
        <v>22.01</v>
      </c>
      <c r="E713">
        <v>24.700001</v>
      </c>
      <c r="F713">
        <v>24.700001</v>
      </c>
      <c r="G713">
        <v>0</v>
      </c>
      <c r="H713">
        <f t="shared" si="22"/>
        <v>2018</v>
      </c>
      <c r="I713">
        <f t="shared" si="23"/>
        <v>10</v>
      </c>
    </row>
    <row r="714" spans="1:9" x14ac:dyDescent="0.2">
      <c r="A714" s="2">
        <v>43403</v>
      </c>
      <c r="B714">
        <v>23.940000999999999</v>
      </c>
      <c r="C714">
        <v>25.549999</v>
      </c>
      <c r="D714">
        <v>23.110001</v>
      </c>
      <c r="E714">
        <v>23.35</v>
      </c>
      <c r="F714">
        <v>23.35</v>
      </c>
      <c r="G714">
        <v>0</v>
      </c>
      <c r="H714">
        <f t="shared" si="22"/>
        <v>2018</v>
      </c>
      <c r="I714">
        <f t="shared" si="23"/>
        <v>10</v>
      </c>
    </row>
    <row r="715" spans="1:9" x14ac:dyDescent="0.2">
      <c r="A715" s="2">
        <v>43404</v>
      </c>
      <c r="B715">
        <v>22.719999000000001</v>
      </c>
      <c r="C715">
        <v>22.799999</v>
      </c>
      <c r="D715">
        <v>20.389999</v>
      </c>
      <c r="E715">
        <v>21.23</v>
      </c>
      <c r="F715">
        <v>21.23</v>
      </c>
      <c r="G715">
        <v>0</v>
      </c>
      <c r="H715">
        <f t="shared" si="22"/>
        <v>2018</v>
      </c>
      <c r="I715">
        <f t="shared" si="23"/>
        <v>10</v>
      </c>
    </row>
    <row r="716" spans="1:9" x14ac:dyDescent="0.2">
      <c r="A716" s="2">
        <v>43405</v>
      </c>
      <c r="B716">
        <v>20.959999</v>
      </c>
      <c r="C716">
        <v>21.209999</v>
      </c>
      <c r="D716">
        <v>19.030000999999999</v>
      </c>
      <c r="E716">
        <v>19.34</v>
      </c>
      <c r="F716">
        <v>19.34</v>
      </c>
      <c r="G716">
        <v>0</v>
      </c>
      <c r="H716">
        <f t="shared" si="22"/>
        <v>2018</v>
      </c>
      <c r="I716">
        <f t="shared" si="23"/>
        <v>11</v>
      </c>
    </row>
    <row r="717" spans="1:9" x14ac:dyDescent="0.2">
      <c r="A717" s="2">
        <v>43406</v>
      </c>
      <c r="B717">
        <v>18.52</v>
      </c>
      <c r="C717">
        <v>21.610001</v>
      </c>
      <c r="D717">
        <v>18.049999</v>
      </c>
      <c r="E717">
        <v>19.510000000000002</v>
      </c>
      <c r="F717">
        <v>19.510000000000002</v>
      </c>
      <c r="G717">
        <v>0</v>
      </c>
      <c r="H717">
        <f t="shared" si="22"/>
        <v>2018</v>
      </c>
      <c r="I717">
        <f t="shared" si="23"/>
        <v>11</v>
      </c>
    </row>
    <row r="718" spans="1:9" x14ac:dyDescent="0.2">
      <c r="A718" s="2">
        <v>43409</v>
      </c>
      <c r="B718">
        <v>20.58</v>
      </c>
      <c r="C718">
        <v>20.870000999999998</v>
      </c>
      <c r="D718">
        <v>19.639999</v>
      </c>
      <c r="E718">
        <v>19.959999</v>
      </c>
      <c r="F718">
        <v>19.959999</v>
      </c>
      <c r="G718">
        <v>0</v>
      </c>
      <c r="H718">
        <f t="shared" si="22"/>
        <v>2018</v>
      </c>
      <c r="I718">
        <f t="shared" si="23"/>
        <v>11</v>
      </c>
    </row>
    <row r="719" spans="1:9" x14ac:dyDescent="0.2">
      <c r="A719" s="2">
        <v>43410</v>
      </c>
      <c r="B719">
        <v>19.84</v>
      </c>
      <c r="C719">
        <v>20.6</v>
      </c>
      <c r="D719">
        <v>19.690000999999999</v>
      </c>
      <c r="E719">
        <v>19.91</v>
      </c>
      <c r="F719">
        <v>19.91</v>
      </c>
      <c r="G719">
        <v>0</v>
      </c>
      <c r="H719">
        <f t="shared" si="22"/>
        <v>2018</v>
      </c>
      <c r="I719">
        <f t="shared" si="23"/>
        <v>11</v>
      </c>
    </row>
    <row r="720" spans="1:9" x14ac:dyDescent="0.2">
      <c r="A720" s="2">
        <v>43411</v>
      </c>
      <c r="B720">
        <v>18.030000999999999</v>
      </c>
      <c r="C720">
        <v>18.049999</v>
      </c>
      <c r="D720">
        <v>16.329999999999998</v>
      </c>
      <c r="E720">
        <v>16.360001</v>
      </c>
      <c r="F720">
        <v>16.360001</v>
      </c>
      <c r="G720">
        <v>0</v>
      </c>
      <c r="H720">
        <f t="shared" si="22"/>
        <v>2018</v>
      </c>
      <c r="I720">
        <f t="shared" si="23"/>
        <v>11</v>
      </c>
    </row>
    <row r="721" spans="1:9" x14ac:dyDescent="0.2">
      <c r="A721" s="2">
        <v>43412</v>
      </c>
      <c r="B721">
        <v>16.18</v>
      </c>
      <c r="C721">
        <v>17.200001</v>
      </c>
      <c r="D721">
        <v>16.09</v>
      </c>
      <c r="E721">
        <v>16.719999000000001</v>
      </c>
      <c r="F721">
        <v>16.719999000000001</v>
      </c>
      <c r="G721">
        <v>0</v>
      </c>
      <c r="H721">
        <f t="shared" si="22"/>
        <v>2018</v>
      </c>
      <c r="I721">
        <f t="shared" si="23"/>
        <v>11</v>
      </c>
    </row>
    <row r="722" spans="1:9" x14ac:dyDescent="0.2">
      <c r="A722" s="2">
        <v>43413</v>
      </c>
      <c r="B722">
        <v>16.870000999999998</v>
      </c>
      <c r="C722">
        <v>18.41</v>
      </c>
      <c r="D722">
        <v>16.84</v>
      </c>
      <c r="E722">
        <v>17.360001</v>
      </c>
      <c r="F722">
        <v>17.360001</v>
      </c>
      <c r="G722">
        <v>0</v>
      </c>
      <c r="H722">
        <f t="shared" si="22"/>
        <v>2018</v>
      </c>
      <c r="I722">
        <f t="shared" si="23"/>
        <v>11</v>
      </c>
    </row>
    <row r="723" spans="1:9" x14ac:dyDescent="0.2">
      <c r="A723" s="2">
        <v>43416</v>
      </c>
      <c r="B723">
        <v>17.260000000000002</v>
      </c>
      <c r="C723">
        <v>20.709999</v>
      </c>
      <c r="D723">
        <v>17.25</v>
      </c>
      <c r="E723">
        <v>20.450001</v>
      </c>
      <c r="F723">
        <v>20.450001</v>
      </c>
      <c r="G723">
        <v>0</v>
      </c>
      <c r="H723">
        <f t="shared" si="22"/>
        <v>2018</v>
      </c>
      <c r="I723">
        <f t="shared" si="23"/>
        <v>11</v>
      </c>
    </row>
    <row r="724" spans="1:9" x14ac:dyDescent="0.2">
      <c r="A724" s="2">
        <v>43417</v>
      </c>
      <c r="B724">
        <v>19.450001</v>
      </c>
      <c r="C724">
        <v>21.25</v>
      </c>
      <c r="D724">
        <v>19.110001</v>
      </c>
      <c r="E724">
        <v>20.02</v>
      </c>
      <c r="F724">
        <v>20.02</v>
      </c>
      <c r="G724">
        <v>0</v>
      </c>
      <c r="H724">
        <f t="shared" si="22"/>
        <v>2018</v>
      </c>
      <c r="I724">
        <f t="shared" si="23"/>
        <v>11</v>
      </c>
    </row>
    <row r="725" spans="1:9" x14ac:dyDescent="0.2">
      <c r="A725" s="2">
        <v>43418</v>
      </c>
      <c r="B725">
        <v>20.52</v>
      </c>
      <c r="C725">
        <v>22.360001</v>
      </c>
      <c r="D725">
        <v>19.299999</v>
      </c>
      <c r="E725">
        <v>21.25</v>
      </c>
      <c r="F725">
        <v>21.25</v>
      </c>
      <c r="G725">
        <v>0</v>
      </c>
      <c r="H725">
        <f t="shared" si="22"/>
        <v>2018</v>
      </c>
      <c r="I725">
        <f t="shared" si="23"/>
        <v>11</v>
      </c>
    </row>
    <row r="726" spans="1:9" x14ac:dyDescent="0.2">
      <c r="A726" s="2">
        <v>43419</v>
      </c>
      <c r="B726">
        <v>20.41</v>
      </c>
      <c r="C726">
        <v>22.969999000000001</v>
      </c>
      <c r="D726">
        <v>19.940000999999999</v>
      </c>
      <c r="E726">
        <v>19.98</v>
      </c>
      <c r="F726">
        <v>19.98</v>
      </c>
      <c r="G726">
        <v>0</v>
      </c>
      <c r="H726">
        <f t="shared" si="22"/>
        <v>2018</v>
      </c>
      <c r="I726">
        <f t="shared" si="23"/>
        <v>11</v>
      </c>
    </row>
    <row r="727" spans="1:9" x14ac:dyDescent="0.2">
      <c r="A727" s="2">
        <v>43420</v>
      </c>
      <c r="B727">
        <v>20.040001</v>
      </c>
      <c r="C727">
        <v>21.360001</v>
      </c>
      <c r="D727">
        <v>18.100000000000001</v>
      </c>
      <c r="E727">
        <v>18.139999</v>
      </c>
      <c r="F727">
        <v>18.139999</v>
      </c>
      <c r="G727">
        <v>0</v>
      </c>
      <c r="H727">
        <f t="shared" si="22"/>
        <v>2018</v>
      </c>
      <c r="I727">
        <f t="shared" si="23"/>
        <v>11</v>
      </c>
    </row>
    <row r="728" spans="1:9" x14ac:dyDescent="0.2">
      <c r="A728" s="2">
        <v>43423</v>
      </c>
      <c r="B728">
        <v>18.780000999999999</v>
      </c>
      <c r="C728">
        <v>20.99</v>
      </c>
      <c r="D728">
        <v>18.52</v>
      </c>
      <c r="E728">
        <v>20.100000000000001</v>
      </c>
      <c r="F728">
        <v>20.100000000000001</v>
      </c>
      <c r="G728">
        <v>0</v>
      </c>
      <c r="H728">
        <f t="shared" si="22"/>
        <v>2018</v>
      </c>
      <c r="I728">
        <f t="shared" si="23"/>
        <v>11</v>
      </c>
    </row>
    <row r="729" spans="1:9" x14ac:dyDescent="0.2">
      <c r="A729" s="2">
        <v>43424</v>
      </c>
      <c r="B729">
        <v>20.76</v>
      </c>
      <c r="C729">
        <v>23.809999000000001</v>
      </c>
      <c r="D729">
        <v>20.370000999999998</v>
      </c>
      <c r="E729">
        <v>22.48</v>
      </c>
      <c r="F729">
        <v>22.48</v>
      </c>
      <c r="G729">
        <v>0</v>
      </c>
      <c r="H729">
        <f t="shared" si="22"/>
        <v>2018</v>
      </c>
      <c r="I729">
        <f t="shared" si="23"/>
        <v>11</v>
      </c>
    </row>
    <row r="730" spans="1:9" x14ac:dyDescent="0.2">
      <c r="A730" s="2">
        <v>43425</v>
      </c>
      <c r="B730">
        <v>21.66</v>
      </c>
      <c r="C730">
        <v>22.309999000000001</v>
      </c>
      <c r="D730">
        <v>20.110001</v>
      </c>
      <c r="E730">
        <v>20.799999</v>
      </c>
      <c r="F730">
        <v>20.799999</v>
      </c>
      <c r="G730">
        <v>0</v>
      </c>
      <c r="H730">
        <f t="shared" si="22"/>
        <v>2018</v>
      </c>
      <c r="I730">
        <f t="shared" si="23"/>
        <v>11</v>
      </c>
    </row>
    <row r="731" spans="1:9" x14ac:dyDescent="0.2">
      <c r="A731" s="2">
        <v>43427</v>
      </c>
      <c r="B731">
        <v>21.23</v>
      </c>
      <c r="C731">
        <v>22.65</v>
      </c>
      <c r="D731">
        <v>20.65</v>
      </c>
      <c r="E731">
        <v>21.52</v>
      </c>
      <c r="F731">
        <v>21.52</v>
      </c>
      <c r="G731">
        <v>0</v>
      </c>
      <c r="H731">
        <f t="shared" si="22"/>
        <v>2018</v>
      </c>
      <c r="I731">
        <f t="shared" si="23"/>
        <v>11</v>
      </c>
    </row>
    <row r="732" spans="1:9" x14ac:dyDescent="0.2">
      <c r="A732" s="2">
        <v>43430</v>
      </c>
      <c r="B732">
        <v>20.780000999999999</v>
      </c>
      <c r="C732">
        <v>20.799999</v>
      </c>
      <c r="D732">
        <v>18.670000000000002</v>
      </c>
      <c r="E732">
        <v>18.899999999999999</v>
      </c>
      <c r="F732">
        <v>18.899999999999999</v>
      </c>
      <c r="G732">
        <v>0</v>
      </c>
      <c r="H732">
        <f t="shared" si="22"/>
        <v>2018</v>
      </c>
      <c r="I732">
        <f t="shared" si="23"/>
        <v>11</v>
      </c>
    </row>
    <row r="733" spans="1:9" x14ac:dyDescent="0.2">
      <c r="A733" s="2">
        <v>43431</v>
      </c>
      <c r="B733">
        <v>19.41</v>
      </c>
      <c r="C733">
        <v>19.93</v>
      </c>
      <c r="D733">
        <v>18.700001</v>
      </c>
      <c r="E733">
        <v>19.02</v>
      </c>
      <c r="F733">
        <v>19.02</v>
      </c>
      <c r="G733">
        <v>0</v>
      </c>
      <c r="H733">
        <f t="shared" si="22"/>
        <v>2018</v>
      </c>
      <c r="I733">
        <f t="shared" si="23"/>
        <v>11</v>
      </c>
    </row>
    <row r="734" spans="1:9" x14ac:dyDescent="0.2">
      <c r="A734" s="2">
        <v>43432</v>
      </c>
      <c r="B734">
        <v>18.870000999999998</v>
      </c>
      <c r="C734">
        <v>19.379999000000002</v>
      </c>
      <c r="D734">
        <v>18.18</v>
      </c>
      <c r="E734">
        <v>18.489999999999998</v>
      </c>
      <c r="F734">
        <v>18.489999999999998</v>
      </c>
      <c r="G734">
        <v>0</v>
      </c>
      <c r="H734">
        <f t="shared" si="22"/>
        <v>2018</v>
      </c>
      <c r="I734">
        <f t="shared" si="23"/>
        <v>11</v>
      </c>
    </row>
    <row r="735" spans="1:9" x14ac:dyDescent="0.2">
      <c r="A735" s="2">
        <v>43433</v>
      </c>
      <c r="B735">
        <v>18.649999999999999</v>
      </c>
      <c r="C735">
        <v>20.48</v>
      </c>
      <c r="D735">
        <v>18.59</v>
      </c>
      <c r="E735">
        <v>18.790001</v>
      </c>
      <c r="F735">
        <v>18.790001</v>
      </c>
      <c r="G735">
        <v>0</v>
      </c>
      <c r="H735">
        <f t="shared" si="22"/>
        <v>2018</v>
      </c>
      <c r="I735">
        <f t="shared" si="23"/>
        <v>11</v>
      </c>
    </row>
    <row r="736" spans="1:9" x14ac:dyDescent="0.2">
      <c r="A736" s="2">
        <v>43434</v>
      </c>
      <c r="B736">
        <v>19.18</v>
      </c>
      <c r="C736">
        <v>19.91</v>
      </c>
      <c r="D736">
        <v>18.030000999999999</v>
      </c>
      <c r="E736">
        <v>18.07</v>
      </c>
      <c r="F736">
        <v>18.07</v>
      </c>
      <c r="G736">
        <v>0</v>
      </c>
      <c r="H736">
        <f t="shared" si="22"/>
        <v>2018</v>
      </c>
      <c r="I736">
        <f t="shared" si="23"/>
        <v>11</v>
      </c>
    </row>
    <row r="737" spans="1:9" x14ac:dyDescent="0.2">
      <c r="A737" s="2">
        <v>43437</v>
      </c>
      <c r="B737">
        <v>16.040001</v>
      </c>
      <c r="C737">
        <v>17.280000999999999</v>
      </c>
      <c r="D737">
        <v>15.94</v>
      </c>
      <c r="E737">
        <v>16.440000999999999</v>
      </c>
      <c r="F737">
        <v>16.440000999999999</v>
      </c>
      <c r="G737">
        <v>0</v>
      </c>
      <c r="H737">
        <f t="shared" si="22"/>
        <v>2018</v>
      </c>
      <c r="I737">
        <f t="shared" si="23"/>
        <v>12</v>
      </c>
    </row>
    <row r="738" spans="1:9" x14ac:dyDescent="0.2">
      <c r="A738" s="2">
        <v>43438</v>
      </c>
      <c r="B738">
        <v>16.84</v>
      </c>
      <c r="C738">
        <v>21.940000999999999</v>
      </c>
      <c r="D738">
        <v>16.260000000000002</v>
      </c>
      <c r="E738">
        <v>20.74</v>
      </c>
      <c r="F738">
        <v>20.74</v>
      </c>
      <c r="G738">
        <v>0</v>
      </c>
      <c r="H738">
        <f t="shared" si="22"/>
        <v>2018</v>
      </c>
      <c r="I738">
        <f t="shared" si="23"/>
        <v>12</v>
      </c>
    </row>
    <row r="739" spans="1:9" x14ac:dyDescent="0.2">
      <c r="A739" s="2">
        <v>43440</v>
      </c>
      <c r="B739">
        <v>23.530000999999999</v>
      </c>
      <c r="C739">
        <v>25.940000999999999</v>
      </c>
      <c r="D739">
        <v>20.940000999999999</v>
      </c>
      <c r="E739">
        <v>21.190000999999999</v>
      </c>
      <c r="F739">
        <v>21.190000999999999</v>
      </c>
      <c r="G739">
        <v>0</v>
      </c>
      <c r="H739">
        <f t="shared" si="22"/>
        <v>2018</v>
      </c>
      <c r="I739">
        <f t="shared" si="23"/>
        <v>12</v>
      </c>
    </row>
    <row r="740" spans="1:9" x14ac:dyDescent="0.2">
      <c r="A740" s="2">
        <v>43441</v>
      </c>
      <c r="B740">
        <v>22.42</v>
      </c>
      <c r="C740">
        <v>24.709999</v>
      </c>
      <c r="D740">
        <v>19.899999999999999</v>
      </c>
      <c r="E740">
        <v>23.23</v>
      </c>
      <c r="F740">
        <v>23.23</v>
      </c>
      <c r="G740">
        <v>0</v>
      </c>
      <c r="H740">
        <f t="shared" si="22"/>
        <v>2018</v>
      </c>
      <c r="I740">
        <f t="shared" si="23"/>
        <v>12</v>
      </c>
    </row>
    <row r="741" spans="1:9" x14ac:dyDescent="0.2">
      <c r="A741" s="2">
        <v>43444</v>
      </c>
      <c r="B741">
        <v>23.950001</v>
      </c>
      <c r="C741">
        <v>25.940000999999999</v>
      </c>
      <c r="D741">
        <v>22.5</v>
      </c>
      <c r="E741">
        <v>22.639999</v>
      </c>
      <c r="F741">
        <v>22.639999</v>
      </c>
      <c r="G741">
        <v>0</v>
      </c>
      <c r="H741">
        <f t="shared" si="22"/>
        <v>2018</v>
      </c>
      <c r="I741">
        <f t="shared" si="23"/>
        <v>12</v>
      </c>
    </row>
    <row r="742" spans="1:9" x14ac:dyDescent="0.2">
      <c r="A742" s="2">
        <v>43445</v>
      </c>
      <c r="B742">
        <v>22.959999</v>
      </c>
      <c r="C742">
        <v>23.6</v>
      </c>
      <c r="D742">
        <v>21.389999</v>
      </c>
      <c r="E742">
        <v>21.76</v>
      </c>
      <c r="F742">
        <v>21.76</v>
      </c>
      <c r="G742">
        <v>0</v>
      </c>
      <c r="H742">
        <f t="shared" si="22"/>
        <v>2018</v>
      </c>
      <c r="I742">
        <f t="shared" si="23"/>
        <v>12</v>
      </c>
    </row>
    <row r="743" spans="1:9" x14ac:dyDescent="0.2">
      <c r="A743" s="2">
        <v>43446</v>
      </c>
      <c r="B743">
        <v>21.91</v>
      </c>
      <c r="C743">
        <v>21.91</v>
      </c>
      <c r="D743">
        <v>20.5</v>
      </c>
      <c r="E743">
        <v>21.459999</v>
      </c>
      <c r="F743">
        <v>21.459999</v>
      </c>
      <c r="G743">
        <v>0</v>
      </c>
      <c r="H743">
        <f t="shared" si="22"/>
        <v>2018</v>
      </c>
      <c r="I743">
        <f t="shared" si="23"/>
        <v>12</v>
      </c>
    </row>
    <row r="744" spans="1:9" x14ac:dyDescent="0.2">
      <c r="A744" s="2">
        <v>43447</v>
      </c>
      <c r="B744">
        <v>21</v>
      </c>
      <c r="C744">
        <v>21.57</v>
      </c>
      <c r="D744">
        <v>20.34</v>
      </c>
      <c r="E744">
        <v>20.65</v>
      </c>
      <c r="F744">
        <v>20.65</v>
      </c>
      <c r="G744">
        <v>0</v>
      </c>
      <c r="H744">
        <f t="shared" si="22"/>
        <v>2018</v>
      </c>
      <c r="I744">
        <f t="shared" si="23"/>
        <v>12</v>
      </c>
    </row>
    <row r="745" spans="1:9" x14ac:dyDescent="0.2">
      <c r="A745" s="2">
        <v>43448</v>
      </c>
      <c r="B745">
        <v>21.57</v>
      </c>
      <c r="C745">
        <v>22.469999000000001</v>
      </c>
      <c r="D745">
        <v>20.950001</v>
      </c>
      <c r="E745">
        <v>21.629999000000002</v>
      </c>
      <c r="F745">
        <v>21.629999000000002</v>
      </c>
      <c r="G745">
        <v>0</v>
      </c>
      <c r="H745">
        <f t="shared" si="22"/>
        <v>2018</v>
      </c>
      <c r="I745">
        <f t="shared" si="23"/>
        <v>12</v>
      </c>
    </row>
    <row r="746" spans="1:9" x14ac:dyDescent="0.2">
      <c r="A746" s="2">
        <v>43451</v>
      </c>
      <c r="B746">
        <v>22.360001</v>
      </c>
      <c r="C746">
        <v>25.879999000000002</v>
      </c>
      <c r="D746">
        <v>21.969999000000001</v>
      </c>
      <c r="E746">
        <v>24.52</v>
      </c>
      <c r="F746">
        <v>24.52</v>
      </c>
      <c r="G746">
        <v>0</v>
      </c>
      <c r="H746">
        <f t="shared" si="22"/>
        <v>2018</v>
      </c>
      <c r="I746">
        <f t="shared" si="23"/>
        <v>12</v>
      </c>
    </row>
    <row r="747" spans="1:9" x14ac:dyDescent="0.2">
      <c r="A747" s="2">
        <v>43452</v>
      </c>
      <c r="B747">
        <v>24.68</v>
      </c>
      <c r="C747">
        <v>26.139999</v>
      </c>
      <c r="D747">
        <v>23.639999</v>
      </c>
      <c r="E747">
        <v>25.58</v>
      </c>
      <c r="F747">
        <v>25.58</v>
      </c>
      <c r="G747">
        <v>0</v>
      </c>
      <c r="H747">
        <f t="shared" si="22"/>
        <v>2018</v>
      </c>
      <c r="I747">
        <f t="shared" si="23"/>
        <v>12</v>
      </c>
    </row>
    <row r="748" spans="1:9" x14ac:dyDescent="0.2">
      <c r="A748" s="2">
        <v>43453</v>
      </c>
      <c r="B748">
        <v>25.15</v>
      </c>
      <c r="C748">
        <v>26.639999</v>
      </c>
      <c r="D748">
        <v>22.5</v>
      </c>
      <c r="E748">
        <v>25.58</v>
      </c>
      <c r="F748">
        <v>25.58</v>
      </c>
      <c r="G748">
        <v>0</v>
      </c>
      <c r="H748">
        <f t="shared" si="22"/>
        <v>2018</v>
      </c>
      <c r="I748">
        <f t="shared" si="23"/>
        <v>12</v>
      </c>
    </row>
    <row r="749" spans="1:9" x14ac:dyDescent="0.2">
      <c r="A749" s="2">
        <v>43454</v>
      </c>
      <c r="B749">
        <v>26.09</v>
      </c>
      <c r="C749">
        <v>30.299999</v>
      </c>
      <c r="D749">
        <v>24.68</v>
      </c>
      <c r="E749">
        <v>28.379999000000002</v>
      </c>
      <c r="F749">
        <v>28.379999000000002</v>
      </c>
      <c r="G749">
        <v>0</v>
      </c>
      <c r="H749">
        <f t="shared" si="22"/>
        <v>2018</v>
      </c>
      <c r="I749">
        <f t="shared" si="23"/>
        <v>12</v>
      </c>
    </row>
    <row r="750" spans="1:9" x14ac:dyDescent="0.2">
      <c r="A750" s="2">
        <v>43455</v>
      </c>
      <c r="B750">
        <v>28.24</v>
      </c>
      <c r="C750">
        <v>31.35</v>
      </c>
      <c r="D750">
        <v>25.709999</v>
      </c>
      <c r="E750">
        <v>30.110001</v>
      </c>
      <c r="F750">
        <v>30.110001</v>
      </c>
      <c r="G750">
        <v>0</v>
      </c>
      <c r="H750">
        <f t="shared" si="22"/>
        <v>2018</v>
      </c>
      <c r="I750">
        <f t="shared" si="23"/>
        <v>12</v>
      </c>
    </row>
    <row r="751" spans="1:9" x14ac:dyDescent="0.2">
      <c r="A751" s="2">
        <v>43458</v>
      </c>
      <c r="B751">
        <v>29.290001</v>
      </c>
      <c r="C751">
        <v>36.099997999999999</v>
      </c>
      <c r="D751">
        <v>29.16</v>
      </c>
      <c r="E751">
        <v>36.07</v>
      </c>
      <c r="F751">
        <v>36.07</v>
      </c>
      <c r="G751">
        <v>0</v>
      </c>
      <c r="H751">
        <f t="shared" si="22"/>
        <v>2018</v>
      </c>
      <c r="I751">
        <f t="shared" si="23"/>
        <v>12</v>
      </c>
    </row>
    <row r="752" spans="1:9" x14ac:dyDescent="0.2">
      <c r="A752" s="2">
        <v>43460</v>
      </c>
      <c r="B752">
        <v>35.5</v>
      </c>
      <c r="C752">
        <v>36.200001</v>
      </c>
      <c r="D752">
        <v>29.59</v>
      </c>
      <c r="E752">
        <v>30.41</v>
      </c>
      <c r="F752">
        <v>30.41</v>
      </c>
      <c r="G752">
        <v>0</v>
      </c>
      <c r="H752">
        <f t="shared" si="22"/>
        <v>2018</v>
      </c>
      <c r="I752">
        <f t="shared" si="23"/>
        <v>12</v>
      </c>
    </row>
    <row r="753" spans="1:9" x14ac:dyDescent="0.2">
      <c r="A753" s="2">
        <v>43461</v>
      </c>
      <c r="B753">
        <v>31.200001</v>
      </c>
      <c r="C753">
        <v>33.799999</v>
      </c>
      <c r="D753">
        <v>29.66</v>
      </c>
      <c r="E753">
        <v>29.959999</v>
      </c>
      <c r="F753">
        <v>29.959999</v>
      </c>
      <c r="G753">
        <v>0</v>
      </c>
      <c r="H753">
        <f t="shared" si="22"/>
        <v>2018</v>
      </c>
      <c r="I753">
        <f t="shared" si="23"/>
        <v>12</v>
      </c>
    </row>
    <row r="754" spans="1:9" x14ac:dyDescent="0.2">
      <c r="A754" s="2">
        <v>43462</v>
      </c>
      <c r="B754">
        <v>29.969999000000001</v>
      </c>
      <c r="C754">
        <v>31.049999</v>
      </c>
      <c r="D754">
        <v>27.43</v>
      </c>
      <c r="E754">
        <v>28.34</v>
      </c>
      <c r="F754">
        <v>28.34</v>
      </c>
      <c r="G754">
        <v>0</v>
      </c>
      <c r="H754">
        <f t="shared" si="22"/>
        <v>2018</v>
      </c>
      <c r="I754">
        <f t="shared" si="23"/>
        <v>12</v>
      </c>
    </row>
    <row r="755" spans="1:9" x14ac:dyDescent="0.2">
      <c r="A755" s="2">
        <v>43465</v>
      </c>
      <c r="B755">
        <v>27.59</v>
      </c>
      <c r="C755">
        <v>27.639999</v>
      </c>
      <c r="D755">
        <v>25.33</v>
      </c>
      <c r="E755">
        <v>25.42</v>
      </c>
      <c r="F755">
        <v>25.42</v>
      </c>
      <c r="G755">
        <v>0</v>
      </c>
      <c r="H755">
        <f t="shared" si="22"/>
        <v>2018</v>
      </c>
      <c r="I755">
        <f t="shared" si="23"/>
        <v>12</v>
      </c>
    </row>
    <row r="756" spans="1:9" x14ac:dyDescent="0.2">
      <c r="A756" s="2">
        <v>43467</v>
      </c>
      <c r="B756">
        <v>27.540001</v>
      </c>
      <c r="C756">
        <v>28.530000999999999</v>
      </c>
      <c r="D756">
        <v>23.049999</v>
      </c>
      <c r="E756">
        <v>23.219999000000001</v>
      </c>
      <c r="F756">
        <v>23.219999000000001</v>
      </c>
      <c r="G756">
        <v>0</v>
      </c>
      <c r="H756">
        <f t="shared" si="22"/>
        <v>2019</v>
      </c>
      <c r="I756">
        <f t="shared" si="23"/>
        <v>1</v>
      </c>
    </row>
    <row r="757" spans="1:9" x14ac:dyDescent="0.2">
      <c r="A757" s="2">
        <v>43468</v>
      </c>
      <c r="B757">
        <v>25.68</v>
      </c>
      <c r="C757">
        <v>26.6</v>
      </c>
      <c r="D757">
        <v>24.049999</v>
      </c>
      <c r="E757">
        <v>25.450001</v>
      </c>
      <c r="F757">
        <v>25.450001</v>
      </c>
      <c r="G757">
        <v>0</v>
      </c>
      <c r="H757">
        <f t="shared" si="22"/>
        <v>2019</v>
      </c>
      <c r="I757">
        <f t="shared" si="23"/>
        <v>1</v>
      </c>
    </row>
    <row r="758" spans="1:9" x14ac:dyDescent="0.2">
      <c r="A758" s="2">
        <v>43469</v>
      </c>
      <c r="B758">
        <v>24.360001</v>
      </c>
      <c r="C758">
        <v>24.48</v>
      </c>
      <c r="D758">
        <v>21.190000999999999</v>
      </c>
      <c r="E758">
        <v>21.379999000000002</v>
      </c>
      <c r="F758">
        <v>21.379999000000002</v>
      </c>
      <c r="G758">
        <v>0</v>
      </c>
      <c r="H758">
        <f t="shared" si="22"/>
        <v>2019</v>
      </c>
      <c r="I758">
        <f t="shared" si="23"/>
        <v>1</v>
      </c>
    </row>
    <row r="759" spans="1:9" x14ac:dyDescent="0.2">
      <c r="A759" s="2">
        <v>43472</v>
      </c>
      <c r="B759">
        <v>22.059999000000001</v>
      </c>
      <c r="C759">
        <v>22.709999</v>
      </c>
      <c r="D759">
        <v>20.91</v>
      </c>
      <c r="E759">
        <v>21.4</v>
      </c>
      <c r="F759">
        <v>21.4</v>
      </c>
      <c r="G759">
        <v>0</v>
      </c>
      <c r="H759">
        <f t="shared" si="22"/>
        <v>2019</v>
      </c>
      <c r="I759">
        <f t="shared" si="23"/>
        <v>1</v>
      </c>
    </row>
    <row r="760" spans="1:9" x14ac:dyDescent="0.2">
      <c r="A760" s="2">
        <v>43473</v>
      </c>
      <c r="B760">
        <v>20.959999</v>
      </c>
      <c r="C760">
        <v>22.030000999999999</v>
      </c>
      <c r="D760">
        <v>20.09</v>
      </c>
      <c r="E760">
        <v>20.469999000000001</v>
      </c>
      <c r="F760">
        <v>20.469999000000001</v>
      </c>
      <c r="G760">
        <v>0</v>
      </c>
      <c r="H760">
        <f t="shared" si="22"/>
        <v>2019</v>
      </c>
      <c r="I760">
        <f t="shared" si="23"/>
        <v>1</v>
      </c>
    </row>
    <row r="761" spans="1:9" x14ac:dyDescent="0.2">
      <c r="A761" s="2">
        <v>43474</v>
      </c>
      <c r="B761">
        <v>20.440000999999999</v>
      </c>
      <c r="C761">
        <v>22.799999</v>
      </c>
      <c r="D761">
        <v>19.48</v>
      </c>
      <c r="E761">
        <v>19.98</v>
      </c>
      <c r="F761">
        <v>19.98</v>
      </c>
      <c r="G761">
        <v>0</v>
      </c>
      <c r="H761">
        <f t="shared" si="22"/>
        <v>2019</v>
      </c>
      <c r="I761">
        <f t="shared" si="23"/>
        <v>1</v>
      </c>
    </row>
    <row r="762" spans="1:9" x14ac:dyDescent="0.2">
      <c r="A762" s="2">
        <v>43475</v>
      </c>
      <c r="B762">
        <v>20.98</v>
      </c>
      <c r="C762">
        <v>21.32</v>
      </c>
      <c r="D762">
        <v>19.290001</v>
      </c>
      <c r="E762">
        <v>19.5</v>
      </c>
      <c r="F762">
        <v>19.5</v>
      </c>
      <c r="G762">
        <v>0</v>
      </c>
      <c r="H762">
        <f t="shared" si="22"/>
        <v>2019</v>
      </c>
      <c r="I762">
        <f t="shared" si="23"/>
        <v>1</v>
      </c>
    </row>
    <row r="763" spans="1:9" x14ac:dyDescent="0.2">
      <c r="A763" s="2">
        <v>43476</v>
      </c>
      <c r="B763">
        <v>19.68</v>
      </c>
      <c r="C763">
        <v>20.16</v>
      </c>
      <c r="D763">
        <v>18.120000999999998</v>
      </c>
      <c r="E763">
        <v>18.190000999999999</v>
      </c>
      <c r="F763">
        <v>18.190000999999999</v>
      </c>
      <c r="G763">
        <v>0</v>
      </c>
      <c r="H763">
        <f t="shared" si="22"/>
        <v>2019</v>
      </c>
      <c r="I763">
        <f t="shared" si="23"/>
        <v>1</v>
      </c>
    </row>
    <row r="764" spans="1:9" x14ac:dyDescent="0.2">
      <c r="A764" s="2">
        <v>43479</v>
      </c>
      <c r="B764">
        <v>19.84</v>
      </c>
      <c r="C764">
        <v>20.27</v>
      </c>
      <c r="D764">
        <v>18.700001</v>
      </c>
      <c r="E764">
        <v>19.07</v>
      </c>
      <c r="F764">
        <v>19.07</v>
      </c>
      <c r="G764">
        <v>0</v>
      </c>
      <c r="H764">
        <f t="shared" si="22"/>
        <v>2019</v>
      </c>
      <c r="I764">
        <f t="shared" si="23"/>
        <v>1</v>
      </c>
    </row>
    <row r="765" spans="1:9" x14ac:dyDescent="0.2">
      <c r="A765" s="2">
        <v>43480</v>
      </c>
      <c r="B765">
        <v>18.530000999999999</v>
      </c>
      <c r="C765">
        <v>19.200001</v>
      </c>
      <c r="D765">
        <v>17.98</v>
      </c>
      <c r="E765">
        <v>18.600000000000001</v>
      </c>
      <c r="F765">
        <v>18.600000000000001</v>
      </c>
      <c r="G765">
        <v>0</v>
      </c>
      <c r="H765">
        <f t="shared" si="22"/>
        <v>2019</v>
      </c>
      <c r="I765">
        <f t="shared" si="23"/>
        <v>1</v>
      </c>
    </row>
    <row r="766" spans="1:9" x14ac:dyDescent="0.2">
      <c r="A766" s="2">
        <v>43481</v>
      </c>
      <c r="B766">
        <v>18.079999999999998</v>
      </c>
      <c r="C766">
        <v>19.040001</v>
      </c>
      <c r="D766">
        <v>17.760000000000002</v>
      </c>
      <c r="E766">
        <v>19.040001</v>
      </c>
      <c r="F766">
        <v>19.040001</v>
      </c>
      <c r="G766">
        <v>0</v>
      </c>
      <c r="H766">
        <f t="shared" si="22"/>
        <v>2019</v>
      </c>
      <c r="I766">
        <f t="shared" si="23"/>
        <v>1</v>
      </c>
    </row>
    <row r="767" spans="1:9" x14ac:dyDescent="0.2">
      <c r="A767" s="2">
        <v>43482</v>
      </c>
      <c r="B767">
        <v>19.510000000000002</v>
      </c>
      <c r="C767">
        <v>19.719999000000001</v>
      </c>
      <c r="D767">
        <v>17.850000000000001</v>
      </c>
      <c r="E767">
        <v>18.059999000000001</v>
      </c>
      <c r="F767">
        <v>18.059999000000001</v>
      </c>
      <c r="G767">
        <v>0</v>
      </c>
      <c r="H767">
        <f t="shared" si="22"/>
        <v>2019</v>
      </c>
      <c r="I767">
        <f t="shared" si="23"/>
        <v>1</v>
      </c>
    </row>
    <row r="768" spans="1:9" x14ac:dyDescent="0.2">
      <c r="A768" s="2">
        <v>43483</v>
      </c>
      <c r="B768">
        <v>17.799999</v>
      </c>
      <c r="C768">
        <v>18.18</v>
      </c>
      <c r="D768">
        <v>17.170000000000002</v>
      </c>
      <c r="E768">
        <v>17.799999</v>
      </c>
      <c r="F768">
        <v>17.799999</v>
      </c>
      <c r="G768">
        <v>0</v>
      </c>
      <c r="H768">
        <f t="shared" si="22"/>
        <v>2019</v>
      </c>
      <c r="I768">
        <f t="shared" si="23"/>
        <v>1</v>
      </c>
    </row>
    <row r="769" spans="1:9" x14ac:dyDescent="0.2">
      <c r="A769" s="2">
        <v>43487</v>
      </c>
      <c r="B769">
        <v>18.530000999999999</v>
      </c>
      <c r="C769">
        <v>21.15</v>
      </c>
      <c r="D769">
        <v>18.200001</v>
      </c>
      <c r="E769">
        <v>20.799999</v>
      </c>
      <c r="F769">
        <v>20.799999</v>
      </c>
      <c r="G769">
        <v>0</v>
      </c>
      <c r="H769">
        <f t="shared" si="22"/>
        <v>2019</v>
      </c>
      <c r="I769">
        <f t="shared" si="23"/>
        <v>1</v>
      </c>
    </row>
    <row r="770" spans="1:9" x14ac:dyDescent="0.2">
      <c r="A770" s="2">
        <v>43488</v>
      </c>
      <c r="B770">
        <v>20.85</v>
      </c>
      <c r="C770">
        <v>22.02</v>
      </c>
      <c r="D770">
        <v>19.469999000000001</v>
      </c>
      <c r="E770">
        <v>19.52</v>
      </c>
      <c r="F770">
        <v>19.52</v>
      </c>
      <c r="G770">
        <v>0</v>
      </c>
      <c r="H770">
        <f t="shared" si="22"/>
        <v>2019</v>
      </c>
      <c r="I770">
        <f t="shared" si="23"/>
        <v>1</v>
      </c>
    </row>
    <row r="771" spans="1:9" x14ac:dyDescent="0.2">
      <c r="A771" s="2">
        <v>43489</v>
      </c>
      <c r="B771">
        <v>19.690000999999999</v>
      </c>
      <c r="C771">
        <v>20.25</v>
      </c>
      <c r="D771">
        <v>18.629999000000002</v>
      </c>
      <c r="E771">
        <v>18.889999</v>
      </c>
      <c r="F771">
        <v>18.889999</v>
      </c>
      <c r="G771">
        <v>0</v>
      </c>
      <c r="H771">
        <f t="shared" ref="H771:H834" si="24">YEAR(A771)</f>
        <v>2019</v>
      </c>
      <c r="I771">
        <f t="shared" ref="I771:I834" si="25">MONTH(A771)</f>
        <v>1</v>
      </c>
    </row>
    <row r="772" spans="1:9" x14ac:dyDescent="0.2">
      <c r="A772" s="2">
        <v>43490</v>
      </c>
      <c r="B772">
        <v>18.43</v>
      </c>
      <c r="C772">
        <v>18.459999</v>
      </c>
      <c r="D772">
        <v>17.309999000000001</v>
      </c>
      <c r="E772">
        <v>17.420000000000002</v>
      </c>
      <c r="F772">
        <v>17.420000000000002</v>
      </c>
      <c r="G772">
        <v>0</v>
      </c>
      <c r="H772">
        <f t="shared" si="24"/>
        <v>2019</v>
      </c>
      <c r="I772">
        <f t="shared" si="25"/>
        <v>1</v>
      </c>
    </row>
    <row r="773" spans="1:9" x14ac:dyDescent="0.2">
      <c r="A773" s="2">
        <v>43493</v>
      </c>
      <c r="B773">
        <v>18.559999000000001</v>
      </c>
      <c r="C773">
        <v>20.420000000000002</v>
      </c>
      <c r="D773">
        <v>18.420000000000002</v>
      </c>
      <c r="E773">
        <v>18.870000999999998</v>
      </c>
      <c r="F773">
        <v>18.870000999999998</v>
      </c>
      <c r="G773">
        <v>0</v>
      </c>
      <c r="H773">
        <f t="shared" si="24"/>
        <v>2019</v>
      </c>
      <c r="I773">
        <f t="shared" si="25"/>
        <v>1</v>
      </c>
    </row>
    <row r="774" spans="1:9" x14ac:dyDescent="0.2">
      <c r="A774" s="2">
        <v>43494</v>
      </c>
      <c r="B774">
        <v>19.450001</v>
      </c>
      <c r="C774">
        <v>19.93</v>
      </c>
      <c r="D774">
        <v>18.420000000000002</v>
      </c>
      <c r="E774">
        <v>19.129999000000002</v>
      </c>
      <c r="F774">
        <v>19.129999000000002</v>
      </c>
      <c r="G774">
        <v>0</v>
      </c>
      <c r="H774">
        <f t="shared" si="24"/>
        <v>2019</v>
      </c>
      <c r="I774">
        <f t="shared" si="25"/>
        <v>1</v>
      </c>
    </row>
    <row r="775" spans="1:9" x14ac:dyDescent="0.2">
      <c r="A775" s="2">
        <v>43495</v>
      </c>
      <c r="B775">
        <v>19.149999999999999</v>
      </c>
      <c r="C775">
        <v>19.309999000000001</v>
      </c>
      <c r="D775">
        <v>17.540001</v>
      </c>
      <c r="E775">
        <v>17.66</v>
      </c>
      <c r="F775">
        <v>17.66</v>
      </c>
      <c r="G775">
        <v>0</v>
      </c>
      <c r="H775">
        <f t="shared" si="24"/>
        <v>2019</v>
      </c>
      <c r="I775">
        <f t="shared" si="25"/>
        <v>1</v>
      </c>
    </row>
    <row r="776" spans="1:9" x14ac:dyDescent="0.2">
      <c r="A776" s="2">
        <v>43496</v>
      </c>
      <c r="B776">
        <v>17.389999</v>
      </c>
      <c r="C776">
        <v>17.719999000000001</v>
      </c>
      <c r="D776">
        <v>16.540001</v>
      </c>
      <c r="E776">
        <v>16.57</v>
      </c>
      <c r="F776">
        <v>16.57</v>
      </c>
      <c r="G776">
        <v>0</v>
      </c>
      <c r="H776">
        <f t="shared" si="24"/>
        <v>2019</v>
      </c>
      <c r="I776">
        <f t="shared" si="25"/>
        <v>1</v>
      </c>
    </row>
    <row r="777" spans="1:9" x14ac:dyDescent="0.2">
      <c r="A777" s="2">
        <v>43497</v>
      </c>
      <c r="B777">
        <v>16.629999000000002</v>
      </c>
      <c r="C777">
        <v>16.829999999999998</v>
      </c>
      <c r="D777">
        <v>16.079999999999998</v>
      </c>
      <c r="E777">
        <v>16.139999</v>
      </c>
      <c r="F777">
        <v>16.139999</v>
      </c>
      <c r="G777">
        <v>0</v>
      </c>
      <c r="H777">
        <f t="shared" si="24"/>
        <v>2019</v>
      </c>
      <c r="I777">
        <f t="shared" si="25"/>
        <v>2</v>
      </c>
    </row>
    <row r="778" spans="1:9" x14ac:dyDescent="0.2">
      <c r="A778" s="2">
        <v>43500</v>
      </c>
      <c r="B778">
        <v>16.719999000000001</v>
      </c>
      <c r="C778">
        <v>16.73</v>
      </c>
      <c r="D778">
        <v>15.6</v>
      </c>
      <c r="E778">
        <v>15.73</v>
      </c>
      <c r="F778">
        <v>15.73</v>
      </c>
      <c r="G778">
        <v>0</v>
      </c>
      <c r="H778">
        <f t="shared" si="24"/>
        <v>2019</v>
      </c>
      <c r="I778">
        <f t="shared" si="25"/>
        <v>2</v>
      </c>
    </row>
    <row r="779" spans="1:9" x14ac:dyDescent="0.2">
      <c r="A779" s="2">
        <v>43501</v>
      </c>
      <c r="B779">
        <v>15.79</v>
      </c>
      <c r="C779">
        <v>15.94</v>
      </c>
      <c r="D779">
        <v>15.04</v>
      </c>
      <c r="E779">
        <v>15.57</v>
      </c>
      <c r="F779">
        <v>15.57</v>
      </c>
      <c r="G779">
        <v>0</v>
      </c>
      <c r="H779">
        <f t="shared" si="24"/>
        <v>2019</v>
      </c>
      <c r="I779">
        <f t="shared" si="25"/>
        <v>2</v>
      </c>
    </row>
    <row r="780" spans="1:9" x14ac:dyDescent="0.2">
      <c r="A780" s="2">
        <v>43502</v>
      </c>
      <c r="B780">
        <v>15.44</v>
      </c>
      <c r="C780">
        <v>15.87</v>
      </c>
      <c r="D780">
        <v>15.09</v>
      </c>
      <c r="E780">
        <v>15.38</v>
      </c>
      <c r="F780">
        <v>15.38</v>
      </c>
      <c r="G780">
        <v>0</v>
      </c>
      <c r="H780">
        <f t="shared" si="24"/>
        <v>2019</v>
      </c>
      <c r="I780">
        <f t="shared" si="25"/>
        <v>2</v>
      </c>
    </row>
    <row r="781" spans="1:9" x14ac:dyDescent="0.2">
      <c r="A781" s="2">
        <v>43503</v>
      </c>
      <c r="B781">
        <v>15.66</v>
      </c>
      <c r="C781">
        <v>17.889999</v>
      </c>
      <c r="D781">
        <v>15.51</v>
      </c>
      <c r="E781">
        <v>16.370000999999998</v>
      </c>
      <c r="F781">
        <v>16.370000999999998</v>
      </c>
      <c r="G781">
        <v>0</v>
      </c>
      <c r="H781">
        <f t="shared" si="24"/>
        <v>2019</v>
      </c>
      <c r="I781">
        <f t="shared" si="25"/>
        <v>2</v>
      </c>
    </row>
    <row r="782" spans="1:9" x14ac:dyDescent="0.2">
      <c r="A782" s="2">
        <v>43504</v>
      </c>
      <c r="B782">
        <v>16.809999000000001</v>
      </c>
      <c r="C782">
        <v>17.629999000000002</v>
      </c>
      <c r="D782">
        <v>15.62</v>
      </c>
      <c r="E782">
        <v>15.72</v>
      </c>
      <c r="F782">
        <v>15.72</v>
      </c>
      <c r="G782">
        <v>0</v>
      </c>
      <c r="H782">
        <f t="shared" si="24"/>
        <v>2019</v>
      </c>
      <c r="I782">
        <f t="shared" si="25"/>
        <v>2</v>
      </c>
    </row>
    <row r="783" spans="1:9" x14ac:dyDescent="0.2">
      <c r="A783" s="2">
        <v>43507</v>
      </c>
      <c r="B783">
        <v>16.170000000000002</v>
      </c>
      <c r="C783">
        <v>16.5</v>
      </c>
      <c r="D783">
        <v>15.34</v>
      </c>
      <c r="E783">
        <v>15.97</v>
      </c>
      <c r="F783">
        <v>15.97</v>
      </c>
      <c r="G783">
        <v>0</v>
      </c>
      <c r="H783">
        <f t="shared" si="24"/>
        <v>2019</v>
      </c>
      <c r="I783">
        <f t="shared" si="25"/>
        <v>2</v>
      </c>
    </row>
    <row r="784" spans="1:9" x14ac:dyDescent="0.2">
      <c r="A784" s="2">
        <v>43508</v>
      </c>
      <c r="B784">
        <v>15.23</v>
      </c>
      <c r="C784">
        <v>15.65</v>
      </c>
      <c r="D784">
        <v>14.95</v>
      </c>
      <c r="E784">
        <v>15.43</v>
      </c>
      <c r="F784">
        <v>15.43</v>
      </c>
      <c r="G784">
        <v>0</v>
      </c>
      <c r="H784">
        <f t="shared" si="24"/>
        <v>2019</v>
      </c>
      <c r="I784">
        <f t="shared" si="25"/>
        <v>2</v>
      </c>
    </row>
    <row r="785" spans="1:9" x14ac:dyDescent="0.2">
      <c r="A785" s="2">
        <v>43509</v>
      </c>
      <c r="B785">
        <v>15.46</v>
      </c>
      <c r="C785">
        <v>15.91</v>
      </c>
      <c r="D785">
        <v>15</v>
      </c>
      <c r="E785">
        <v>15.65</v>
      </c>
      <c r="F785">
        <v>15.65</v>
      </c>
      <c r="G785">
        <v>0</v>
      </c>
      <c r="H785">
        <f t="shared" si="24"/>
        <v>2019</v>
      </c>
      <c r="I785">
        <f t="shared" si="25"/>
        <v>2</v>
      </c>
    </row>
    <row r="786" spans="1:9" x14ac:dyDescent="0.2">
      <c r="A786" s="2">
        <v>43510</v>
      </c>
      <c r="B786">
        <v>15.61</v>
      </c>
      <c r="C786">
        <v>17.27</v>
      </c>
      <c r="D786">
        <v>15.3</v>
      </c>
      <c r="E786">
        <v>16.219999000000001</v>
      </c>
      <c r="F786">
        <v>16.219999000000001</v>
      </c>
      <c r="G786">
        <v>0</v>
      </c>
      <c r="H786">
        <f t="shared" si="24"/>
        <v>2019</v>
      </c>
      <c r="I786">
        <f t="shared" si="25"/>
        <v>2</v>
      </c>
    </row>
    <row r="787" spans="1:9" x14ac:dyDescent="0.2">
      <c r="A787" s="2">
        <v>43511</v>
      </c>
      <c r="B787">
        <v>16.82</v>
      </c>
      <c r="C787">
        <v>16.82</v>
      </c>
      <c r="D787">
        <v>14.79</v>
      </c>
      <c r="E787">
        <v>14.91</v>
      </c>
      <c r="F787">
        <v>14.91</v>
      </c>
      <c r="G787">
        <v>0</v>
      </c>
      <c r="H787">
        <f t="shared" si="24"/>
        <v>2019</v>
      </c>
      <c r="I787">
        <f t="shared" si="25"/>
        <v>2</v>
      </c>
    </row>
    <row r="788" spans="1:9" x14ac:dyDescent="0.2">
      <c r="A788" s="2">
        <v>43515</v>
      </c>
      <c r="B788">
        <v>15.65</v>
      </c>
      <c r="C788">
        <v>16.16</v>
      </c>
      <c r="D788">
        <v>14.64</v>
      </c>
      <c r="E788">
        <v>14.88</v>
      </c>
      <c r="F788">
        <v>14.88</v>
      </c>
      <c r="G788">
        <v>0</v>
      </c>
      <c r="H788">
        <f t="shared" si="24"/>
        <v>2019</v>
      </c>
      <c r="I788">
        <f t="shared" si="25"/>
        <v>2</v>
      </c>
    </row>
    <row r="789" spans="1:9" x14ac:dyDescent="0.2">
      <c r="A789" s="2">
        <v>43516</v>
      </c>
      <c r="B789">
        <v>14.92</v>
      </c>
      <c r="C789">
        <v>15.19</v>
      </c>
      <c r="D789">
        <v>13.99</v>
      </c>
      <c r="E789">
        <v>14.02</v>
      </c>
      <c r="F789">
        <v>14.02</v>
      </c>
      <c r="G789">
        <v>0</v>
      </c>
      <c r="H789">
        <f t="shared" si="24"/>
        <v>2019</v>
      </c>
      <c r="I789">
        <f t="shared" si="25"/>
        <v>2</v>
      </c>
    </row>
    <row r="790" spans="1:9" x14ac:dyDescent="0.2">
      <c r="A790" s="2">
        <v>43517</v>
      </c>
      <c r="B790">
        <v>14</v>
      </c>
      <c r="C790">
        <v>15.17</v>
      </c>
      <c r="D790">
        <v>13.85</v>
      </c>
      <c r="E790">
        <v>14.46</v>
      </c>
      <c r="F790">
        <v>14.46</v>
      </c>
      <c r="G790">
        <v>0</v>
      </c>
      <c r="H790">
        <f t="shared" si="24"/>
        <v>2019</v>
      </c>
      <c r="I790">
        <f t="shared" si="25"/>
        <v>2</v>
      </c>
    </row>
    <row r="791" spans="1:9" x14ac:dyDescent="0.2">
      <c r="A791" s="2">
        <v>43518</v>
      </c>
      <c r="B791">
        <v>14.46</v>
      </c>
      <c r="C791">
        <v>14.47</v>
      </c>
      <c r="D791">
        <v>13.51</v>
      </c>
      <c r="E791">
        <v>13.51</v>
      </c>
      <c r="F791">
        <v>13.51</v>
      </c>
      <c r="G791">
        <v>0</v>
      </c>
      <c r="H791">
        <f t="shared" si="24"/>
        <v>2019</v>
      </c>
      <c r="I791">
        <f t="shared" si="25"/>
        <v>2</v>
      </c>
    </row>
    <row r="792" spans="1:9" x14ac:dyDescent="0.2">
      <c r="A792" s="2">
        <v>43521</v>
      </c>
      <c r="B792">
        <v>13.91</v>
      </c>
      <c r="C792">
        <v>14.9</v>
      </c>
      <c r="D792">
        <v>13.44</v>
      </c>
      <c r="E792">
        <v>14.85</v>
      </c>
      <c r="F792">
        <v>14.85</v>
      </c>
      <c r="G792">
        <v>0</v>
      </c>
      <c r="H792">
        <f t="shared" si="24"/>
        <v>2019</v>
      </c>
      <c r="I792">
        <f t="shared" si="25"/>
        <v>2</v>
      </c>
    </row>
    <row r="793" spans="1:9" x14ac:dyDescent="0.2">
      <c r="A793" s="2">
        <v>43522</v>
      </c>
      <c r="B793">
        <v>15.16</v>
      </c>
      <c r="C793">
        <v>15.28</v>
      </c>
      <c r="D793">
        <v>14.52</v>
      </c>
      <c r="E793">
        <v>15.17</v>
      </c>
      <c r="F793">
        <v>15.17</v>
      </c>
      <c r="G793">
        <v>0</v>
      </c>
      <c r="H793">
        <f t="shared" si="24"/>
        <v>2019</v>
      </c>
      <c r="I793">
        <f t="shared" si="25"/>
        <v>2</v>
      </c>
    </row>
    <row r="794" spans="1:9" x14ac:dyDescent="0.2">
      <c r="A794" s="2">
        <v>43523</v>
      </c>
      <c r="B794">
        <v>15.53</v>
      </c>
      <c r="C794">
        <v>16.170000000000002</v>
      </c>
      <c r="D794">
        <v>14.7</v>
      </c>
      <c r="E794">
        <v>14.7</v>
      </c>
      <c r="F794">
        <v>14.7</v>
      </c>
      <c r="G794">
        <v>0</v>
      </c>
      <c r="H794">
        <f t="shared" si="24"/>
        <v>2019</v>
      </c>
      <c r="I794">
        <f t="shared" si="25"/>
        <v>2</v>
      </c>
    </row>
    <row r="795" spans="1:9" x14ac:dyDescent="0.2">
      <c r="A795" s="2">
        <v>43524</v>
      </c>
      <c r="B795">
        <v>15.17</v>
      </c>
      <c r="C795">
        <v>15.24</v>
      </c>
      <c r="D795">
        <v>14.39</v>
      </c>
      <c r="E795">
        <v>14.78</v>
      </c>
      <c r="F795">
        <v>14.78</v>
      </c>
      <c r="G795">
        <v>0</v>
      </c>
      <c r="H795">
        <f t="shared" si="24"/>
        <v>2019</v>
      </c>
      <c r="I795">
        <f t="shared" si="25"/>
        <v>2</v>
      </c>
    </row>
    <row r="796" spans="1:9" x14ac:dyDescent="0.2">
      <c r="A796" s="2">
        <v>43525</v>
      </c>
      <c r="B796">
        <v>14.57</v>
      </c>
      <c r="C796">
        <v>14.84</v>
      </c>
      <c r="D796">
        <v>13.41</v>
      </c>
      <c r="E796">
        <v>13.57</v>
      </c>
      <c r="F796">
        <v>13.57</v>
      </c>
      <c r="G796">
        <v>0</v>
      </c>
      <c r="H796">
        <f t="shared" si="24"/>
        <v>2019</v>
      </c>
      <c r="I796">
        <f t="shared" si="25"/>
        <v>3</v>
      </c>
    </row>
    <row r="797" spans="1:9" x14ac:dyDescent="0.2">
      <c r="A797" s="2">
        <v>43528</v>
      </c>
      <c r="B797">
        <v>13.77</v>
      </c>
      <c r="C797">
        <v>16.98</v>
      </c>
      <c r="D797">
        <v>13.38</v>
      </c>
      <c r="E797">
        <v>14.63</v>
      </c>
      <c r="F797">
        <v>14.63</v>
      </c>
      <c r="G797">
        <v>0</v>
      </c>
      <c r="H797">
        <f t="shared" si="24"/>
        <v>2019</v>
      </c>
      <c r="I797">
        <f t="shared" si="25"/>
        <v>3</v>
      </c>
    </row>
    <row r="798" spans="1:9" x14ac:dyDescent="0.2">
      <c r="A798" s="2">
        <v>43529</v>
      </c>
      <c r="B798">
        <v>14.52</v>
      </c>
      <c r="C798">
        <v>15.39</v>
      </c>
      <c r="D798">
        <v>14.26</v>
      </c>
      <c r="E798">
        <v>14.74</v>
      </c>
      <c r="F798">
        <v>14.74</v>
      </c>
      <c r="G798">
        <v>0</v>
      </c>
      <c r="H798">
        <f t="shared" si="24"/>
        <v>2019</v>
      </c>
      <c r="I798">
        <f t="shared" si="25"/>
        <v>3</v>
      </c>
    </row>
    <row r="799" spans="1:9" x14ac:dyDescent="0.2">
      <c r="A799" s="2">
        <v>43530</v>
      </c>
      <c r="B799">
        <v>14.91</v>
      </c>
      <c r="C799">
        <v>16.110001</v>
      </c>
      <c r="D799">
        <v>14.74</v>
      </c>
      <c r="E799">
        <v>15.74</v>
      </c>
      <c r="F799">
        <v>15.74</v>
      </c>
      <c r="G799">
        <v>0</v>
      </c>
      <c r="H799">
        <f t="shared" si="24"/>
        <v>2019</v>
      </c>
      <c r="I799">
        <f t="shared" si="25"/>
        <v>3</v>
      </c>
    </row>
    <row r="800" spans="1:9" x14ac:dyDescent="0.2">
      <c r="A800" s="2">
        <v>43531</v>
      </c>
      <c r="B800">
        <v>16.329999999999998</v>
      </c>
      <c r="C800">
        <v>17.809999000000001</v>
      </c>
      <c r="D800">
        <v>15.54</v>
      </c>
      <c r="E800">
        <v>16.59</v>
      </c>
      <c r="F800">
        <v>16.59</v>
      </c>
      <c r="G800">
        <v>0</v>
      </c>
      <c r="H800">
        <f t="shared" si="24"/>
        <v>2019</v>
      </c>
      <c r="I800">
        <f t="shared" si="25"/>
        <v>3</v>
      </c>
    </row>
    <row r="801" spans="1:9" x14ac:dyDescent="0.2">
      <c r="A801" s="2">
        <v>43532</v>
      </c>
      <c r="B801">
        <v>17.379999000000002</v>
      </c>
      <c r="C801">
        <v>18.329999999999998</v>
      </c>
      <c r="D801">
        <v>16.02</v>
      </c>
      <c r="E801">
        <v>16.049999</v>
      </c>
      <c r="F801">
        <v>16.049999</v>
      </c>
      <c r="G801">
        <v>0</v>
      </c>
      <c r="H801">
        <f t="shared" si="24"/>
        <v>2019</v>
      </c>
      <c r="I801">
        <f t="shared" si="25"/>
        <v>3</v>
      </c>
    </row>
    <row r="802" spans="1:9" x14ac:dyDescent="0.2">
      <c r="A802" s="2">
        <v>43535</v>
      </c>
      <c r="B802">
        <v>16.280000999999999</v>
      </c>
      <c r="C802">
        <v>16.43</v>
      </c>
      <c r="D802">
        <v>14.33</v>
      </c>
      <c r="E802">
        <v>14.33</v>
      </c>
      <c r="F802">
        <v>14.33</v>
      </c>
      <c r="G802">
        <v>0</v>
      </c>
      <c r="H802">
        <f t="shared" si="24"/>
        <v>2019</v>
      </c>
      <c r="I802">
        <f t="shared" si="25"/>
        <v>3</v>
      </c>
    </row>
    <row r="803" spans="1:9" x14ac:dyDescent="0.2">
      <c r="A803" s="2">
        <v>43536</v>
      </c>
      <c r="B803">
        <v>13.97</v>
      </c>
      <c r="C803">
        <v>14.7</v>
      </c>
      <c r="D803">
        <v>13.61</v>
      </c>
      <c r="E803">
        <v>13.77</v>
      </c>
      <c r="F803">
        <v>13.77</v>
      </c>
      <c r="G803">
        <v>0</v>
      </c>
      <c r="H803">
        <f t="shared" si="24"/>
        <v>2019</v>
      </c>
      <c r="I803">
        <f t="shared" si="25"/>
        <v>3</v>
      </c>
    </row>
    <row r="804" spans="1:9" x14ac:dyDescent="0.2">
      <c r="A804" s="2">
        <v>43537</v>
      </c>
      <c r="B804">
        <v>14</v>
      </c>
      <c r="C804">
        <v>14.05</v>
      </c>
      <c r="D804">
        <v>13.25</v>
      </c>
      <c r="E804">
        <v>13.41</v>
      </c>
      <c r="F804">
        <v>13.41</v>
      </c>
      <c r="G804">
        <v>0</v>
      </c>
      <c r="H804">
        <f t="shared" si="24"/>
        <v>2019</v>
      </c>
      <c r="I804">
        <f t="shared" si="25"/>
        <v>3</v>
      </c>
    </row>
    <row r="805" spans="1:9" x14ac:dyDescent="0.2">
      <c r="A805" s="2">
        <v>43538</v>
      </c>
      <c r="B805">
        <v>13.35</v>
      </c>
      <c r="C805">
        <v>13.84</v>
      </c>
      <c r="D805">
        <v>13.16</v>
      </c>
      <c r="E805">
        <v>13.5</v>
      </c>
      <c r="F805">
        <v>13.5</v>
      </c>
      <c r="G805">
        <v>0</v>
      </c>
      <c r="H805">
        <f t="shared" si="24"/>
        <v>2019</v>
      </c>
      <c r="I805">
        <f t="shared" si="25"/>
        <v>3</v>
      </c>
    </row>
    <row r="806" spans="1:9" x14ac:dyDescent="0.2">
      <c r="A806" s="2">
        <v>43539</v>
      </c>
      <c r="B806">
        <v>13.21</v>
      </c>
      <c r="C806">
        <v>13.28</v>
      </c>
      <c r="D806">
        <v>12.5</v>
      </c>
      <c r="E806">
        <v>12.88</v>
      </c>
      <c r="F806">
        <v>12.88</v>
      </c>
      <c r="G806">
        <v>0</v>
      </c>
      <c r="H806">
        <f t="shared" si="24"/>
        <v>2019</v>
      </c>
      <c r="I806">
        <f t="shared" si="25"/>
        <v>3</v>
      </c>
    </row>
    <row r="807" spans="1:9" x14ac:dyDescent="0.2">
      <c r="A807" s="2">
        <v>43542</v>
      </c>
      <c r="B807">
        <v>13.13</v>
      </c>
      <c r="C807">
        <v>13.8</v>
      </c>
      <c r="D807">
        <v>13</v>
      </c>
      <c r="E807">
        <v>13.1</v>
      </c>
      <c r="F807">
        <v>13.1</v>
      </c>
      <c r="G807">
        <v>0</v>
      </c>
      <c r="H807">
        <f t="shared" si="24"/>
        <v>2019</v>
      </c>
      <c r="I807">
        <f t="shared" si="25"/>
        <v>3</v>
      </c>
    </row>
    <row r="808" spans="1:9" x14ac:dyDescent="0.2">
      <c r="A808" s="2">
        <v>43543</v>
      </c>
      <c r="B808">
        <v>12.89</v>
      </c>
      <c r="C808">
        <v>13.77</v>
      </c>
      <c r="D808">
        <v>12.37</v>
      </c>
      <c r="E808">
        <v>13.56</v>
      </c>
      <c r="F808">
        <v>13.56</v>
      </c>
      <c r="G808">
        <v>0</v>
      </c>
      <c r="H808">
        <f t="shared" si="24"/>
        <v>2019</v>
      </c>
      <c r="I808">
        <f t="shared" si="25"/>
        <v>3</v>
      </c>
    </row>
    <row r="809" spans="1:9" x14ac:dyDescent="0.2">
      <c r="A809" s="2">
        <v>43544</v>
      </c>
      <c r="B809">
        <v>13.54</v>
      </c>
      <c r="C809">
        <v>14.3</v>
      </c>
      <c r="D809">
        <v>13.05</v>
      </c>
      <c r="E809">
        <v>13.91</v>
      </c>
      <c r="F809">
        <v>13.91</v>
      </c>
      <c r="G809">
        <v>0</v>
      </c>
      <c r="H809">
        <f t="shared" si="24"/>
        <v>2019</v>
      </c>
      <c r="I809">
        <f t="shared" si="25"/>
        <v>3</v>
      </c>
    </row>
    <row r="810" spans="1:9" x14ac:dyDescent="0.2">
      <c r="A810" s="2">
        <v>43545</v>
      </c>
      <c r="B810">
        <v>14.11</v>
      </c>
      <c r="C810">
        <v>14.56</v>
      </c>
      <c r="D810">
        <v>13.26</v>
      </c>
      <c r="E810">
        <v>13.63</v>
      </c>
      <c r="F810">
        <v>13.63</v>
      </c>
      <c r="G810">
        <v>0</v>
      </c>
      <c r="H810">
        <f t="shared" si="24"/>
        <v>2019</v>
      </c>
      <c r="I810">
        <f t="shared" si="25"/>
        <v>3</v>
      </c>
    </row>
    <row r="811" spans="1:9" x14ac:dyDescent="0.2">
      <c r="A811" s="2">
        <v>43546</v>
      </c>
      <c r="B811">
        <v>13.77</v>
      </c>
      <c r="C811">
        <v>17.52</v>
      </c>
      <c r="D811">
        <v>13.62</v>
      </c>
      <c r="E811">
        <v>16.48</v>
      </c>
      <c r="F811">
        <v>16.48</v>
      </c>
      <c r="G811">
        <v>0</v>
      </c>
      <c r="H811">
        <f t="shared" si="24"/>
        <v>2019</v>
      </c>
      <c r="I811">
        <f t="shared" si="25"/>
        <v>3</v>
      </c>
    </row>
    <row r="812" spans="1:9" x14ac:dyDescent="0.2">
      <c r="A812" s="2">
        <v>43549</v>
      </c>
      <c r="B812">
        <v>17.760000000000002</v>
      </c>
      <c r="C812">
        <v>17.850000000000001</v>
      </c>
      <c r="D812">
        <v>16.260000000000002</v>
      </c>
      <c r="E812">
        <v>16.329999999999998</v>
      </c>
      <c r="F812">
        <v>16.329999999999998</v>
      </c>
      <c r="G812">
        <v>0</v>
      </c>
      <c r="H812">
        <f t="shared" si="24"/>
        <v>2019</v>
      </c>
      <c r="I812">
        <f t="shared" si="25"/>
        <v>3</v>
      </c>
    </row>
    <row r="813" spans="1:9" x14ac:dyDescent="0.2">
      <c r="A813" s="2">
        <v>43550</v>
      </c>
      <c r="B813">
        <v>16.219999000000001</v>
      </c>
      <c r="C813">
        <v>16.299999</v>
      </c>
      <c r="D813">
        <v>14.67</v>
      </c>
      <c r="E813">
        <v>14.68</v>
      </c>
      <c r="F813">
        <v>14.68</v>
      </c>
      <c r="G813">
        <v>0</v>
      </c>
      <c r="H813">
        <f t="shared" si="24"/>
        <v>2019</v>
      </c>
      <c r="I813">
        <f t="shared" si="25"/>
        <v>3</v>
      </c>
    </row>
    <row r="814" spans="1:9" x14ac:dyDescent="0.2">
      <c r="A814" s="2">
        <v>43551</v>
      </c>
      <c r="B814">
        <v>14.52</v>
      </c>
      <c r="C814">
        <v>16.709999</v>
      </c>
      <c r="D814">
        <v>14.51</v>
      </c>
      <c r="E814">
        <v>15.15</v>
      </c>
      <c r="F814">
        <v>15.15</v>
      </c>
      <c r="G814">
        <v>0</v>
      </c>
      <c r="H814">
        <f t="shared" si="24"/>
        <v>2019</v>
      </c>
      <c r="I814">
        <f t="shared" si="25"/>
        <v>3</v>
      </c>
    </row>
    <row r="815" spans="1:9" x14ac:dyDescent="0.2">
      <c r="A815" s="2">
        <v>43552</v>
      </c>
      <c r="B815">
        <v>15.38</v>
      </c>
      <c r="C815">
        <v>15.62</v>
      </c>
      <c r="D815">
        <v>14.41</v>
      </c>
      <c r="E815">
        <v>14.43</v>
      </c>
      <c r="F815">
        <v>14.43</v>
      </c>
      <c r="G815">
        <v>0</v>
      </c>
      <c r="H815">
        <f t="shared" si="24"/>
        <v>2019</v>
      </c>
      <c r="I815">
        <f t="shared" si="25"/>
        <v>3</v>
      </c>
    </row>
    <row r="816" spans="1:9" x14ac:dyDescent="0.2">
      <c r="A816" s="2">
        <v>43553</v>
      </c>
      <c r="B816">
        <v>14.19</v>
      </c>
      <c r="C816">
        <v>14.43</v>
      </c>
      <c r="D816">
        <v>13.64</v>
      </c>
      <c r="E816">
        <v>13.71</v>
      </c>
      <c r="F816">
        <v>13.71</v>
      </c>
      <c r="G816">
        <v>0</v>
      </c>
      <c r="H816">
        <f t="shared" si="24"/>
        <v>2019</v>
      </c>
      <c r="I816">
        <f t="shared" si="25"/>
        <v>3</v>
      </c>
    </row>
    <row r="817" spans="1:9" x14ac:dyDescent="0.2">
      <c r="A817" s="2">
        <v>43556</v>
      </c>
      <c r="B817">
        <v>13.9</v>
      </c>
      <c r="C817">
        <v>14.01</v>
      </c>
      <c r="D817">
        <v>13.32</v>
      </c>
      <c r="E817">
        <v>13.4</v>
      </c>
      <c r="F817">
        <v>13.4</v>
      </c>
      <c r="G817">
        <v>0</v>
      </c>
      <c r="H817">
        <f t="shared" si="24"/>
        <v>2019</v>
      </c>
      <c r="I817">
        <f t="shared" si="25"/>
        <v>4</v>
      </c>
    </row>
    <row r="818" spans="1:9" x14ac:dyDescent="0.2">
      <c r="A818" s="2">
        <v>43557</v>
      </c>
      <c r="B818">
        <v>13.62</v>
      </c>
      <c r="C818">
        <v>13.68</v>
      </c>
      <c r="D818">
        <v>13.13</v>
      </c>
      <c r="E818">
        <v>13.36</v>
      </c>
      <c r="F818">
        <v>13.36</v>
      </c>
      <c r="G818">
        <v>0</v>
      </c>
      <c r="H818">
        <f t="shared" si="24"/>
        <v>2019</v>
      </c>
      <c r="I818">
        <f t="shared" si="25"/>
        <v>4</v>
      </c>
    </row>
    <row r="819" spans="1:9" x14ac:dyDescent="0.2">
      <c r="A819" s="2">
        <v>43558</v>
      </c>
      <c r="B819">
        <v>13.06</v>
      </c>
      <c r="C819">
        <v>14.27</v>
      </c>
      <c r="D819">
        <v>12.85</v>
      </c>
      <c r="E819">
        <v>13.74</v>
      </c>
      <c r="F819">
        <v>13.74</v>
      </c>
      <c r="G819">
        <v>0</v>
      </c>
      <c r="H819">
        <f t="shared" si="24"/>
        <v>2019</v>
      </c>
      <c r="I819">
        <f t="shared" si="25"/>
        <v>4</v>
      </c>
    </row>
    <row r="820" spans="1:9" x14ac:dyDescent="0.2">
      <c r="A820" s="2">
        <v>43559</v>
      </c>
      <c r="B820">
        <v>13.84</v>
      </c>
      <c r="C820">
        <v>14.03</v>
      </c>
      <c r="D820">
        <v>13.4</v>
      </c>
      <c r="E820">
        <v>13.58</v>
      </c>
      <c r="F820">
        <v>13.58</v>
      </c>
      <c r="G820">
        <v>0</v>
      </c>
      <c r="H820">
        <f t="shared" si="24"/>
        <v>2019</v>
      </c>
      <c r="I820">
        <f t="shared" si="25"/>
        <v>4</v>
      </c>
    </row>
    <row r="821" spans="1:9" x14ac:dyDescent="0.2">
      <c r="A821" s="2">
        <v>43560</v>
      </c>
      <c r="B821">
        <v>13.46</v>
      </c>
      <c r="C821">
        <v>13.47</v>
      </c>
      <c r="D821">
        <v>12.17</v>
      </c>
      <c r="E821">
        <v>12.82</v>
      </c>
      <c r="F821">
        <v>12.82</v>
      </c>
      <c r="G821">
        <v>0</v>
      </c>
      <c r="H821">
        <f t="shared" si="24"/>
        <v>2019</v>
      </c>
      <c r="I821">
        <f t="shared" si="25"/>
        <v>4</v>
      </c>
    </row>
    <row r="822" spans="1:9" x14ac:dyDescent="0.2">
      <c r="A822" s="2">
        <v>43563</v>
      </c>
      <c r="B822">
        <v>13.55</v>
      </c>
      <c r="C822">
        <v>13.77</v>
      </c>
      <c r="D822">
        <v>13.1</v>
      </c>
      <c r="E822">
        <v>13.18</v>
      </c>
      <c r="F822">
        <v>13.18</v>
      </c>
      <c r="G822">
        <v>0</v>
      </c>
      <c r="H822">
        <f t="shared" si="24"/>
        <v>2019</v>
      </c>
      <c r="I822">
        <f t="shared" si="25"/>
        <v>4</v>
      </c>
    </row>
    <row r="823" spans="1:9" x14ac:dyDescent="0.2">
      <c r="A823" s="2">
        <v>43564</v>
      </c>
      <c r="B823">
        <v>13.46</v>
      </c>
      <c r="C823">
        <v>14.39</v>
      </c>
      <c r="D823">
        <v>13.31</v>
      </c>
      <c r="E823">
        <v>14.28</v>
      </c>
      <c r="F823">
        <v>14.28</v>
      </c>
      <c r="G823">
        <v>0</v>
      </c>
      <c r="H823">
        <f t="shared" si="24"/>
        <v>2019</v>
      </c>
      <c r="I823">
        <f t="shared" si="25"/>
        <v>4</v>
      </c>
    </row>
    <row r="824" spans="1:9" x14ac:dyDescent="0.2">
      <c r="A824" s="2">
        <v>43565</v>
      </c>
      <c r="B824">
        <v>14.09</v>
      </c>
      <c r="C824">
        <v>14.29</v>
      </c>
      <c r="D824">
        <v>13.27</v>
      </c>
      <c r="E824">
        <v>13.3</v>
      </c>
      <c r="F824">
        <v>13.3</v>
      </c>
      <c r="G824">
        <v>0</v>
      </c>
      <c r="H824">
        <f t="shared" si="24"/>
        <v>2019</v>
      </c>
      <c r="I824">
        <f t="shared" si="25"/>
        <v>4</v>
      </c>
    </row>
    <row r="825" spans="1:9" x14ac:dyDescent="0.2">
      <c r="A825" s="2">
        <v>43566</v>
      </c>
      <c r="B825">
        <v>13.37</v>
      </c>
      <c r="C825">
        <v>13.58</v>
      </c>
      <c r="D825">
        <v>12.91</v>
      </c>
      <c r="E825">
        <v>13.02</v>
      </c>
      <c r="F825">
        <v>13.02</v>
      </c>
      <c r="G825">
        <v>0</v>
      </c>
      <c r="H825">
        <f t="shared" si="24"/>
        <v>2019</v>
      </c>
      <c r="I825">
        <f t="shared" si="25"/>
        <v>4</v>
      </c>
    </row>
    <row r="826" spans="1:9" x14ac:dyDescent="0.2">
      <c r="A826" s="2">
        <v>43567</v>
      </c>
      <c r="B826">
        <v>12.96</v>
      </c>
      <c r="C826">
        <v>12.96</v>
      </c>
      <c r="D826">
        <v>11.95</v>
      </c>
      <c r="E826">
        <v>12.01</v>
      </c>
      <c r="F826">
        <v>12.01</v>
      </c>
      <c r="G826">
        <v>0</v>
      </c>
      <c r="H826">
        <f t="shared" si="24"/>
        <v>2019</v>
      </c>
      <c r="I826">
        <f t="shared" si="25"/>
        <v>4</v>
      </c>
    </row>
    <row r="827" spans="1:9" x14ac:dyDescent="0.2">
      <c r="A827" s="2">
        <v>43570</v>
      </c>
      <c r="B827">
        <v>12.46</v>
      </c>
      <c r="C827">
        <v>13.14</v>
      </c>
      <c r="D827">
        <v>12.24</v>
      </c>
      <c r="E827">
        <v>12.32</v>
      </c>
      <c r="F827">
        <v>12.32</v>
      </c>
      <c r="G827">
        <v>0</v>
      </c>
      <c r="H827">
        <f t="shared" si="24"/>
        <v>2019</v>
      </c>
      <c r="I827">
        <f t="shared" si="25"/>
        <v>4</v>
      </c>
    </row>
    <row r="828" spans="1:9" x14ac:dyDescent="0.2">
      <c r="A828" s="2">
        <v>43571</v>
      </c>
      <c r="B828">
        <v>12.26</v>
      </c>
      <c r="C828">
        <v>12.47</v>
      </c>
      <c r="D828">
        <v>11.85</v>
      </c>
      <c r="E828">
        <v>12.18</v>
      </c>
      <c r="F828">
        <v>12.18</v>
      </c>
      <c r="G828">
        <v>0</v>
      </c>
      <c r="H828">
        <f t="shared" si="24"/>
        <v>2019</v>
      </c>
      <c r="I828">
        <f t="shared" si="25"/>
        <v>4</v>
      </c>
    </row>
    <row r="829" spans="1:9" x14ac:dyDescent="0.2">
      <c r="A829" s="2">
        <v>43572</v>
      </c>
      <c r="B829">
        <v>12.12</v>
      </c>
      <c r="C829">
        <v>13.02</v>
      </c>
      <c r="D829">
        <v>11.03</v>
      </c>
      <c r="E829">
        <v>12.6</v>
      </c>
      <c r="F829">
        <v>12.6</v>
      </c>
      <c r="G829">
        <v>0</v>
      </c>
      <c r="H829">
        <f t="shared" si="24"/>
        <v>2019</v>
      </c>
      <c r="I829">
        <f t="shared" si="25"/>
        <v>4</v>
      </c>
    </row>
    <row r="830" spans="1:9" x14ac:dyDescent="0.2">
      <c r="A830" s="2">
        <v>43573</v>
      </c>
      <c r="B830">
        <v>12.8</v>
      </c>
      <c r="C830">
        <v>13.12</v>
      </c>
      <c r="D830">
        <v>12.02</v>
      </c>
      <c r="E830">
        <v>12.09</v>
      </c>
      <c r="F830">
        <v>12.09</v>
      </c>
      <c r="G830">
        <v>0</v>
      </c>
      <c r="H830">
        <f t="shared" si="24"/>
        <v>2019</v>
      </c>
      <c r="I830">
        <f t="shared" si="25"/>
        <v>4</v>
      </c>
    </row>
    <row r="831" spans="1:9" x14ac:dyDescent="0.2">
      <c r="A831" s="2">
        <v>43577</v>
      </c>
      <c r="B831">
        <v>13.21</v>
      </c>
      <c r="C831">
        <v>13.36</v>
      </c>
      <c r="D831">
        <v>12.38</v>
      </c>
      <c r="E831">
        <v>12.42</v>
      </c>
      <c r="F831">
        <v>12.42</v>
      </c>
      <c r="G831">
        <v>0</v>
      </c>
      <c r="H831">
        <f t="shared" si="24"/>
        <v>2019</v>
      </c>
      <c r="I831">
        <f t="shared" si="25"/>
        <v>4</v>
      </c>
    </row>
    <row r="832" spans="1:9" x14ac:dyDescent="0.2">
      <c r="A832" s="2">
        <v>43578</v>
      </c>
      <c r="B832">
        <v>12.66</v>
      </c>
      <c r="C832">
        <v>12.69</v>
      </c>
      <c r="D832">
        <v>12.08</v>
      </c>
      <c r="E832">
        <v>12.28</v>
      </c>
      <c r="F832">
        <v>12.28</v>
      </c>
      <c r="G832">
        <v>0</v>
      </c>
      <c r="H832">
        <f t="shared" si="24"/>
        <v>2019</v>
      </c>
      <c r="I832">
        <f t="shared" si="25"/>
        <v>4</v>
      </c>
    </row>
    <row r="833" spans="1:9" x14ac:dyDescent="0.2">
      <c r="A833" s="2">
        <v>43579</v>
      </c>
      <c r="B833">
        <v>12.53</v>
      </c>
      <c r="C833">
        <v>13.23</v>
      </c>
      <c r="D833">
        <v>12.26</v>
      </c>
      <c r="E833">
        <v>13.14</v>
      </c>
      <c r="F833">
        <v>13.14</v>
      </c>
      <c r="G833">
        <v>0</v>
      </c>
      <c r="H833">
        <f t="shared" si="24"/>
        <v>2019</v>
      </c>
      <c r="I833">
        <f t="shared" si="25"/>
        <v>4</v>
      </c>
    </row>
    <row r="834" spans="1:9" x14ac:dyDescent="0.2">
      <c r="A834" s="2">
        <v>43580</v>
      </c>
      <c r="B834">
        <v>13.29</v>
      </c>
      <c r="C834">
        <v>14.3</v>
      </c>
      <c r="D834">
        <v>12.81</v>
      </c>
      <c r="E834">
        <v>13.25</v>
      </c>
      <c r="F834">
        <v>13.25</v>
      </c>
      <c r="G834">
        <v>0</v>
      </c>
      <c r="H834">
        <f t="shared" si="24"/>
        <v>2019</v>
      </c>
      <c r="I834">
        <f t="shared" si="25"/>
        <v>4</v>
      </c>
    </row>
    <row r="835" spans="1:9" x14ac:dyDescent="0.2">
      <c r="A835" s="2">
        <v>43581</v>
      </c>
      <c r="B835">
        <v>13.44</v>
      </c>
      <c r="C835">
        <v>13.62</v>
      </c>
      <c r="D835">
        <v>12.49</v>
      </c>
      <c r="E835">
        <v>12.73</v>
      </c>
      <c r="F835">
        <v>12.73</v>
      </c>
      <c r="G835">
        <v>0</v>
      </c>
      <c r="H835">
        <f t="shared" ref="H835:H898" si="26">YEAR(A835)</f>
        <v>2019</v>
      </c>
      <c r="I835">
        <f t="shared" ref="I835:I898" si="27">MONTH(A835)</f>
        <v>4</v>
      </c>
    </row>
    <row r="836" spans="1:9" x14ac:dyDescent="0.2">
      <c r="A836" s="2">
        <v>43584</v>
      </c>
      <c r="B836">
        <v>13.04</v>
      </c>
      <c r="C836">
        <v>13.27</v>
      </c>
      <c r="D836">
        <v>12.65</v>
      </c>
      <c r="E836">
        <v>13.11</v>
      </c>
      <c r="F836">
        <v>13.11</v>
      </c>
      <c r="G836">
        <v>0</v>
      </c>
      <c r="H836">
        <f t="shared" si="26"/>
        <v>2019</v>
      </c>
      <c r="I836">
        <f t="shared" si="27"/>
        <v>4</v>
      </c>
    </row>
    <row r="837" spans="1:9" x14ac:dyDescent="0.2">
      <c r="A837" s="2">
        <v>43585</v>
      </c>
      <c r="B837">
        <v>13.11</v>
      </c>
      <c r="C837">
        <v>14.05</v>
      </c>
      <c r="D837">
        <v>12.88</v>
      </c>
      <c r="E837">
        <v>13.12</v>
      </c>
      <c r="F837">
        <v>13.12</v>
      </c>
      <c r="G837">
        <v>0</v>
      </c>
      <c r="H837">
        <f t="shared" si="26"/>
        <v>2019</v>
      </c>
      <c r="I837">
        <f t="shared" si="27"/>
        <v>4</v>
      </c>
    </row>
    <row r="838" spans="1:9" x14ac:dyDescent="0.2">
      <c r="A838" s="2">
        <v>43586</v>
      </c>
      <c r="B838">
        <v>12.86</v>
      </c>
      <c r="C838">
        <v>14.83</v>
      </c>
      <c r="D838">
        <v>12.74</v>
      </c>
      <c r="E838">
        <v>14.8</v>
      </c>
      <c r="F838">
        <v>14.8</v>
      </c>
      <c r="G838">
        <v>0</v>
      </c>
      <c r="H838">
        <f t="shared" si="26"/>
        <v>2019</v>
      </c>
      <c r="I838">
        <f t="shared" si="27"/>
        <v>5</v>
      </c>
    </row>
    <row r="839" spans="1:9" x14ac:dyDescent="0.2">
      <c r="A839" s="2">
        <v>43587</v>
      </c>
      <c r="B839">
        <v>14.35</v>
      </c>
      <c r="C839">
        <v>15.92</v>
      </c>
      <c r="D839">
        <v>13.8</v>
      </c>
      <c r="E839">
        <v>14.42</v>
      </c>
      <c r="F839">
        <v>14.42</v>
      </c>
      <c r="G839">
        <v>0</v>
      </c>
      <c r="H839">
        <f t="shared" si="26"/>
        <v>2019</v>
      </c>
      <c r="I839">
        <f t="shared" si="27"/>
        <v>5</v>
      </c>
    </row>
    <row r="840" spans="1:9" x14ac:dyDescent="0.2">
      <c r="A840" s="2">
        <v>43588</v>
      </c>
      <c r="B840">
        <v>14.11</v>
      </c>
      <c r="C840">
        <v>14.15</v>
      </c>
      <c r="D840">
        <v>12.8</v>
      </c>
      <c r="E840">
        <v>12.87</v>
      </c>
      <c r="F840">
        <v>12.87</v>
      </c>
      <c r="G840">
        <v>0</v>
      </c>
      <c r="H840">
        <f t="shared" si="26"/>
        <v>2019</v>
      </c>
      <c r="I840">
        <f t="shared" si="27"/>
        <v>5</v>
      </c>
    </row>
    <row r="841" spans="1:9" x14ac:dyDescent="0.2">
      <c r="A841" s="2">
        <v>43591</v>
      </c>
      <c r="B841">
        <v>12.89</v>
      </c>
      <c r="C841">
        <v>18.799999</v>
      </c>
      <c r="D841">
        <v>12.89</v>
      </c>
      <c r="E841">
        <v>15.44</v>
      </c>
      <c r="F841">
        <v>15.44</v>
      </c>
      <c r="G841">
        <v>0</v>
      </c>
      <c r="H841">
        <f t="shared" si="26"/>
        <v>2019</v>
      </c>
      <c r="I841">
        <f t="shared" si="27"/>
        <v>5</v>
      </c>
    </row>
    <row r="842" spans="1:9" x14ac:dyDescent="0.2">
      <c r="A842" s="2">
        <v>43592</v>
      </c>
      <c r="B842">
        <v>15.9</v>
      </c>
      <c r="C842">
        <v>21.84</v>
      </c>
      <c r="D842">
        <v>15.8</v>
      </c>
      <c r="E842">
        <v>19.32</v>
      </c>
      <c r="F842">
        <v>19.32</v>
      </c>
      <c r="G842">
        <v>0</v>
      </c>
      <c r="H842">
        <f t="shared" si="26"/>
        <v>2019</v>
      </c>
      <c r="I842">
        <f t="shared" si="27"/>
        <v>5</v>
      </c>
    </row>
    <row r="843" spans="1:9" x14ac:dyDescent="0.2">
      <c r="A843" s="2">
        <v>43593</v>
      </c>
      <c r="B843">
        <v>18.950001</v>
      </c>
      <c r="C843">
        <v>21.74</v>
      </c>
      <c r="D843">
        <v>18.290001</v>
      </c>
      <c r="E843">
        <v>19.399999999999999</v>
      </c>
      <c r="F843">
        <v>19.399999999999999</v>
      </c>
      <c r="G843">
        <v>0</v>
      </c>
      <c r="H843">
        <f t="shared" si="26"/>
        <v>2019</v>
      </c>
      <c r="I843">
        <f t="shared" si="27"/>
        <v>5</v>
      </c>
    </row>
    <row r="844" spans="1:9" x14ac:dyDescent="0.2">
      <c r="A844" s="2">
        <v>43594</v>
      </c>
      <c r="B844">
        <v>21.4</v>
      </c>
      <c r="C844">
        <v>23.379999000000002</v>
      </c>
      <c r="D844">
        <v>18.870000999999998</v>
      </c>
      <c r="E844">
        <v>19.100000000000001</v>
      </c>
      <c r="F844">
        <v>19.100000000000001</v>
      </c>
      <c r="G844">
        <v>0</v>
      </c>
      <c r="H844">
        <f t="shared" si="26"/>
        <v>2019</v>
      </c>
      <c r="I844">
        <f t="shared" si="27"/>
        <v>5</v>
      </c>
    </row>
    <row r="845" spans="1:9" x14ac:dyDescent="0.2">
      <c r="A845" s="2">
        <v>43595</v>
      </c>
      <c r="B845">
        <v>18.790001</v>
      </c>
      <c r="C845">
        <v>20.190000999999999</v>
      </c>
      <c r="D845">
        <v>15.57</v>
      </c>
      <c r="E845">
        <v>16.040001</v>
      </c>
      <c r="F845">
        <v>16.040001</v>
      </c>
      <c r="G845">
        <v>0</v>
      </c>
      <c r="H845">
        <f t="shared" si="26"/>
        <v>2019</v>
      </c>
      <c r="I845">
        <f t="shared" si="27"/>
        <v>5</v>
      </c>
    </row>
    <row r="846" spans="1:9" x14ac:dyDescent="0.2">
      <c r="A846" s="2">
        <v>43598</v>
      </c>
      <c r="B846">
        <v>18.620000999999998</v>
      </c>
      <c r="C846">
        <v>21.32</v>
      </c>
      <c r="D846">
        <v>18.350000000000001</v>
      </c>
      <c r="E846">
        <v>20.549999</v>
      </c>
      <c r="F846">
        <v>20.549999</v>
      </c>
      <c r="G846">
        <v>0</v>
      </c>
      <c r="H846">
        <f t="shared" si="26"/>
        <v>2019</v>
      </c>
      <c r="I846">
        <f t="shared" si="27"/>
        <v>5</v>
      </c>
    </row>
    <row r="847" spans="1:9" x14ac:dyDescent="0.2">
      <c r="A847" s="2">
        <v>43599</v>
      </c>
      <c r="B847">
        <v>19.399999999999999</v>
      </c>
      <c r="C847">
        <v>19.649999999999999</v>
      </c>
      <c r="D847">
        <v>17.450001</v>
      </c>
      <c r="E847">
        <v>18.059999000000001</v>
      </c>
      <c r="F847">
        <v>18.059999000000001</v>
      </c>
      <c r="G847">
        <v>0</v>
      </c>
      <c r="H847">
        <f t="shared" si="26"/>
        <v>2019</v>
      </c>
      <c r="I847">
        <f t="shared" si="27"/>
        <v>5</v>
      </c>
    </row>
    <row r="848" spans="1:9" x14ac:dyDescent="0.2">
      <c r="A848" s="2">
        <v>43600</v>
      </c>
      <c r="B848">
        <v>17.57</v>
      </c>
      <c r="C848">
        <v>19.149999999999999</v>
      </c>
      <c r="D848">
        <v>16.41</v>
      </c>
      <c r="E848">
        <v>16.440000999999999</v>
      </c>
      <c r="F848">
        <v>16.440000999999999</v>
      </c>
      <c r="G848">
        <v>0</v>
      </c>
      <c r="H848">
        <f t="shared" si="26"/>
        <v>2019</v>
      </c>
      <c r="I848">
        <f t="shared" si="27"/>
        <v>5</v>
      </c>
    </row>
    <row r="849" spans="1:9" x14ac:dyDescent="0.2">
      <c r="A849" s="2">
        <v>43601</v>
      </c>
      <c r="B849">
        <v>16.690000999999999</v>
      </c>
      <c r="C849">
        <v>17.129999000000002</v>
      </c>
      <c r="D849">
        <v>15.16</v>
      </c>
      <c r="E849">
        <v>15.29</v>
      </c>
      <c r="F849">
        <v>15.29</v>
      </c>
      <c r="G849">
        <v>0</v>
      </c>
      <c r="H849">
        <f t="shared" si="26"/>
        <v>2019</v>
      </c>
      <c r="I849">
        <f t="shared" si="27"/>
        <v>5</v>
      </c>
    </row>
    <row r="850" spans="1:9" x14ac:dyDescent="0.2">
      <c r="A850" s="2">
        <v>43602</v>
      </c>
      <c r="B850">
        <v>15.89</v>
      </c>
      <c r="C850">
        <v>16.809999000000001</v>
      </c>
      <c r="D850">
        <v>14.86</v>
      </c>
      <c r="E850">
        <v>15.96</v>
      </c>
      <c r="F850">
        <v>15.96</v>
      </c>
      <c r="G850">
        <v>0</v>
      </c>
      <c r="H850">
        <f t="shared" si="26"/>
        <v>2019</v>
      </c>
      <c r="I850">
        <f t="shared" si="27"/>
        <v>5</v>
      </c>
    </row>
    <row r="851" spans="1:9" x14ac:dyDescent="0.2">
      <c r="A851" s="2">
        <v>43605</v>
      </c>
      <c r="B851">
        <v>15.88</v>
      </c>
      <c r="C851">
        <v>17.629999000000002</v>
      </c>
      <c r="D851">
        <v>15.46</v>
      </c>
      <c r="E851">
        <v>16.309999000000001</v>
      </c>
      <c r="F851">
        <v>16.309999000000001</v>
      </c>
      <c r="G851">
        <v>0</v>
      </c>
      <c r="H851">
        <f t="shared" si="26"/>
        <v>2019</v>
      </c>
      <c r="I851">
        <f t="shared" si="27"/>
        <v>5</v>
      </c>
    </row>
    <row r="852" spans="1:9" x14ac:dyDescent="0.2">
      <c r="A852" s="2">
        <v>43606</v>
      </c>
      <c r="B852">
        <v>15.86</v>
      </c>
      <c r="C852">
        <v>16.219999000000001</v>
      </c>
      <c r="D852">
        <v>14.79</v>
      </c>
      <c r="E852">
        <v>14.95</v>
      </c>
      <c r="F852">
        <v>14.95</v>
      </c>
      <c r="G852">
        <v>0</v>
      </c>
      <c r="H852">
        <f t="shared" si="26"/>
        <v>2019</v>
      </c>
      <c r="I852">
        <f t="shared" si="27"/>
        <v>5</v>
      </c>
    </row>
    <row r="853" spans="1:9" x14ac:dyDescent="0.2">
      <c r="A853" s="2">
        <v>43607</v>
      </c>
      <c r="B853">
        <v>15.06</v>
      </c>
      <c r="C853">
        <v>15.44</v>
      </c>
      <c r="D853">
        <v>14.42</v>
      </c>
      <c r="E853">
        <v>14.75</v>
      </c>
      <c r="F853">
        <v>14.75</v>
      </c>
      <c r="G853">
        <v>0</v>
      </c>
      <c r="H853">
        <f t="shared" si="26"/>
        <v>2019</v>
      </c>
      <c r="I853">
        <f t="shared" si="27"/>
        <v>5</v>
      </c>
    </row>
    <row r="854" spans="1:9" x14ac:dyDescent="0.2">
      <c r="A854" s="2">
        <v>43608</v>
      </c>
      <c r="B854">
        <v>15.93</v>
      </c>
      <c r="C854">
        <v>18.049999</v>
      </c>
      <c r="D854">
        <v>15.28</v>
      </c>
      <c r="E854">
        <v>16.920000000000002</v>
      </c>
      <c r="F854">
        <v>16.920000000000002</v>
      </c>
      <c r="G854">
        <v>0</v>
      </c>
      <c r="H854">
        <f t="shared" si="26"/>
        <v>2019</v>
      </c>
      <c r="I854">
        <f t="shared" si="27"/>
        <v>5</v>
      </c>
    </row>
    <row r="855" spans="1:9" x14ac:dyDescent="0.2">
      <c r="A855" s="2">
        <v>43609</v>
      </c>
      <c r="B855">
        <v>16.34</v>
      </c>
      <c r="C855">
        <v>16.52</v>
      </c>
      <c r="D855">
        <v>15.52</v>
      </c>
      <c r="E855">
        <v>15.85</v>
      </c>
      <c r="F855">
        <v>15.85</v>
      </c>
      <c r="G855">
        <v>0</v>
      </c>
      <c r="H855">
        <f t="shared" si="26"/>
        <v>2019</v>
      </c>
      <c r="I855">
        <f t="shared" si="27"/>
        <v>5</v>
      </c>
    </row>
    <row r="856" spans="1:9" x14ac:dyDescent="0.2">
      <c r="A856" s="2">
        <v>43613</v>
      </c>
      <c r="B856">
        <v>16.549999</v>
      </c>
      <c r="C856">
        <v>17.700001</v>
      </c>
      <c r="D856">
        <v>15.9</v>
      </c>
      <c r="E856">
        <v>17.5</v>
      </c>
      <c r="F856">
        <v>17.5</v>
      </c>
      <c r="G856">
        <v>0</v>
      </c>
      <c r="H856">
        <f t="shared" si="26"/>
        <v>2019</v>
      </c>
      <c r="I856">
        <f t="shared" si="27"/>
        <v>5</v>
      </c>
    </row>
    <row r="857" spans="1:9" x14ac:dyDescent="0.2">
      <c r="A857" s="2">
        <v>43614</v>
      </c>
      <c r="B857">
        <v>18.549999</v>
      </c>
      <c r="C857">
        <v>19.040001</v>
      </c>
      <c r="D857">
        <v>17.620000999999998</v>
      </c>
      <c r="E857">
        <v>17.899999999999999</v>
      </c>
      <c r="F857">
        <v>17.899999999999999</v>
      </c>
      <c r="G857">
        <v>0</v>
      </c>
      <c r="H857">
        <f t="shared" si="26"/>
        <v>2019</v>
      </c>
      <c r="I857">
        <f t="shared" si="27"/>
        <v>5</v>
      </c>
    </row>
    <row r="858" spans="1:9" x14ac:dyDescent="0.2">
      <c r="A858" s="2">
        <v>43615</v>
      </c>
      <c r="B858">
        <v>17.469999000000001</v>
      </c>
      <c r="C858">
        <v>18.110001</v>
      </c>
      <c r="D858">
        <v>16.719999000000001</v>
      </c>
      <c r="E858">
        <v>17.299999</v>
      </c>
      <c r="F858">
        <v>17.299999</v>
      </c>
      <c r="G858">
        <v>0</v>
      </c>
      <c r="H858">
        <f t="shared" si="26"/>
        <v>2019</v>
      </c>
      <c r="I858">
        <f t="shared" si="27"/>
        <v>5</v>
      </c>
    </row>
    <row r="859" spans="1:9" x14ac:dyDescent="0.2">
      <c r="A859" s="2">
        <v>43616</v>
      </c>
      <c r="B859">
        <v>19.049999</v>
      </c>
      <c r="C859">
        <v>19.719999000000001</v>
      </c>
      <c r="D859">
        <v>18.010000000000002</v>
      </c>
      <c r="E859">
        <v>18.709999</v>
      </c>
      <c r="F859">
        <v>18.709999</v>
      </c>
      <c r="G859">
        <v>0</v>
      </c>
      <c r="H859">
        <f t="shared" si="26"/>
        <v>2019</v>
      </c>
      <c r="I859">
        <f t="shared" si="27"/>
        <v>5</v>
      </c>
    </row>
    <row r="860" spans="1:9" x14ac:dyDescent="0.2">
      <c r="A860" s="2">
        <v>43619</v>
      </c>
      <c r="B860">
        <v>19.41</v>
      </c>
      <c r="C860">
        <v>19.75</v>
      </c>
      <c r="D860">
        <v>18.16</v>
      </c>
      <c r="E860">
        <v>18.860001</v>
      </c>
      <c r="F860">
        <v>18.860001</v>
      </c>
      <c r="G860">
        <v>0</v>
      </c>
      <c r="H860">
        <f t="shared" si="26"/>
        <v>2019</v>
      </c>
      <c r="I860">
        <f t="shared" si="27"/>
        <v>6</v>
      </c>
    </row>
    <row r="861" spans="1:9" x14ac:dyDescent="0.2">
      <c r="A861" s="2">
        <v>43620</v>
      </c>
      <c r="B861">
        <v>18.739999999999998</v>
      </c>
      <c r="C861">
        <v>18.739999999999998</v>
      </c>
      <c r="D861">
        <v>16.969999000000001</v>
      </c>
      <c r="E861">
        <v>16.969999000000001</v>
      </c>
      <c r="F861">
        <v>16.969999000000001</v>
      </c>
      <c r="G861">
        <v>0</v>
      </c>
      <c r="H861">
        <f t="shared" si="26"/>
        <v>2019</v>
      </c>
      <c r="I861">
        <f t="shared" si="27"/>
        <v>6</v>
      </c>
    </row>
    <row r="862" spans="1:9" x14ac:dyDescent="0.2">
      <c r="A862" s="2">
        <v>43621</v>
      </c>
      <c r="B862">
        <v>17.059999000000001</v>
      </c>
      <c r="C862">
        <v>17.489999999999998</v>
      </c>
      <c r="D862">
        <v>16.040001</v>
      </c>
      <c r="E862">
        <v>16.09</v>
      </c>
      <c r="F862">
        <v>16.09</v>
      </c>
      <c r="G862">
        <v>0</v>
      </c>
      <c r="H862">
        <f t="shared" si="26"/>
        <v>2019</v>
      </c>
      <c r="I862">
        <f t="shared" si="27"/>
        <v>6</v>
      </c>
    </row>
    <row r="863" spans="1:9" x14ac:dyDescent="0.2">
      <c r="A863" s="2">
        <v>43622</v>
      </c>
      <c r="B863">
        <v>16.25</v>
      </c>
      <c r="C863">
        <v>16.540001</v>
      </c>
      <c r="D863">
        <v>15.36</v>
      </c>
      <c r="E863">
        <v>15.93</v>
      </c>
      <c r="F863">
        <v>15.93</v>
      </c>
      <c r="G863">
        <v>0</v>
      </c>
      <c r="H863">
        <f t="shared" si="26"/>
        <v>2019</v>
      </c>
      <c r="I863">
        <f t="shared" si="27"/>
        <v>6</v>
      </c>
    </row>
    <row r="864" spans="1:9" x14ac:dyDescent="0.2">
      <c r="A864" s="2">
        <v>43623</v>
      </c>
      <c r="B864">
        <v>15.65</v>
      </c>
      <c r="C864">
        <v>16.440000999999999</v>
      </c>
      <c r="D864">
        <v>15.33</v>
      </c>
      <c r="E864">
        <v>16.299999</v>
      </c>
      <c r="F864">
        <v>16.299999</v>
      </c>
      <c r="G864">
        <v>0</v>
      </c>
      <c r="H864">
        <f t="shared" si="26"/>
        <v>2019</v>
      </c>
      <c r="I864">
        <f t="shared" si="27"/>
        <v>6</v>
      </c>
    </row>
    <row r="865" spans="1:9" x14ac:dyDescent="0.2">
      <c r="A865" s="2">
        <v>43626</v>
      </c>
      <c r="B865">
        <v>16.299999</v>
      </c>
      <c r="C865">
        <v>16.469999000000001</v>
      </c>
      <c r="D865">
        <v>15.84</v>
      </c>
      <c r="E865">
        <v>15.94</v>
      </c>
      <c r="F865">
        <v>15.94</v>
      </c>
      <c r="G865">
        <v>0</v>
      </c>
      <c r="H865">
        <f t="shared" si="26"/>
        <v>2019</v>
      </c>
      <c r="I865">
        <f t="shared" si="27"/>
        <v>6</v>
      </c>
    </row>
    <row r="866" spans="1:9" x14ac:dyDescent="0.2">
      <c r="A866" s="2">
        <v>43627</v>
      </c>
      <c r="B866">
        <v>15.84</v>
      </c>
      <c r="C866">
        <v>16.700001</v>
      </c>
      <c r="D866">
        <v>15.5</v>
      </c>
      <c r="E866">
        <v>15.99</v>
      </c>
      <c r="F866">
        <v>15.99</v>
      </c>
      <c r="G866">
        <v>0</v>
      </c>
      <c r="H866">
        <f t="shared" si="26"/>
        <v>2019</v>
      </c>
      <c r="I866">
        <f t="shared" si="27"/>
        <v>6</v>
      </c>
    </row>
    <row r="867" spans="1:9" x14ac:dyDescent="0.2">
      <c r="A867" s="2">
        <v>43628</v>
      </c>
      <c r="B867">
        <v>16.260000000000002</v>
      </c>
      <c r="C867">
        <v>16.43</v>
      </c>
      <c r="D867">
        <v>15.78</v>
      </c>
      <c r="E867">
        <v>15.91</v>
      </c>
      <c r="F867">
        <v>15.91</v>
      </c>
      <c r="G867">
        <v>0</v>
      </c>
      <c r="H867">
        <f t="shared" si="26"/>
        <v>2019</v>
      </c>
      <c r="I867">
        <f t="shared" si="27"/>
        <v>6</v>
      </c>
    </row>
    <row r="868" spans="1:9" x14ac:dyDescent="0.2">
      <c r="A868" s="2">
        <v>43629</v>
      </c>
      <c r="B868">
        <v>16.16</v>
      </c>
      <c r="C868">
        <v>16.209999</v>
      </c>
      <c r="D868">
        <v>15.61</v>
      </c>
      <c r="E868">
        <v>15.82</v>
      </c>
      <c r="F868">
        <v>15.82</v>
      </c>
      <c r="G868">
        <v>0</v>
      </c>
      <c r="H868">
        <f t="shared" si="26"/>
        <v>2019</v>
      </c>
      <c r="I868">
        <f t="shared" si="27"/>
        <v>6</v>
      </c>
    </row>
    <row r="869" spans="1:9" x14ac:dyDescent="0.2">
      <c r="A869" s="2">
        <v>43630</v>
      </c>
      <c r="B869">
        <v>16</v>
      </c>
      <c r="C869">
        <v>16.399999999999999</v>
      </c>
      <c r="D869">
        <v>15.21</v>
      </c>
      <c r="E869">
        <v>15.28</v>
      </c>
      <c r="F869">
        <v>15.28</v>
      </c>
      <c r="G869">
        <v>0</v>
      </c>
      <c r="H869">
        <f t="shared" si="26"/>
        <v>2019</v>
      </c>
      <c r="I869">
        <f t="shared" si="27"/>
        <v>6</v>
      </c>
    </row>
    <row r="870" spans="1:9" x14ac:dyDescent="0.2">
      <c r="A870" s="2">
        <v>43633</v>
      </c>
      <c r="B870">
        <v>15.65</v>
      </c>
      <c r="C870">
        <v>15.76</v>
      </c>
      <c r="D870">
        <v>15.24</v>
      </c>
      <c r="E870">
        <v>15.35</v>
      </c>
      <c r="F870">
        <v>15.35</v>
      </c>
      <c r="G870">
        <v>0</v>
      </c>
      <c r="H870">
        <f t="shared" si="26"/>
        <v>2019</v>
      </c>
      <c r="I870">
        <f t="shared" si="27"/>
        <v>6</v>
      </c>
    </row>
    <row r="871" spans="1:9" x14ac:dyDescent="0.2">
      <c r="A871" s="2">
        <v>43634</v>
      </c>
      <c r="B871">
        <v>14.89</v>
      </c>
      <c r="C871">
        <v>15.54</v>
      </c>
      <c r="D871">
        <v>14.62</v>
      </c>
      <c r="E871">
        <v>15.15</v>
      </c>
      <c r="F871">
        <v>15.15</v>
      </c>
      <c r="G871">
        <v>0</v>
      </c>
      <c r="H871">
        <f t="shared" si="26"/>
        <v>2019</v>
      </c>
      <c r="I871">
        <f t="shared" si="27"/>
        <v>6</v>
      </c>
    </row>
    <row r="872" spans="1:9" x14ac:dyDescent="0.2">
      <c r="A872" s="2">
        <v>43635</v>
      </c>
      <c r="B872">
        <v>15.05</v>
      </c>
      <c r="C872">
        <v>15.71</v>
      </c>
      <c r="D872">
        <v>14.15</v>
      </c>
      <c r="E872">
        <v>14.33</v>
      </c>
      <c r="F872">
        <v>14.33</v>
      </c>
      <c r="G872">
        <v>0</v>
      </c>
      <c r="H872">
        <f t="shared" si="26"/>
        <v>2019</v>
      </c>
      <c r="I872">
        <f t="shared" si="27"/>
        <v>6</v>
      </c>
    </row>
    <row r="873" spans="1:9" x14ac:dyDescent="0.2">
      <c r="A873" s="2">
        <v>43636</v>
      </c>
      <c r="B873">
        <v>14.04</v>
      </c>
      <c r="C873">
        <v>16.030000999999999</v>
      </c>
      <c r="D873">
        <v>13.19</v>
      </c>
      <c r="E873">
        <v>14.75</v>
      </c>
      <c r="F873">
        <v>14.75</v>
      </c>
      <c r="G873">
        <v>0</v>
      </c>
      <c r="H873">
        <f t="shared" si="26"/>
        <v>2019</v>
      </c>
      <c r="I873">
        <f t="shared" si="27"/>
        <v>6</v>
      </c>
    </row>
    <row r="874" spans="1:9" x14ac:dyDescent="0.2">
      <c r="A874" s="2">
        <v>43637</v>
      </c>
      <c r="B874">
        <v>14.74</v>
      </c>
      <c r="C874">
        <v>15.48</v>
      </c>
      <c r="D874">
        <v>14.42</v>
      </c>
      <c r="E874">
        <v>15.4</v>
      </c>
      <c r="F874">
        <v>15.4</v>
      </c>
      <c r="G874">
        <v>0</v>
      </c>
      <c r="H874">
        <f t="shared" si="26"/>
        <v>2019</v>
      </c>
      <c r="I874">
        <f t="shared" si="27"/>
        <v>6</v>
      </c>
    </row>
    <row r="875" spans="1:9" x14ac:dyDescent="0.2">
      <c r="A875" s="2">
        <v>43640</v>
      </c>
      <c r="B875">
        <v>15.46</v>
      </c>
      <c r="C875">
        <v>15.56</v>
      </c>
      <c r="D875">
        <v>15.23</v>
      </c>
      <c r="E875">
        <v>15.26</v>
      </c>
      <c r="F875">
        <v>15.26</v>
      </c>
      <c r="G875">
        <v>0</v>
      </c>
      <c r="H875">
        <f t="shared" si="26"/>
        <v>2019</v>
      </c>
      <c r="I875">
        <f t="shared" si="27"/>
        <v>6</v>
      </c>
    </row>
    <row r="876" spans="1:9" x14ac:dyDescent="0.2">
      <c r="A876" s="2">
        <v>43641</v>
      </c>
      <c r="B876">
        <v>15.43</v>
      </c>
      <c r="C876">
        <v>16.68</v>
      </c>
      <c r="D876">
        <v>15.1</v>
      </c>
      <c r="E876">
        <v>16.280000999999999</v>
      </c>
      <c r="F876">
        <v>16.280000999999999</v>
      </c>
      <c r="G876">
        <v>0</v>
      </c>
      <c r="H876">
        <f t="shared" si="26"/>
        <v>2019</v>
      </c>
      <c r="I876">
        <f t="shared" si="27"/>
        <v>6</v>
      </c>
    </row>
    <row r="877" spans="1:9" x14ac:dyDescent="0.2">
      <c r="A877" s="2">
        <v>43642</v>
      </c>
      <c r="B877">
        <v>16.100000000000001</v>
      </c>
      <c r="C877">
        <v>16.600000000000001</v>
      </c>
      <c r="D877">
        <v>15.47</v>
      </c>
      <c r="E877">
        <v>16.209999</v>
      </c>
      <c r="F877">
        <v>16.209999</v>
      </c>
      <c r="G877">
        <v>0</v>
      </c>
      <c r="H877">
        <f t="shared" si="26"/>
        <v>2019</v>
      </c>
      <c r="I877">
        <f t="shared" si="27"/>
        <v>6</v>
      </c>
    </row>
    <row r="878" spans="1:9" x14ac:dyDescent="0.2">
      <c r="A878" s="2">
        <v>43643</v>
      </c>
      <c r="B878">
        <v>15.66</v>
      </c>
      <c r="C878">
        <v>16.399999999999999</v>
      </c>
      <c r="D878">
        <v>15.66</v>
      </c>
      <c r="E878">
        <v>15.82</v>
      </c>
      <c r="F878">
        <v>15.82</v>
      </c>
      <c r="G878">
        <v>0</v>
      </c>
      <c r="H878">
        <f t="shared" si="26"/>
        <v>2019</v>
      </c>
      <c r="I878">
        <f t="shared" si="27"/>
        <v>6</v>
      </c>
    </row>
    <row r="879" spans="1:9" x14ac:dyDescent="0.2">
      <c r="A879" s="2">
        <v>43644</v>
      </c>
      <c r="B879">
        <v>15.7</v>
      </c>
      <c r="C879">
        <v>16.129999000000002</v>
      </c>
      <c r="D879">
        <v>15.08</v>
      </c>
      <c r="E879">
        <v>15.08</v>
      </c>
      <c r="F879">
        <v>15.08</v>
      </c>
      <c r="G879">
        <v>0</v>
      </c>
      <c r="H879">
        <f t="shared" si="26"/>
        <v>2019</v>
      </c>
      <c r="I879">
        <f t="shared" si="27"/>
        <v>6</v>
      </c>
    </row>
    <row r="880" spans="1:9" x14ac:dyDescent="0.2">
      <c r="A880" s="2">
        <v>43647</v>
      </c>
      <c r="B880">
        <v>13.85</v>
      </c>
      <c r="C880">
        <v>14.64</v>
      </c>
      <c r="D880">
        <v>13.8</v>
      </c>
      <c r="E880">
        <v>14.06</v>
      </c>
      <c r="F880">
        <v>14.06</v>
      </c>
      <c r="G880">
        <v>0</v>
      </c>
      <c r="H880">
        <f t="shared" si="26"/>
        <v>2019</v>
      </c>
      <c r="I880">
        <f t="shared" si="27"/>
        <v>7</v>
      </c>
    </row>
    <row r="881" spans="1:9" x14ac:dyDescent="0.2">
      <c r="A881" s="2">
        <v>43648</v>
      </c>
      <c r="B881">
        <v>14.16</v>
      </c>
      <c r="C881">
        <v>14.3</v>
      </c>
      <c r="D881">
        <v>12.9</v>
      </c>
      <c r="E881">
        <v>12.93</v>
      </c>
      <c r="F881">
        <v>12.93</v>
      </c>
      <c r="G881">
        <v>0</v>
      </c>
      <c r="H881">
        <f t="shared" si="26"/>
        <v>2019</v>
      </c>
      <c r="I881">
        <f t="shared" si="27"/>
        <v>7</v>
      </c>
    </row>
    <row r="882" spans="1:9" x14ac:dyDescent="0.2">
      <c r="A882" s="2">
        <v>43649</v>
      </c>
      <c r="B882">
        <v>13.18</v>
      </c>
      <c r="C882">
        <v>13.19</v>
      </c>
      <c r="D882">
        <v>12.56</v>
      </c>
      <c r="E882">
        <v>12.57</v>
      </c>
      <c r="F882">
        <v>12.57</v>
      </c>
      <c r="G882">
        <v>0</v>
      </c>
      <c r="H882">
        <f t="shared" si="26"/>
        <v>2019</v>
      </c>
      <c r="I882">
        <f t="shared" si="27"/>
        <v>7</v>
      </c>
    </row>
    <row r="883" spans="1:9" x14ac:dyDescent="0.2">
      <c r="A883" s="2">
        <v>43651</v>
      </c>
      <c r="B883">
        <v>13</v>
      </c>
      <c r="C883">
        <v>14.47</v>
      </c>
      <c r="D883">
        <v>12.04</v>
      </c>
      <c r="E883">
        <v>13.28</v>
      </c>
      <c r="F883">
        <v>13.28</v>
      </c>
      <c r="G883">
        <v>0</v>
      </c>
      <c r="H883">
        <f t="shared" si="26"/>
        <v>2019</v>
      </c>
      <c r="I883">
        <f t="shared" si="27"/>
        <v>7</v>
      </c>
    </row>
    <row r="884" spans="1:9" x14ac:dyDescent="0.2">
      <c r="A884" s="2">
        <v>43654</v>
      </c>
      <c r="B884">
        <v>13.73</v>
      </c>
      <c r="C884">
        <v>14.44</v>
      </c>
      <c r="D884">
        <v>13.64</v>
      </c>
      <c r="E884">
        <v>13.96</v>
      </c>
      <c r="F884">
        <v>13.96</v>
      </c>
      <c r="G884">
        <v>0</v>
      </c>
      <c r="H884">
        <f t="shared" si="26"/>
        <v>2019</v>
      </c>
      <c r="I884">
        <f t="shared" si="27"/>
        <v>7</v>
      </c>
    </row>
    <row r="885" spans="1:9" x14ac:dyDescent="0.2">
      <c r="A885" s="2">
        <v>43655</v>
      </c>
      <c r="B885">
        <v>14.47</v>
      </c>
      <c r="C885">
        <v>14.71</v>
      </c>
      <c r="D885">
        <v>13.99</v>
      </c>
      <c r="E885">
        <v>14.09</v>
      </c>
      <c r="F885">
        <v>14.09</v>
      </c>
      <c r="G885">
        <v>0</v>
      </c>
      <c r="H885">
        <f t="shared" si="26"/>
        <v>2019</v>
      </c>
      <c r="I885">
        <f t="shared" si="27"/>
        <v>7</v>
      </c>
    </row>
    <row r="886" spans="1:9" x14ac:dyDescent="0.2">
      <c r="A886" s="2">
        <v>43656</v>
      </c>
      <c r="B886">
        <v>14.38</v>
      </c>
      <c r="C886">
        <v>14.69</v>
      </c>
      <c r="D886">
        <v>12.98</v>
      </c>
      <c r="E886">
        <v>13.03</v>
      </c>
      <c r="F886">
        <v>13.03</v>
      </c>
      <c r="G886">
        <v>0</v>
      </c>
      <c r="H886">
        <f t="shared" si="26"/>
        <v>2019</v>
      </c>
      <c r="I886">
        <f t="shared" si="27"/>
        <v>7</v>
      </c>
    </row>
    <row r="887" spans="1:9" x14ac:dyDescent="0.2">
      <c r="A887" s="2">
        <v>43657</v>
      </c>
      <c r="B887">
        <v>13.01</v>
      </c>
      <c r="C887">
        <v>13.33</v>
      </c>
      <c r="D887">
        <v>12.39</v>
      </c>
      <c r="E887">
        <v>12.93</v>
      </c>
      <c r="F887">
        <v>12.93</v>
      </c>
      <c r="G887">
        <v>0</v>
      </c>
      <c r="H887">
        <f t="shared" si="26"/>
        <v>2019</v>
      </c>
      <c r="I887">
        <f t="shared" si="27"/>
        <v>7</v>
      </c>
    </row>
    <row r="888" spans="1:9" x14ac:dyDescent="0.2">
      <c r="A888" s="2">
        <v>43658</v>
      </c>
      <c r="B888">
        <v>12.76</v>
      </c>
      <c r="C888">
        <v>12.82</v>
      </c>
      <c r="D888">
        <v>12.28</v>
      </c>
      <c r="E888">
        <v>12.39</v>
      </c>
      <c r="F888">
        <v>12.39</v>
      </c>
      <c r="G888">
        <v>0</v>
      </c>
      <c r="H888">
        <f t="shared" si="26"/>
        <v>2019</v>
      </c>
      <c r="I888">
        <f t="shared" si="27"/>
        <v>7</v>
      </c>
    </row>
    <row r="889" spans="1:9" x14ac:dyDescent="0.2">
      <c r="A889" s="2">
        <v>43661</v>
      </c>
      <c r="B889">
        <v>12.58</v>
      </c>
      <c r="C889">
        <v>13.02</v>
      </c>
      <c r="D889">
        <v>12.49</v>
      </c>
      <c r="E889">
        <v>12.68</v>
      </c>
      <c r="F889">
        <v>12.68</v>
      </c>
      <c r="G889">
        <v>0</v>
      </c>
      <c r="H889">
        <f t="shared" si="26"/>
        <v>2019</v>
      </c>
      <c r="I889">
        <f t="shared" si="27"/>
        <v>7</v>
      </c>
    </row>
    <row r="890" spans="1:9" x14ac:dyDescent="0.2">
      <c r="A890" s="2">
        <v>43662</v>
      </c>
      <c r="B890">
        <v>12.61</v>
      </c>
      <c r="C890">
        <v>13.14</v>
      </c>
      <c r="D890">
        <v>12.28</v>
      </c>
      <c r="E890">
        <v>12.86</v>
      </c>
      <c r="F890">
        <v>12.86</v>
      </c>
      <c r="G890">
        <v>0</v>
      </c>
      <c r="H890">
        <f t="shared" si="26"/>
        <v>2019</v>
      </c>
      <c r="I890">
        <f t="shared" si="27"/>
        <v>7</v>
      </c>
    </row>
    <row r="891" spans="1:9" x14ac:dyDescent="0.2">
      <c r="A891" s="2">
        <v>43663</v>
      </c>
      <c r="B891">
        <v>12.62</v>
      </c>
      <c r="C891">
        <v>13.97</v>
      </c>
      <c r="D891">
        <v>12.24</v>
      </c>
      <c r="E891">
        <v>13.97</v>
      </c>
      <c r="F891">
        <v>13.97</v>
      </c>
      <c r="G891">
        <v>0</v>
      </c>
      <c r="H891">
        <f t="shared" si="26"/>
        <v>2019</v>
      </c>
      <c r="I891">
        <f t="shared" si="27"/>
        <v>7</v>
      </c>
    </row>
    <row r="892" spans="1:9" x14ac:dyDescent="0.2">
      <c r="A892" s="2">
        <v>43664</v>
      </c>
      <c r="B892">
        <v>14.45</v>
      </c>
      <c r="C892">
        <v>14.5</v>
      </c>
      <c r="D892">
        <v>13.19</v>
      </c>
      <c r="E892">
        <v>13.53</v>
      </c>
      <c r="F892">
        <v>13.53</v>
      </c>
      <c r="G892">
        <v>0</v>
      </c>
      <c r="H892">
        <f t="shared" si="26"/>
        <v>2019</v>
      </c>
      <c r="I892">
        <f t="shared" si="27"/>
        <v>7</v>
      </c>
    </row>
    <row r="893" spans="1:9" x14ac:dyDescent="0.2">
      <c r="A893" s="2">
        <v>43665</v>
      </c>
      <c r="B893">
        <v>13.31</v>
      </c>
      <c r="C893">
        <v>14.45</v>
      </c>
      <c r="D893">
        <v>13.09</v>
      </c>
      <c r="E893">
        <v>14.45</v>
      </c>
      <c r="F893">
        <v>14.45</v>
      </c>
      <c r="G893">
        <v>0</v>
      </c>
      <c r="H893">
        <f t="shared" si="26"/>
        <v>2019</v>
      </c>
      <c r="I893">
        <f t="shared" si="27"/>
        <v>7</v>
      </c>
    </row>
    <row r="894" spans="1:9" x14ac:dyDescent="0.2">
      <c r="A894" s="2">
        <v>43668</v>
      </c>
      <c r="B894">
        <v>14.55</v>
      </c>
      <c r="C894">
        <v>14.7</v>
      </c>
      <c r="D894">
        <v>13.42</v>
      </c>
      <c r="E894">
        <v>13.53</v>
      </c>
      <c r="F894">
        <v>13.53</v>
      </c>
      <c r="G894">
        <v>0</v>
      </c>
      <c r="H894">
        <f t="shared" si="26"/>
        <v>2019</v>
      </c>
      <c r="I894">
        <f t="shared" si="27"/>
        <v>7</v>
      </c>
    </row>
    <row r="895" spans="1:9" x14ac:dyDescent="0.2">
      <c r="A895" s="2">
        <v>43669</v>
      </c>
      <c r="B895">
        <v>13.42</v>
      </c>
      <c r="C895">
        <v>13.52</v>
      </c>
      <c r="D895">
        <v>12.55</v>
      </c>
      <c r="E895">
        <v>12.61</v>
      </c>
      <c r="F895">
        <v>12.61</v>
      </c>
      <c r="G895">
        <v>0</v>
      </c>
      <c r="H895">
        <f t="shared" si="26"/>
        <v>2019</v>
      </c>
      <c r="I895">
        <f t="shared" si="27"/>
        <v>7</v>
      </c>
    </row>
    <row r="896" spans="1:9" x14ac:dyDescent="0.2">
      <c r="A896" s="2">
        <v>43670</v>
      </c>
      <c r="B896">
        <v>12.8</v>
      </c>
      <c r="C896">
        <v>13.1</v>
      </c>
      <c r="D896">
        <v>11.98</v>
      </c>
      <c r="E896">
        <v>12.07</v>
      </c>
      <c r="F896">
        <v>12.07</v>
      </c>
      <c r="G896">
        <v>0</v>
      </c>
      <c r="H896">
        <f t="shared" si="26"/>
        <v>2019</v>
      </c>
      <c r="I896">
        <f t="shared" si="27"/>
        <v>7</v>
      </c>
    </row>
    <row r="897" spans="1:9" x14ac:dyDescent="0.2">
      <c r="A897" s="2">
        <v>43671</v>
      </c>
      <c r="B897">
        <v>12.24</v>
      </c>
      <c r="C897">
        <v>13.54</v>
      </c>
      <c r="D897">
        <v>11.69</v>
      </c>
      <c r="E897">
        <v>12.74</v>
      </c>
      <c r="F897">
        <v>12.74</v>
      </c>
      <c r="G897">
        <v>0</v>
      </c>
      <c r="H897">
        <f t="shared" si="26"/>
        <v>2019</v>
      </c>
      <c r="I897">
        <f t="shared" si="27"/>
        <v>7</v>
      </c>
    </row>
    <row r="898" spans="1:9" x14ac:dyDescent="0.2">
      <c r="A898" s="2">
        <v>43672</v>
      </c>
      <c r="B898">
        <v>12.58</v>
      </c>
      <c r="C898">
        <v>12.72</v>
      </c>
      <c r="D898">
        <v>12.01</v>
      </c>
      <c r="E898">
        <v>12.16</v>
      </c>
      <c r="F898">
        <v>12.16</v>
      </c>
      <c r="G898">
        <v>0</v>
      </c>
      <c r="H898">
        <f t="shared" si="26"/>
        <v>2019</v>
      </c>
      <c r="I898">
        <f t="shared" si="27"/>
        <v>7</v>
      </c>
    </row>
    <row r="899" spans="1:9" x14ac:dyDescent="0.2">
      <c r="A899" s="2">
        <v>43675</v>
      </c>
      <c r="B899">
        <v>12.15</v>
      </c>
      <c r="C899">
        <v>13.17</v>
      </c>
      <c r="D899">
        <v>12.15</v>
      </c>
      <c r="E899">
        <v>12.83</v>
      </c>
      <c r="F899">
        <v>12.83</v>
      </c>
      <c r="G899">
        <v>0</v>
      </c>
      <c r="H899">
        <f t="shared" ref="H899:H962" si="28">YEAR(A899)</f>
        <v>2019</v>
      </c>
      <c r="I899">
        <f t="shared" ref="I899:I962" si="29">MONTH(A899)</f>
        <v>7</v>
      </c>
    </row>
    <row r="900" spans="1:9" x14ac:dyDescent="0.2">
      <c r="A900" s="2">
        <v>43676</v>
      </c>
      <c r="B900">
        <v>12.87</v>
      </c>
      <c r="C900">
        <v>14.18</v>
      </c>
      <c r="D900">
        <v>12.87</v>
      </c>
      <c r="E900">
        <v>13.94</v>
      </c>
      <c r="F900">
        <v>13.94</v>
      </c>
      <c r="G900">
        <v>0</v>
      </c>
      <c r="H900">
        <f t="shared" si="28"/>
        <v>2019</v>
      </c>
      <c r="I900">
        <f t="shared" si="29"/>
        <v>7</v>
      </c>
    </row>
    <row r="901" spans="1:9" x14ac:dyDescent="0.2">
      <c r="A901" s="2">
        <v>43677</v>
      </c>
      <c r="B901">
        <v>13.83</v>
      </c>
      <c r="C901">
        <v>16.549999</v>
      </c>
      <c r="D901">
        <v>13.46</v>
      </c>
      <c r="E901">
        <v>16.120000999999998</v>
      </c>
      <c r="F901">
        <v>16.120000999999998</v>
      </c>
      <c r="G901">
        <v>0</v>
      </c>
      <c r="H901">
        <f t="shared" si="28"/>
        <v>2019</v>
      </c>
      <c r="I901">
        <f t="shared" si="29"/>
        <v>7</v>
      </c>
    </row>
    <row r="902" spans="1:9" x14ac:dyDescent="0.2">
      <c r="A902" s="2">
        <v>43678</v>
      </c>
      <c r="B902">
        <v>15.41</v>
      </c>
      <c r="C902">
        <v>19.459999</v>
      </c>
      <c r="D902">
        <v>13.73</v>
      </c>
      <c r="E902">
        <v>17.870000999999998</v>
      </c>
      <c r="F902">
        <v>17.870000999999998</v>
      </c>
      <c r="G902">
        <v>0</v>
      </c>
      <c r="H902">
        <f t="shared" si="28"/>
        <v>2019</v>
      </c>
      <c r="I902">
        <f t="shared" si="29"/>
        <v>8</v>
      </c>
    </row>
    <row r="903" spans="1:9" x14ac:dyDescent="0.2">
      <c r="A903" s="2">
        <v>43679</v>
      </c>
      <c r="B903">
        <v>17.690000999999999</v>
      </c>
      <c r="C903">
        <v>20.110001</v>
      </c>
      <c r="D903">
        <v>17.040001</v>
      </c>
      <c r="E903">
        <v>17.610001</v>
      </c>
      <c r="F903">
        <v>17.610001</v>
      </c>
      <c r="G903">
        <v>0</v>
      </c>
      <c r="H903">
        <f t="shared" si="28"/>
        <v>2019</v>
      </c>
      <c r="I903">
        <f t="shared" si="29"/>
        <v>8</v>
      </c>
    </row>
    <row r="904" spans="1:9" x14ac:dyDescent="0.2">
      <c r="A904" s="2">
        <v>43682</v>
      </c>
      <c r="B904">
        <v>19.959999</v>
      </c>
      <c r="C904">
        <v>24.809999000000001</v>
      </c>
      <c r="D904">
        <v>19.91</v>
      </c>
      <c r="E904">
        <v>24.59</v>
      </c>
      <c r="F904">
        <v>24.59</v>
      </c>
      <c r="G904">
        <v>0</v>
      </c>
      <c r="H904">
        <f t="shared" si="28"/>
        <v>2019</v>
      </c>
      <c r="I904">
        <f t="shared" si="29"/>
        <v>8</v>
      </c>
    </row>
    <row r="905" spans="1:9" x14ac:dyDescent="0.2">
      <c r="A905" s="2">
        <v>43683</v>
      </c>
      <c r="B905">
        <v>22.290001</v>
      </c>
      <c r="C905">
        <v>22.870000999999998</v>
      </c>
      <c r="D905">
        <v>19.77</v>
      </c>
      <c r="E905">
        <v>20.170000000000002</v>
      </c>
      <c r="F905">
        <v>20.170000000000002</v>
      </c>
      <c r="G905">
        <v>0</v>
      </c>
      <c r="H905">
        <f t="shared" si="28"/>
        <v>2019</v>
      </c>
      <c r="I905">
        <f t="shared" si="29"/>
        <v>8</v>
      </c>
    </row>
    <row r="906" spans="1:9" x14ac:dyDescent="0.2">
      <c r="A906" s="2">
        <v>43684</v>
      </c>
      <c r="B906">
        <v>20.700001</v>
      </c>
      <c r="C906">
        <v>23.67</v>
      </c>
      <c r="D906">
        <v>18.940000999999999</v>
      </c>
      <c r="E906">
        <v>19.489999999999998</v>
      </c>
      <c r="F906">
        <v>19.489999999999998</v>
      </c>
      <c r="G906">
        <v>0</v>
      </c>
      <c r="H906">
        <f t="shared" si="28"/>
        <v>2019</v>
      </c>
      <c r="I906">
        <f t="shared" si="29"/>
        <v>8</v>
      </c>
    </row>
    <row r="907" spans="1:9" x14ac:dyDescent="0.2">
      <c r="A907" s="2">
        <v>43685</v>
      </c>
      <c r="B907">
        <v>19.360001</v>
      </c>
      <c r="C907">
        <v>19.889999</v>
      </c>
      <c r="D907">
        <v>16.82</v>
      </c>
      <c r="E907">
        <v>16.91</v>
      </c>
      <c r="F907">
        <v>16.91</v>
      </c>
      <c r="G907">
        <v>0</v>
      </c>
      <c r="H907">
        <f t="shared" si="28"/>
        <v>2019</v>
      </c>
      <c r="I907">
        <f t="shared" si="29"/>
        <v>8</v>
      </c>
    </row>
    <row r="908" spans="1:9" x14ac:dyDescent="0.2">
      <c r="A908" s="2">
        <v>43686</v>
      </c>
      <c r="B908">
        <v>18.139999</v>
      </c>
      <c r="C908">
        <v>19.440000999999999</v>
      </c>
      <c r="D908">
        <v>17.309999000000001</v>
      </c>
      <c r="E908">
        <v>17.969999000000001</v>
      </c>
      <c r="F908">
        <v>17.969999000000001</v>
      </c>
      <c r="G908">
        <v>0</v>
      </c>
      <c r="H908">
        <f t="shared" si="28"/>
        <v>2019</v>
      </c>
      <c r="I908">
        <f t="shared" si="29"/>
        <v>8</v>
      </c>
    </row>
    <row r="909" spans="1:9" x14ac:dyDescent="0.2">
      <c r="A909" s="2">
        <v>43689</v>
      </c>
      <c r="B909">
        <v>17.870000999999998</v>
      </c>
      <c r="C909">
        <v>21.26</v>
      </c>
      <c r="D909">
        <v>17.77</v>
      </c>
      <c r="E909">
        <v>21.09</v>
      </c>
      <c r="F909">
        <v>21.09</v>
      </c>
      <c r="G909">
        <v>0</v>
      </c>
      <c r="H909">
        <f t="shared" si="28"/>
        <v>2019</v>
      </c>
      <c r="I909">
        <f t="shared" si="29"/>
        <v>8</v>
      </c>
    </row>
    <row r="910" spans="1:9" x14ac:dyDescent="0.2">
      <c r="A910" s="2">
        <v>43690</v>
      </c>
      <c r="B910">
        <v>21.280000999999999</v>
      </c>
      <c r="C910">
        <v>21.639999</v>
      </c>
      <c r="D910">
        <v>17.52</v>
      </c>
      <c r="E910">
        <v>17.52</v>
      </c>
      <c r="F910">
        <v>17.52</v>
      </c>
      <c r="G910">
        <v>0</v>
      </c>
      <c r="H910">
        <f t="shared" si="28"/>
        <v>2019</v>
      </c>
      <c r="I910">
        <f t="shared" si="29"/>
        <v>8</v>
      </c>
    </row>
    <row r="911" spans="1:9" x14ac:dyDescent="0.2">
      <c r="A911" s="2">
        <v>43691</v>
      </c>
      <c r="B911">
        <v>17.809999000000001</v>
      </c>
      <c r="C911">
        <v>22.709999</v>
      </c>
      <c r="D911">
        <v>17.75</v>
      </c>
      <c r="E911">
        <v>22.1</v>
      </c>
      <c r="F911">
        <v>22.1</v>
      </c>
      <c r="G911">
        <v>0</v>
      </c>
      <c r="H911">
        <f t="shared" si="28"/>
        <v>2019</v>
      </c>
      <c r="I911">
        <f t="shared" si="29"/>
        <v>8</v>
      </c>
    </row>
    <row r="912" spans="1:9" x14ac:dyDescent="0.2">
      <c r="A912" s="2">
        <v>43692</v>
      </c>
      <c r="B912">
        <v>21.58</v>
      </c>
      <c r="C912">
        <v>24.1</v>
      </c>
      <c r="D912">
        <v>20.780000999999999</v>
      </c>
      <c r="E912">
        <v>21.18</v>
      </c>
      <c r="F912">
        <v>21.18</v>
      </c>
      <c r="G912">
        <v>0</v>
      </c>
      <c r="H912">
        <f t="shared" si="28"/>
        <v>2019</v>
      </c>
      <c r="I912">
        <f t="shared" si="29"/>
        <v>8</v>
      </c>
    </row>
    <row r="913" spans="1:9" x14ac:dyDescent="0.2">
      <c r="A913" s="2">
        <v>43693</v>
      </c>
      <c r="B913">
        <v>20.48</v>
      </c>
      <c r="C913">
        <v>20.5</v>
      </c>
      <c r="D913">
        <v>18.41</v>
      </c>
      <c r="E913">
        <v>18.469999000000001</v>
      </c>
      <c r="F913">
        <v>18.469999000000001</v>
      </c>
      <c r="G913">
        <v>0</v>
      </c>
      <c r="H913">
        <f t="shared" si="28"/>
        <v>2019</v>
      </c>
      <c r="I913">
        <f t="shared" si="29"/>
        <v>8</v>
      </c>
    </row>
    <row r="914" spans="1:9" x14ac:dyDescent="0.2">
      <c r="A914" s="2">
        <v>43696</v>
      </c>
      <c r="B914">
        <v>17.93</v>
      </c>
      <c r="C914">
        <v>18.219999000000001</v>
      </c>
      <c r="D914">
        <v>16.52</v>
      </c>
      <c r="E914">
        <v>16.879999000000002</v>
      </c>
      <c r="F914">
        <v>16.879999000000002</v>
      </c>
      <c r="G914">
        <v>0</v>
      </c>
      <c r="H914">
        <f t="shared" si="28"/>
        <v>2019</v>
      </c>
      <c r="I914">
        <f t="shared" si="29"/>
        <v>8</v>
      </c>
    </row>
    <row r="915" spans="1:9" x14ac:dyDescent="0.2">
      <c r="A915" s="2">
        <v>43697</v>
      </c>
      <c r="B915">
        <v>16.780000999999999</v>
      </c>
      <c r="C915">
        <v>17.700001</v>
      </c>
      <c r="D915">
        <v>16.450001</v>
      </c>
      <c r="E915">
        <v>17.5</v>
      </c>
      <c r="F915">
        <v>17.5</v>
      </c>
      <c r="G915">
        <v>0</v>
      </c>
      <c r="H915">
        <f t="shared" si="28"/>
        <v>2019</v>
      </c>
      <c r="I915">
        <f t="shared" si="29"/>
        <v>8</v>
      </c>
    </row>
    <row r="916" spans="1:9" x14ac:dyDescent="0.2">
      <c r="A916" s="2">
        <v>43698</v>
      </c>
      <c r="B916">
        <v>17.010000000000002</v>
      </c>
      <c r="C916">
        <v>17.040001</v>
      </c>
      <c r="D916">
        <v>15.51</v>
      </c>
      <c r="E916">
        <v>15.8</v>
      </c>
      <c r="F916">
        <v>15.8</v>
      </c>
      <c r="G916">
        <v>0</v>
      </c>
      <c r="H916">
        <f t="shared" si="28"/>
        <v>2019</v>
      </c>
      <c r="I916">
        <f t="shared" si="29"/>
        <v>8</v>
      </c>
    </row>
    <row r="917" spans="1:9" x14ac:dyDescent="0.2">
      <c r="A917" s="2">
        <v>43699</v>
      </c>
      <c r="B917">
        <v>16.120000999999998</v>
      </c>
      <c r="C917">
        <v>17.68</v>
      </c>
      <c r="D917">
        <v>15.63</v>
      </c>
      <c r="E917">
        <v>16.68</v>
      </c>
      <c r="F917">
        <v>16.68</v>
      </c>
      <c r="G917">
        <v>0</v>
      </c>
      <c r="H917">
        <f t="shared" si="28"/>
        <v>2019</v>
      </c>
      <c r="I917">
        <f t="shared" si="29"/>
        <v>8</v>
      </c>
    </row>
    <row r="918" spans="1:9" x14ac:dyDescent="0.2">
      <c r="A918" s="2">
        <v>43700</v>
      </c>
      <c r="B918">
        <v>16.149999999999999</v>
      </c>
      <c r="C918">
        <v>21.07</v>
      </c>
      <c r="D918">
        <v>16.040001</v>
      </c>
      <c r="E918">
        <v>19.870000999999998</v>
      </c>
      <c r="F918">
        <v>19.870000999999998</v>
      </c>
      <c r="G918">
        <v>0</v>
      </c>
      <c r="H918">
        <f t="shared" si="28"/>
        <v>2019</v>
      </c>
      <c r="I918">
        <f t="shared" si="29"/>
        <v>8</v>
      </c>
    </row>
    <row r="919" spans="1:9" x14ac:dyDescent="0.2">
      <c r="A919" s="2">
        <v>43703</v>
      </c>
      <c r="B919">
        <v>20.34</v>
      </c>
      <c r="C919">
        <v>21.33</v>
      </c>
      <c r="D919">
        <v>19.059999000000001</v>
      </c>
      <c r="E919">
        <v>19.32</v>
      </c>
      <c r="F919">
        <v>19.32</v>
      </c>
      <c r="G919">
        <v>0</v>
      </c>
      <c r="H919">
        <f t="shared" si="28"/>
        <v>2019</v>
      </c>
      <c r="I919">
        <f t="shared" si="29"/>
        <v>8</v>
      </c>
    </row>
    <row r="920" spans="1:9" x14ac:dyDescent="0.2">
      <c r="A920" s="2">
        <v>43704</v>
      </c>
      <c r="B920">
        <v>20.18</v>
      </c>
      <c r="C920">
        <v>21.040001</v>
      </c>
      <c r="D920">
        <v>18.489999999999998</v>
      </c>
      <c r="E920">
        <v>20.309999000000001</v>
      </c>
      <c r="F920">
        <v>20.309999000000001</v>
      </c>
      <c r="G920">
        <v>0</v>
      </c>
      <c r="H920">
        <f t="shared" si="28"/>
        <v>2019</v>
      </c>
      <c r="I920">
        <f t="shared" si="29"/>
        <v>8</v>
      </c>
    </row>
    <row r="921" spans="1:9" x14ac:dyDescent="0.2">
      <c r="A921" s="2">
        <v>43705</v>
      </c>
      <c r="B921">
        <v>20.549999</v>
      </c>
      <c r="C921">
        <v>21.639999</v>
      </c>
      <c r="D921">
        <v>19.100000000000001</v>
      </c>
      <c r="E921">
        <v>19.350000000000001</v>
      </c>
      <c r="F921">
        <v>19.350000000000001</v>
      </c>
      <c r="G921">
        <v>0</v>
      </c>
      <c r="H921">
        <f t="shared" si="28"/>
        <v>2019</v>
      </c>
      <c r="I921">
        <f t="shared" si="29"/>
        <v>8</v>
      </c>
    </row>
    <row r="922" spans="1:9" x14ac:dyDescent="0.2">
      <c r="A922" s="2">
        <v>43706</v>
      </c>
      <c r="B922">
        <v>19.02</v>
      </c>
      <c r="C922">
        <v>19.200001</v>
      </c>
      <c r="D922">
        <v>17.600000000000001</v>
      </c>
      <c r="E922">
        <v>17.879999000000002</v>
      </c>
      <c r="F922">
        <v>17.879999000000002</v>
      </c>
      <c r="G922">
        <v>0</v>
      </c>
      <c r="H922">
        <f t="shared" si="28"/>
        <v>2019</v>
      </c>
      <c r="I922">
        <f t="shared" si="29"/>
        <v>8</v>
      </c>
    </row>
    <row r="923" spans="1:9" x14ac:dyDescent="0.2">
      <c r="A923" s="2">
        <v>43707</v>
      </c>
      <c r="B923">
        <v>17.940000999999999</v>
      </c>
      <c r="C923">
        <v>19.18</v>
      </c>
      <c r="D923">
        <v>17.09</v>
      </c>
      <c r="E923">
        <v>18.98</v>
      </c>
      <c r="F923">
        <v>18.98</v>
      </c>
      <c r="G923">
        <v>0</v>
      </c>
      <c r="H923">
        <f t="shared" si="28"/>
        <v>2019</v>
      </c>
      <c r="I923">
        <f t="shared" si="29"/>
        <v>8</v>
      </c>
    </row>
    <row r="924" spans="1:9" x14ac:dyDescent="0.2">
      <c r="A924" s="2">
        <v>43711</v>
      </c>
      <c r="B924">
        <v>20.959999</v>
      </c>
      <c r="C924">
        <v>21.15</v>
      </c>
      <c r="D924">
        <v>19.41</v>
      </c>
      <c r="E924">
        <v>19.66</v>
      </c>
      <c r="F924">
        <v>19.66</v>
      </c>
      <c r="G924">
        <v>0</v>
      </c>
      <c r="H924">
        <f t="shared" si="28"/>
        <v>2019</v>
      </c>
      <c r="I924">
        <f t="shared" si="29"/>
        <v>9</v>
      </c>
    </row>
    <row r="925" spans="1:9" x14ac:dyDescent="0.2">
      <c r="A925" s="2">
        <v>43712</v>
      </c>
      <c r="B925">
        <v>18.23</v>
      </c>
      <c r="C925">
        <v>18.829999999999998</v>
      </c>
      <c r="D925">
        <v>17.260000000000002</v>
      </c>
      <c r="E925">
        <v>17.329999999999998</v>
      </c>
      <c r="F925">
        <v>17.329999999999998</v>
      </c>
      <c r="G925">
        <v>0</v>
      </c>
      <c r="H925">
        <f t="shared" si="28"/>
        <v>2019</v>
      </c>
      <c r="I925">
        <f t="shared" si="29"/>
        <v>9</v>
      </c>
    </row>
    <row r="926" spans="1:9" x14ac:dyDescent="0.2">
      <c r="A926" s="2">
        <v>43713</v>
      </c>
      <c r="B926">
        <v>16.920000000000002</v>
      </c>
      <c r="C926">
        <v>17.049999</v>
      </c>
      <c r="D926">
        <v>15.45</v>
      </c>
      <c r="E926">
        <v>16.27</v>
      </c>
      <c r="F926">
        <v>16.27</v>
      </c>
      <c r="G926">
        <v>0</v>
      </c>
      <c r="H926">
        <f t="shared" si="28"/>
        <v>2019</v>
      </c>
      <c r="I926">
        <f t="shared" si="29"/>
        <v>9</v>
      </c>
    </row>
    <row r="927" spans="1:9" x14ac:dyDescent="0.2">
      <c r="A927" s="2">
        <v>43714</v>
      </c>
      <c r="B927">
        <v>15.92</v>
      </c>
      <c r="C927">
        <v>16.059999000000001</v>
      </c>
      <c r="D927">
        <v>14.91</v>
      </c>
      <c r="E927">
        <v>15</v>
      </c>
      <c r="F927">
        <v>15</v>
      </c>
      <c r="G927">
        <v>0</v>
      </c>
      <c r="H927">
        <f t="shared" si="28"/>
        <v>2019</v>
      </c>
      <c r="I927">
        <f t="shared" si="29"/>
        <v>9</v>
      </c>
    </row>
    <row r="928" spans="1:9" x14ac:dyDescent="0.2">
      <c r="A928" s="2">
        <v>43717</v>
      </c>
      <c r="B928">
        <v>15.26</v>
      </c>
      <c r="C928">
        <v>16.129999000000002</v>
      </c>
      <c r="D928">
        <v>14.95</v>
      </c>
      <c r="E928">
        <v>15.27</v>
      </c>
      <c r="F928">
        <v>15.27</v>
      </c>
      <c r="G928">
        <v>0</v>
      </c>
      <c r="H928">
        <f t="shared" si="28"/>
        <v>2019</v>
      </c>
      <c r="I928">
        <f t="shared" si="29"/>
        <v>9</v>
      </c>
    </row>
    <row r="929" spans="1:9" x14ac:dyDescent="0.2">
      <c r="A929" s="2">
        <v>43718</v>
      </c>
      <c r="B929">
        <v>15.53</v>
      </c>
      <c r="C929">
        <v>16.52</v>
      </c>
      <c r="D929">
        <v>15.11</v>
      </c>
      <c r="E929">
        <v>15.2</v>
      </c>
      <c r="F929">
        <v>15.2</v>
      </c>
      <c r="G929">
        <v>0</v>
      </c>
      <c r="H929">
        <f t="shared" si="28"/>
        <v>2019</v>
      </c>
      <c r="I929">
        <f t="shared" si="29"/>
        <v>9</v>
      </c>
    </row>
    <row r="930" spans="1:9" x14ac:dyDescent="0.2">
      <c r="A930" s="2">
        <v>43719</v>
      </c>
      <c r="B930">
        <v>15.33</v>
      </c>
      <c r="C930">
        <v>15.52</v>
      </c>
      <c r="D930">
        <v>14.55</v>
      </c>
      <c r="E930">
        <v>14.61</v>
      </c>
      <c r="F930">
        <v>14.61</v>
      </c>
      <c r="G930">
        <v>0</v>
      </c>
      <c r="H930">
        <f t="shared" si="28"/>
        <v>2019</v>
      </c>
      <c r="I930">
        <f t="shared" si="29"/>
        <v>9</v>
      </c>
    </row>
    <row r="931" spans="1:9" x14ac:dyDescent="0.2">
      <c r="A931" s="2">
        <v>43720</v>
      </c>
      <c r="B931">
        <v>14.69</v>
      </c>
      <c r="C931">
        <v>14.94</v>
      </c>
      <c r="D931">
        <v>13.85</v>
      </c>
      <c r="E931">
        <v>14.22</v>
      </c>
      <c r="F931">
        <v>14.22</v>
      </c>
      <c r="G931">
        <v>0</v>
      </c>
      <c r="H931">
        <f t="shared" si="28"/>
        <v>2019</v>
      </c>
      <c r="I931">
        <f t="shared" si="29"/>
        <v>9</v>
      </c>
    </row>
    <row r="932" spans="1:9" x14ac:dyDescent="0.2">
      <c r="A932" s="2">
        <v>43721</v>
      </c>
      <c r="B932">
        <v>14.16</v>
      </c>
      <c r="C932">
        <v>14.31</v>
      </c>
      <c r="D932">
        <v>13.51</v>
      </c>
      <c r="E932">
        <v>13.74</v>
      </c>
      <c r="F932">
        <v>13.74</v>
      </c>
      <c r="G932">
        <v>0</v>
      </c>
      <c r="H932">
        <f t="shared" si="28"/>
        <v>2019</v>
      </c>
      <c r="I932">
        <f t="shared" si="29"/>
        <v>9</v>
      </c>
    </row>
    <row r="933" spans="1:9" x14ac:dyDescent="0.2">
      <c r="A933" s="2">
        <v>43724</v>
      </c>
      <c r="B933">
        <v>14.89</v>
      </c>
      <c r="C933">
        <v>15.29</v>
      </c>
      <c r="D933">
        <v>14.5</v>
      </c>
      <c r="E933">
        <v>14.67</v>
      </c>
      <c r="F933">
        <v>14.67</v>
      </c>
      <c r="G933">
        <v>0</v>
      </c>
      <c r="H933">
        <f t="shared" si="28"/>
        <v>2019</v>
      </c>
      <c r="I933">
        <f t="shared" si="29"/>
        <v>9</v>
      </c>
    </row>
    <row r="934" spans="1:9" x14ac:dyDescent="0.2">
      <c r="A934" s="2">
        <v>43725</v>
      </c>
      <c r="B934">
        <v>14.92</v>
      </c>
      <c r="C934">
        <v>15.03</v>
      </c>
      <c r="D934">
        <v>14.4</v>
      </c>
      <c r="E934">
        <v>14.44</v>
      </c>
      <c r="F934">
        <v>14.44</v>
      </c>
      <c r="G934">
        <v>0</v>
      </c>
      <c r="H934">
        <f t="shared" si="28"/>
        <v>2019</v>
      </c>
      <c r="I934">
        <f t="shared" si="29"/>
        <v>9</v>
      </c>
    </row>
    <row r="935" spans="1:9" x14ac:dyDescent="0.2">
      <c r="A935" s="2">
        <v>43726</v>
      </c>
      <c r="B935">
        <v>14.61</v>
      </c>
      <c r="C935">
        <v>15.8</v>
      </c>
      <c r="D935">
        <v>13.8</v>
      </c>
      <c r="E935">
        <v>13.95</v>
      </c>
      <c r="F935">
        <v>13.95</v>
      </c>
      <c r="G935">
        <v>0</v>
      </c>
      <c r="H935">
        <f t="shared" si="28"/>
        <v>2019</v>
      </c>
      <c r="I935">
        <f t="shared" si="29"/>
        <v>9</v>
      </c>
    </row>
    <row r="936" spans="1:9" x14ac:dyDescent="0.2">
      <c r="A936" s="2">
        <v>43727</v>
      </c>
      <c r="B936">
        <v>14.66</v>
      </c>
      <c r="C936">
        <v>14.66</v>
      </c>
      <c r="D936">
        <v>13.31</v>
      </c>
      <c r="E936">
        <v>14.05</v>
      </c>
      <c r="F936">
        <v>14.05</v>
      </c>
      <c r="G936">
        <v>0</v>
      </c>
      <c r="H936">
        <f t="shared" si="28"/>
        <v>2019</v>
      </c>
      <c r="I936">
        <f t="shared" si="29"/>
        <v>9</v>
      </c>
    </row>
    <row r="937" spans="1:9" x14ac:dyDescent="0.2">
      <c r="A937" s="2">
        <v>43728</v>
      </c>
      <c r="B937">
        <v>13.94</v>
      </c>
      <c r="C937">
        <v>15.84</v>
      </c>
      <c r="D937">
        <v>13.35</v>
      </c>
      <c r="E937">
        <v>15.32</v>
      </c>
      <c r="F937">
        <v>15.32</v>
      </c>
      <c r="G937">
        <v>0</v>
      </c>
      <c r="H937">
        <f t="shared" si="28"/>
        <v>2019</v>
      </c>
      <c r="I937">
        <f t="shared" si="29"/>
        <v>9</v>
      </c>
    </row>
    <row r="938" spans="1:9" x14ac:dyDescent="0.2">
      <c r="A938" s="2">
        <v>43731</v>
      </c>
      <c r="B938">
        <v>15.35</v>
      </c>
      <c r="C938">
        <v>16</v>
      </c>
      <c r="D938">
        <v>14.71</v>
      </c>
      <c r="E938">
        <v>14.91</v>
      </c>
      <c r="F938">
        <v>14.91</v>
      </c>
      <c r="G938">
        <v>0</v>
      </c>
      <c r="H938">
        <f t="shared" si="28"/>
        <v>2019</v>
      </c>
      <c r="I938">
        <f t="shared" si="29"/>
        <v>9</v>
      </c>
    </row>
    <row r="939" spans="1:9" x14ac:dyDescent="0.2">
      <c r="A939" s="2">
        <v>43732</v>
      </c>
      <c r="B939">
        <v>14.77</v>
      </c>
      <c r="C939">
        <v>17.620000999999998</v>
      </c>
      <c r="D939">
        <v>14.33</v>
      </c>
      <c r="E939">
        <v>17.049999</v>
      </c>
      <c r="F939">
        <v>17.049999</v>
      </c>
      <c r="G939">
        <v>0</v>
      </c>
      <c r="H939">
        <f t="shared" si="28"/>
        <v>2019</v>
      </c>
      <c r="I939">
        <f t="shared" si="29"/>
        <v>9</v>
      </c>
    </row>
    <row r="940" spans="1:9" x14ac:dyDescent="0.2">
      <c r="A940" s="2">
        <v>43733</v>
      </c>
      <c r="B940">
        <v>17.049999</v>
      </c>
      <c r="C940">
        <v>18.450001</v>
      </c>
      <c r="D940">
        <v>15.69</v>
      </c>
      <c r="E940">
        <v>15.96</v>
      </c>
      <c r="F940">
        <v>15.96</v>
      </c>
      <c r="G940">
        <v>0</v>
      </c>
      <c r="H940">
        <f t="shared" si="28"/>
        <v>2019</v>
      </c>
      <c r="I940">
        <f t="shared" si="29"/>
        <v>9</v>
      </c>
    </row>
    <row r="941" spans="1:9" x14ac:dyDescent="0.2">
      <c r="A941" s="2">
        <v>43734</v>
      </c>
      <c r="B941">
        <v>16.23</v>
      </c>
      <c r="C941">
        <v>17.09</v>
      </c>
      <c r="D941">
        <v>15.35</v>
      </c>
      <c r="E941">
        <v>16.07</v>
      </c>
      <c r="F941">
        <v>16.07</v>
      </c>
      <c r="G941">
        <v>0</v>
      </c>
      <c r="H941">
        <f t="shared" si="28"/>
        <v>2019</v>
      </c>
      <c r="I941">
        <f t="shared" si="29"/>
        <v>9</v>
      </c>
    </row>
    <row r="942" spans="1:9" x14ac:dyDescent="0.2">
      <c r="A942" s="2">
        <v>43735</v>
      </c>
      <c r="B942">
        <v>15.77</v>
      </c>
      <c r="C942">
        <v>18.690000999999999</v>
      </c>
      <c r="D942">
        <v>15.15</v>
      </c>
      <c r="E942">
        <v>17.219999000000001</v>
      </c>
      <c r="F942">
        <v>17.219999000000001</v>
      </c>
      <c r="G942">
        <v>0</v>
      </c>
      <c r="H942">
        <f t="shared" si="28"/>
        <v>2019</v>
      </c>
      <c r="I942">
        <f t="shared" si="29"/>
        <v>9</v>
      </c>
    </row>
    <row r="943" spans="1:9" x14ac:dyDescent="0.2">
      <c r="A943" s="2">
        <v>43738</v>
      </c>
      <c r="B943">
        <v>17.23</v>
      </c>
      <c r="C943">
        <v>17.350000000000001</v>
      </c>
      <c r="D943">
        <v>16.200001</v>
      </c>
      <c r="E943">
        <v>16.239999999999998</v>
      </c>
      <c r="F943">
        <v>16.239999999999998</v>
      </c>
      <c r="G943">
        <v>0</v>
      </c>
      <c r="H943">
        <f t="shared" si="28"/>
        <v>2019</v>
      </c>
      <c r="I943">
        <f t="shared" si="29"/>
        <v>9</v>
      </c>
    </row>
    <row r="944" spans="1:9" x14ac:dyDescent="0.2">
      <c r="A944" s="2">
        <v>43739</v>
      </c>
      <c r="B944">
        <v>16.02</v>
      </c>
      <c r="C944">
        <v>18.620000999999998</v>
      </c>
      <c r="D944">
        <v>15.79</v>
      </c>
      <c r="E944">
        <v>18.559999000000001</v>
      </c>
      <c r="F944">
        <v>18.559999000000001</v>
      </c>
      <c r="G944">
        <v>0</v>
      </c>
      <c r="H944">
        <f t="shared" si="28"/>
        <v>2019</v>
      </c>
      <c r="I944">
        <f t="shared" si="29"/>
        <v>10</v>
      </c>
    </row>
    <row r="945" spans="1:9" x14ac:dyDescent="0.2">
      <c r="A945" s="2">
        <v>43740</v>
      </c>
      <c r="B945">
        <v>18.75</v>
      </c>
      <c r="C945">
        <v>21.459999</v>
      </c>
      <c r="D945">
        <v>18.75</v>
      </c>
      <c r="E945">
        <v>20.559999000000001</v>
      </c>
      <c r="F945">
        <v>20.559999000000001</v>
      </c>
      <c r="G945">
        <v>0</v>
      </c>
      <c r="H945">
        <f t="shared" si="28"/>
        <v>2019</v>
      </c>
      <c r="I945">
        <f t="shared" si="29"/>
        <v>10</v>
      </c>
    </row>
    <row r="946" spans="1:9" x14ac:dyDescent="0.2">
      <c r="A946" s="2">
        <v>43741</v>
      </c>
      <c r="B946">
        <v>20.110001</v>
      </c>
      <c r="C946">
        <v>21.440000999999999</v>
      </c>
      <c r="D946">
        <v>19.030000999999999</v>
      </c>
      <c r="E946">
        <v>19.120000999999998</v>
      </c>
      <c r="F946">
        <v>19.120000999999998</v>
      </c>
      <c r="G946">
        <v>0</v>
      </c>
      <c r="H946">
        <f t="shared" si="28"/>
        <v>2019</v>
      </c>
      <c r="I946">
        <f t="shared" si="29"/>
        <v>10</v>
      </c>
    </row>
    <row r="947" spans="1:9" x14ac:dyDescent="0.2">
      <c r="A947" s="2">
        <v>43742</v>
      </c>
      <c r="B947">
        <v>19.420000000000002</v>
      </c>
      <c r="C947">
        <v>19.969999000000001</v>
      </c>
      <c r="D947">
        <v>16.969999000000001</v>
      </c>
      <c r="E947">
        <v>17.040001</v>
      </c>
      <c r="F947">
        <v>17.040001</v>
      </c>
      <c r="G947">
        <v>0</v>
      </c>
      <c r="H947">
        <f t="shared" si="28"/>
        <v>2019</v>
      </c>
      <c r="I947">
        <f t="shared" si="29"/>
        <v>10</v>
      </c>
    </row>
    <row r="948" spans="1:9" x14ac:dyDescent="0.2">
      <c r="A948" s="2">
        <v>43745</v>
      </c>
      <c r="B948">
        <v>18.27</v>
      </c>
      <c r="C948">
        <v>18.52</v>
      </c>
      <c r="D948">
        <v>16.440000999999999</v>
      </c>
      <c r="E948">
        <v>17.860001</v>
      </c>
      <c r="F948">
        <v>17.860001</v>
      </c>
      <c r="G948">
        <v>0</v>
      </c>
      <c r="H948">
        <f t="shared" si="28"/>
        <v>2019</v>
      </c>
      <c r="I948">
        <f t="shared" si="29"/>
        <v>10</v>
      </c>
    </row>
    <row r="949" spans="1:9" x14ac:dyDescent="0.2">
      <c r="A949" s="2">
        <v>43746</v>
      </c>
      <c r="B949">
        <v>17.610001</v>
      </c>
      <c r="C949">
        <v>20.379999000000002</v>
      </c>
      <c r="D949">
        <v>17.420000000000002</v>
      </c>
      <c r="E949">
        <v>20.280000999999999</v>
      </c>
      <c r="F949">
        <v>20.280000999999999</v>
      </c>
      <c r="G949">
        <v>0</v>
      </c>
      <c r="H949">
        <f t="shared" si="28"/>
        <v>2019</v>
      </c>
      <c r="I949">
        <f t="shared" si="29"/>
        <v>10</v>
      </c>
    </row>
    <row r="950" spans="1:9" x14ac:dyDescent="0.2">
      <c r="A950" s="2">
        <v>43747</v>
      </c>
      <c r="B950">
        <v>19.940000999999999</v>
      </c>
      <c r="C950">
        <v>20</v>
      </c>
      <c r="D950">
        <v>17.77</v>
      </c>
      <c r="E950">
        <v>18.639999</v>
      </c>
      <c r="F950">
        <v>18.639999</v>
      </c>
      <c r="G950">
        <v>0</v>
      </c>
      <c r="H950">
        <f t="shared" si="28"/>
        <v>2019</v>
      </c>
      <c r="I950">
        <f t="shared" si="29"/>
        <v>10</v>
      </c>
    </row>
    <row r="951" spans="1:9" x14ac:dyDescent="0.2">
      <c r="A951" s="2">
        <v>43748</v>
      </c>
      <c r="B951">
        <v>19.280000999999999</v>
      </c>
      <c r="C951">
        <v>19.799999</v>
      </c>
      <c r="D951">
        <v>17.559999000000001</v>
      </c>
      <c r="E951">
        <v>17.57</v>
      </c>
      <c r="F951">
        <v>17.57</v>
      </c>
      <c r="G951">
        <v>0</v>
      </c>
      <c r="H951">
        <f t="shared" si="28"/>
        <v>2019</v>
      </c>
      <c r="I951">
        <f t="shared" si="29"/>
        <v>10</v>
      </c>
    </row>
    <row r="952" spans="1:9" x14ac:dyDescent="0.2">
      <c r="A952" s="2">
        <v>43749</v>
      </c>
      <c r="B952">
        <v>17.350000000000001</v>
      </c>
      <c r="C952">
        <v>17.440000999999999</v>
      </c>
      <c r="D952">
        <v>15.11</v>
      </c>
      <c r="E952">
        <v>15.58</v>
      </c>
      <c r="F952">
        <v>15.58</v>
      </c>
      <c r="G952">
        <v>0</v>
      </c>
      <c r="H952">
        <f t="shared" si="28"/>
        <v>2019</v>
      </c>
      <c r="I952">
        <f t="shared" si="29"/>
        <v>10</v>
      </c>
    </row>
    <row r="953" spans="1:9" x14ac:dyDescent="0.2">
      <c r="A953" s="2">
        <v>43752</v>
      </c>
      <c r="B953">
        <v>15.66</v>
      </c>
      <c r="C953">
        <v>16.5</v>
      </c>
      <c r="D953">
        <v>14.51</v>
      </c>
      <c r="E953">
        <v>14.57</v>
      </c>
      <c r="F953">
        <v>14.57</v>
      </c>
      <c r="G953">
        <v>0</v>
      </c>
      <c r="H953">
        <f t="shared" si="28"/>
        <v>2019</v>
      </c>
      <c r="I953">
        <f t="shared" si="29"/>
        <v>10</v>
      </c>
    </row>
    <row r="954" spans="1:9" x14ac:dyDescent="0.2">
      <c r="A954" s="2">
        <v>43753</v>
      </c>
      <c r="B954">
        <v>13.94</v>
      </c>
      <c r="C954">
        <v>14.43</v>
      </c>
      <c r="D954">
        <v>13.39</v>
      </c>
      <c r="E954">
        <v>13.54</v>
      </c>
      <c r="F954">
        <v>13.54</v>
      </c>
      <c r="G954">
        <v>0</v>
      </c>
      <c r="H954">
        <f t="shared" si="28"/>
        <v>2019</v>
      </c>
      <c r="I954">
        <f t="shared" si="29"/>
        <v>10</v>
      </c>
    </row>
    <row r="955" spans="1:9" x14ac:dyDescent="0.2">
      <c r="A955" s="2">
        <v>43754</v>
      </c>
      <c r="B955">
        <v>13.94</v>
      </c>
      <c r="C955">
        <v>14.26</v>
      </c>
      <c r="D955">
        <v>13.6</v>
      </c>
      <c r="E955">
        <v>13.68</v>
      </c>
      <c r="F955">
        <v>13.68</v>
      </c>
      <c r="G955">
        <v>0</v>
      </c>
      <c r="H955">
        <f t="shared" si="28"/>
        <v>2019</v>
      </c>
      <c r="I955">
        <f t="shared" si="29"/>
        <v>10</v>
      </c>
    </row>
    <row r="956" spans="1:9" x14ac:dyDescent="0.2">
      <c r="A956" s="2">
        <v>43755</v>
      </c>
      <c r="B956">
        <v>13.79</v>
      </c>
      <c r="C956">
        <v>14.18</v>
      </c>
      <c r="D956">
        <v>13.31</v>
      </c>
      <c r="E956">
        <v>13.79</v>
      </c>
      <c r="F956">
        <v>13.79</v>
      </c>
      <c r="G956">
        <v>0</v>
      </c>
      <c r="H956">
        <f t="shared" si="28"/>
        <v>2019</v>
      </c>
      <c r="I956">
        <f t="shared" si="29"/>
        <v>10</v>
      </c>
    </row>
    <row r="957" spans="1:9" x14ac:dyDescent="0.2">
      <c r="A957" s="2">
        <v>43756</v>
      </c>
      <c r="B957">
        <v>14.2</v>
      </c>
      <c r="C957">
        <v>15.16</v>
      </c>
      <c r="D957">
        <v>13.78</v>
      </c>
      <c r="E957">
        <v>14.25</v>
      </c>
      <c r="F957">
        <v>14.25</v>
      </c>
      <c r="G957">
        <v>0</v>
      </c>
      <c r="H957">
        <f t="shared" si="28"/>
        <v>2019</v>
      </c>
      <c r="I957">
        <f t="shared" si="29"/>
        <v>10</v>
      </c>
    </row>
    <row r="958" spans="1:9" x14ac:dyDescent="0.2">
      <c r="A958" s="2">
        <v>43759</v>
      </c>
      <c r="B958">
        <v>14.24</v>
      </c>
      <c r="C958">
        <v>14.63</v>
      </c>
      <c r="D958">
        <v>14</v>
      </c>
      <c r="E958">
        <v>14</v>
      </c>
      <c r="F958">
        <v>14</v>
      </c>
      <c r="G958">
        <v>0</v>
      </c>
      <c r="H958">
        <f t="shared" si="28"/>
        <v>2019</v>
      </c>
      <c r="I958">
        <f t="shared" si="29"/>
        <v>10</v>
      </c>
    </row>
    <row r="959" spans="1:9" x14ac:dyDescent="0.2">
      <c r="A959" s="2">
        <v>43760</v>
      </c>
      <c r="B959">
        <v>13.99</v>
      </c>
      <c r="C959">
        <v>14.61</v>
      </c>
      <c r="D959">
        <v>13.7</v>
      </c>
      <c r="E959">
        <v>14.46</v>
      </c>
      <c r="F959">
        <v>14.46</v>
      </c>
      <c r="G959">
        <v>0</v>
      </c>
      <c r="H959">
        <f t="shared" si="28"/>
        <v>2019</v>
      </c>
      <c r="I959">
        <f t="shared" si="29"/>
        <v>10</v>
      </c>
    </row>
    <row r="960" spans="1:9" x14ac:dyDescent="0.2">
      <c r="A960" s="2">
        <v>43761</v>
      </c>
      <c r="B960">
        <v>14.83</v>
      </c>
      <c r="C960">
        <v>15.12</v>
      </c>
      <c r="D960">
        <v>14.01</v>
      </c>
      <c r="E960">
        <v>14.01</v>
      </c>
      <c r="F960">
        <v>14.01</v>
      </c>
      <c r="G960">
        <v>0</v>
      </c>
      <c r="H960">
        <f t="shared" si="28"/>
        <v>2019</v>
      </c>
      <c r="I960">
        <f t="shared" si="29"/>
        <v>10</v>
      </c>
    </row>
    <row r="961" spans="1:9" x14ac:dyDescent="0.2">
      <c r="A961" s="2">
        <v>43762</v>
      </c>
      <c r="B961">
        <v>13.98</v>
      </c>
      <c r="C961">
        <v>14.34</v>
      </c>
      <c r="D961">
        <v>13.4</v>
      </c>
      <c r="E961">
        <v>13.71</v>
      </c>
      <c r="F961">
        <v>13.71</v>
      </c>
      <c r="G961">
        <v>0</v>
      </c>
      <c r="H961">
        <f t="shared" si="28"/>
        <v>2019</v>
      </c>
      <c r="I961">
        <f t="shared" si="29"/>
        <v>10</v>
      </c>
    </row>
    <row r="962" spans="1:9" x14ac:dyDescent="0.2">
      <c r="A962" s="2">
        <v>43763</v>
      </c>
      <c r="B962">
        <v>13.53</v>
      </c>
      <c r="C962">
        <v>13.79</v>
      </c>
      <c r="D962">
        <v>12.62</v>
      </c>
      <c r="E962">
        <v>12.65</v>
      </c>
      <c r="F962">
        <v>12.65</v>
      </c>
      <c r="G962">
        <v>0</v>
      </c>
      <c r="H962">
        <f t="shared" si="28"/>
        <v>2019</v>
      </c>
      <c r="I962">
        <f t="shared" si="29"/>
        <v>10</v>
      </c>
    </row>
    <row r="963" spans="1:9" x14ac:dyDescent="0.2">
      <c r="A963" s="2">
        <v>43766</v>
      </c>
      <c r="B963">
        <v>13.01</v>
      </c>
      <c r="C963">
        <v>13.14</v>
      </c>
      <c r="D963">
        <v>12.66</v>
      </c>
      <c r="E963">
        <v>13.11</v>
      </c>
      <c r="F963">
        <v>13.11</v>
      </c>
      <c r="G963">
        <v>0</v>
      </c>
      <c r="H963">
        <f t="shared" ref="H963:H1026" si="30">YEAR(A963)</f>
        <v>2019</v>
      </c>
      <c r="I963">
        <f t="shared" ref="I963:I1026" si="31">MONTH(A963)</f>
        <v>10</v>
      </c>
    </row>
    <row r="964" spans="1:9" x14ac:dyDescent="0.2">
      <c r="A964" s="2">
        <v>43767</v>
      </c>
      <c r="B964">
        <v>13.16</v>
      </c>
      <c r="C964">
        <v>13.52</v>
      </c>
      <c r="D964">
        <v>13.07</v>
      </c>
      <c r="E964">
        <v>13.2</v>
      </c>
      <c r="F964">
        <v>13.2</v>
      </c>
      <c r="G964">
        <v>0</v>
      </c>
      <c r="H964">
        <f t="shared" si="30"/>
        <v>2019</v>
      </c>
      <c r="I964">
        <f t="shared" si="31"/>
        <v>10</v>
      </c>
    </row>
    <row r="965" spans="1:9" x14ac:dyDescent="0.2">
      <c r="A965" s="2">
        <v>43768</v>
      </c>
      <c r="B965">
        <v>13.08</v>
      </c>
      <c r="C965">
        <v>13.37</v>
      </c>
      <c r="D965">
        <v>12.27</v>
      </c>
      <c r="E965">
        <v>12.33</v>
      </c>
      <c r="F965">
        <v>12.33</v>
      </c>
      <c r="G965">
        <v>0</v>
      </c>
      <c r="H965">
        <f t="shared" si="30"/>
        <v>2019</v>
      </c>
      <c r="I965">
        <f t="shared" si="31"/>
        <v>10</v>
      </c>
    </row>
    <row r="966" spans="1:9" x14ac:dyDescent="0.2">
      <c r="A966" s="2">
        <v>43769</v>
      </c>
      <c r="B966">
        <v>13.51</v>
      </c>
      <c r="C966">
        <v>13.95</v>
      </c>
      <c r="D966">
        <v>13.18</v>
      </c>
      <c r="E966">
        <v>13.22</v>
      </c>
      <c r="F966">
        <v>13.22</v>
      </c>
      <c r="G966">
        <v>0</v>
      </c>
      <c r="H966">
        <f t="shared" si="30"/>
        <v>2019</v>
      </c>
      <c r="I966">
        <f t="shared" si="31"/>
        <v>10</v>
      </c>
    </row>
    <row r="967" spans="1:9" x14ac:dyDescent="0.2">
      <c r="A967" s="2">
        <v>43770</v>
      </c>
      <c r="B967">
        <v>12.5</v>
      </c>
      <c r="C967">
        <v>12.6</v>
      </c>
      <c r="D967">
        <v>12.26</v>
      </c>
      <c r="E967">
        <v>12.3</v>
      </c>
      <c r="F967">
        <v>12.3</v>
      </c>
      <c r="G967">
        <v>0</v>
      </c>
      <c r="H967">
        <f t="shared" si="30"/>
        <v>2019</v>
      </c>
      <c r="I967">
        <f t="shared" si="31"/>
        <v>11</v>
      </c>
    </row>
    <row r="968" spans="1:9" x14ac:dyDescent="0.2">
      <c r="A968" s="2">
        <v>43773</v>
      </c>
      <c r="B968">
        <v>12.68</v>
      </c>
      <c r="C968">
        <v>13.13</v>
      </c>
      <c r="D968">
        <v>12.44</v>
      </c>
      <c r="E968">
        <v>12.83</v>
      </c>
      <c r="F968">
        <v>12.83</v>
      </c>
      <c r="G968">
        <v>0</v>
      </c>
      <c r="H968">
        <f t="shared" si="30"/>
        <v>2019</v>
      </c>
      <c r="I968">
        <f t="shared" si="31"/>
        <v>11</v>
      </c>
    </row>
    <row r="969" spans="1:9" x14ac:dyDescent="0.2">
      <c r="A969" s="2">
        <v>43774</v>
      </c>
      <c r="B969">
        <v>12.85</v>
      </c>
      <c r="C969">
        <v>13.28</v>
      </c>
      <c r="D969">
        <v>12.25</v>
      </c>
      <c r="E969">
        <v>13.1</v>
      </c>
      <c r="F969">
        <v>13.1</v>
      </c>
      <c r="G969">
        <v>0</v>
      </c>
      <c r="H969">
        <f t="shared" si="30"/>
        <v>2019</v>
      </c>
      <c r="I969">
        <f t="shared" si="31"/>
        <v>11</v>
      </c>
    </row>
    <row r="970" spans="1:9" x14ac:dyDescent="0.2">
      <c r="A970" s="2">
        <v>43775</v>
      </c>
      <c r="B970">
        <v>13.18</v>
      </c>
      <c r="C970">
        <v>13.39</v>
      </c>
      <c r="D970">
        <v>12.6</v>
      </c>
      <c r="E970">
        <v>12.62</v>
      </c>
      <c r="F970">
        <v>12.62</v>
      </c>
      <c r="G970">
        <v>0</v>
      </c>
      <c r="H970">
        <f t="shared" si="30"/>
        <v>2019</v>
      </c>
      <c r="I970">
        <f t="shared" si="31"/>
        <v>11</v>
      </c>
    </row>
    <row r="971" spans="1:9" x14ac:dyDescent="0.2">
      <c r="A971" s="2">
        <v>43776</v>
      </c>
      <c r="B971">
        <v>12.59</v>
      </c>
      <c r="C971">
        <v>12.89</v>
      </c>
      <c r="D971">
        <v>12.26</v>
      </c>
      <c r="E971">
        <v>12.73</v>
      </c>
      <c r="F971">
        <v>12.73</v>
      </c>
      <c r="G971">
        <v>0</v>
      </c>
      <c r="H971">
        <f t="shared" si="30"/>
        <v>2019</v>
      </c>
      <c r="I971">
        <f t="shared" si="31"/>
        <v>11</v>
      </c>
    </row>
    <row r="972" spans="1:9" x14ac:dyDescent="0.2">
      <c r="A972" s="2">
        <v>43777</v>
      </c>
      <c r="B972">
        <v>12.98</v>
      </c>
      <c r="C972">
        <v>13.05</v>
      </c>
      <c r="D972">
        <v>12</v>
      </c>
      <c r="E972">
        <v>12.07</v>
      </c>
      <c r="F972">
        <v>12.07</v>
      </c>
      <c r="G972">
        <v>0</v>
      </c>
      <c r="H972">
        <f t="shared" si="30"/>
        <v>2019</v>
      </c>
      <c r="I972">
        <f t="shared" si="31"/>
        <v>11</v>
      </c>
    </row>
    <row r="973" spans="1:9" x14ac:dyDescent="0.2">
      <c r="A973" s="2">
        <v>43780</v>
      </c>
      <c r="B973">
        <v>13.15</v>
      </c>
      <c r="C973">
        <v>13.49</v>
      </c>
      <c r="D973">
        <v>12.66</v>
      </c>
      <c r="E973">
        <v>12.69</v>
      </c>
      <c r="F973">
        <v>12.69</v>
      </c>
      <c r="G973">
        <v>0</v>
      </c>
      <c r="H973">
        <f t="shared" si="30"/>
        <v>2019</v>
      </c>
      <c r="I973">
        <f t="shared" si="31"/>
        <v>11</v>
      </c>
    </row>
    <row r="974" spans="1:9" x14ac:dyDescent="0.2">
      <c r="A974" s="2">
        <v>43781</v>
      </c>
      <c r="B974">
        <v>12.64</v>
      </c>
      <c r="C974">
        <v>13.1</v>
      </c>
      <c r="D974">
        <v>12.36</v>
      </c>
      <c r="E974">
        <v>12.68</v>
      </c>
      <c r="F974">
        <v>12.68</v>
      </c>
      <c r="G974">
        <v>0</v>
      </c>
      <c r="H974">
        <f t="shared" si="30"/>
        <v>2019</v>
      </c>
      <c r="I974">
        <f t="shared" si="31"/>
        <v>11</v>
      </c>
    </row>
    <row r="975" spans="1:9" x14ac:dyDescent="0.2">
      <c r="A975" s="2">
        <v>43782</v>
      </c>
      <c r="B975">
        <v>12.91</v>
      </c>
      <c r="C975">
        <v>13.9</v>
      </c>
      <c r="D975">
        <v>12.88</v>
      </c>
      <c r="E975">
        <v>13</v>
      </c>
      <c r="F975">
        <v>13</v>
      </c>
      <c r="G975">
        <v>0</v>
      </c>
      <c r="H975">
        <f t="shared" si="30"/>
        <v>2019</v>
      </c>
      <c r="I975">
        <f t="shared" si="31"/>
        <v>11</v>
      </c>
    </row>
    <row r="976" spans="1:9" x14ac:dyDescent="0.2">
      <c r="A976" s="2">
        <v>43783</v>
      </c>
      <c r="B976">
        <v>13.16</v>
      </c>
      <c r="C976">
        <v>13.81</v>
      </c>
      <c r="D976">
        <v>12.93</v>
      </c>
      <c r="E976">
        <v>13.05</v>
      </c>
      <c r="F976">
        <v>13.05</v>
      </c>
      <c r="G976">
        <v>0</v>
      </c>
      <c r="H976">
        <f t="shared" si="30"/>
        <v>2019</v>
      </c>
      <c r="I976">
        <f t="shared" si="31"/>
        <v>11</v>
      </c>
    </row>
    <row r="977" spans="1:9" x14ac:dyDescent="0.2">
      <c r="A977" s="2">
        <v>43784</v>
      </c>
      <c r="B977">
        <v>12.95</v>
      </c>
      <c r="C977">
        <v>12.97</v>
      </c>
      <c r="D977">
        <v>11.92</v>
      </c>
      <c r="E977">
        <v>12.05</v>
      </c>
      <c r="F977">
        <v>12.05</v>
      </c>
      <c r="G977">
        <v>0</v>
      </c>
      <c r="H977">
        <f t="shared" si="30"/>
        <v>2019</v>
      </c>
      <c r="I977">
        <f t="shared" si="31"/>
        <v>11</v>
      </c>
    </row>
    <row r="978" spans="1:9" x14ac:dyDescent="0.2">
      <c r="A978" s="2">
        <v>43787</v>
      </c>
      <c r="B978">
        <v>12.39</v>
      </c>
      <c r="C978">
        <v>13.1</v>
      </c>
      <c r="D978">
        <v>12.32</v>
      </c>
      <c r="E978">
        <v>12.46</v>
      </c>
      <c r="F978">
        <v>12.46</v>
      </c>
      <c r="G978">
        <v>0</v>
      </c>
      <c r="H978">
        <f t="shared" si="30"/>
        <v>2019</v>
      </c>
      <c r="I978">
        <f t="shared" si="31"/>
        <v>11</v>
      </c>
    </row>
    <row r="979" spans="1:9" x14ac:dyDescent="0.2">
      <c r="A979" s="2">
        <v>43788</v>
      </c>
      <c r="B979">
        <v>12.33</v>
      </c>
      <c r="C979">
        <v>13.01</v>
      </c>
      <c r="D979">
        <v>12.16</v>
      </c>
      <c r="E979">
        <v>12.86</v>
      </c>
      <c r="F979">
        <v>12.86</v>
      </c>
      <c r="G979">
        <v>0</v>
      </c>
      <c r="H979">
        <f t="shared" si="30"/>
        <v>2019</v>
      </c>
      <c r="I979">
        <f t="shared" si="31"/>
        <v>11</v>
      </c>
    </row>
    <row r="980" spans="1:9" x14ac:dyDescent="0.2">
      <c r="A980" s="2">
        <v>43789</v>
      </c>
      <c r="B980">
        <v>13.42</v>
      </c>
      <c r="C980">
        <v>14.17</v>
      </c>
      <c r="D980">
        <v>12.61</v>
      </c>
      <c r="E980">
        <v>12.78</v>
      </c>
      <c r="F980">
        <v>12.78</v>
      </c>
      <c r="G980">
        <v>0</v>
      </c>
      <c r="H980">
        <f t="shared" si="30"/>
        <v>2019</v>
      </c>
      <c r="I980">
        <f t="shared" si="31"/>
        <v>11</v>
      </c>
    </row>
    <row r="981" spans="1:9" x14ac:dyDescent="0.2">
      <c r="A981" s="2">
        <v>43790</v>
      </c>
      <c r="B981">
        <v>13.35</v>
      </c>
      <c r="C981">
        <v>13.86</v>
      </c>
      <c r="D981">
        <v>12.49</v>
      </c>
      <c r="E981">
        <v>13.13</v>
      </c>
      <c r="F981">
        <v>13.13</v>
      </c>
      <c r="G981">
        <v>0</v>
      </c>
      <c r="H981">
        <f t="shared" si="30"/>
        <v>2019</v>
      </c>
      <c r="I981">
        <f t="shared" si="31"/>
        <v>11</v>
      </c>
    </row>
    <row r="982" spans="1:9" x14ac:dyDescent="0.2">
      <c r="A982" s="2">
        <v>43791</v>
      </c>
      <c r="B982">
        <v>12.82</v>
      </c>
      <c r="C982">
        <v>13.25</v>
      </c>
      <c r="D982">
        <v>12.33</v>
      </c>
      <c r="E982">
        <v>12.34</v>
      </c>
      <c r="F982">
        <v>12.34</v>
      </c>
      <c r="G982">
        <v>0</v>
      </c>
      <c r="H982">
        <f t="shared" si="30"/>
        <v>2019</v>
      </c>
      <c r="I982">
        <f t="shared" si="31"/>
        <v>11</v>
      </c>
    </row>
    <row r="983" spans="1:9" x14ac:dyDescent="0.2">
      <c r="A983" s="2">
        <v>43794</v>
      </c>
      <c r="B983">
        <v>12.51</v>
      </c>
      <c r="C983">
        <v>12.59</v>
      </c>
      <c r="D983">
        <v>11.73</v>
      </c>
      <c r="E983">
        <v>11.87</v>
      </c>
      <c r="F983">
        <v>11.87</v>
      </c>
      <c r="G983">
        <v>0</v>
      </c>
      <c r="H983">
        <f t="shared" si="30"/>
        <v>2019</v>
      </c>
      <c r="I983">
        <f t="shared" si="31"/>
        <v>11</v>
      </c>
    </row>
    <row r="984" spans="1:9" x14ac:dyDescent="0.2">
      <c r="A984" s="2">
        <v>43795</v>
      </c>
      <c r="B984">
        <v>11.88</v>
      </c>
      <c r="C984">
        <v>12.04</v>
      </c>
      <c r="D984">
        <v>11.42</v>
      </c>
      <c r="E984">
        <v>11.54</v>
      </c>
      <c r="F984">
        <v>11.54</v>
      </c>
      <c r="G984">
        <v>0</v>
      </c>
      <c r="H984">
        <f t="shared" si="30"/>
        <v>2019</v>
      </c>
      <c r="I984">
        <f t="shared" si="31"/>
        <v>11</v>
      </c>
    </row>
    <row r="985" spans="1:9" x14ac:dyDescent="0.2">
      <c r="A985" s="2">
        <v>43796</v>
      </c>
      <c r="B985">
        <v>11.55</v>
      </c>
      <c r="C985">
        <v>11.79</v>
      </c>
      <c r="D985">
        <v>11.44</v>
      </c>
      <c r="E985">
        <v>11.75</v>
      </c>
      <c r="F985">
        <v>11.75</v>
      </c>
      <c r="G985">
        <v>0</v>
      </c>
      <c r="H985">
        <f t="shared" si="30"/>
        <v>2019</v>
      </c>
      <c r="I985">
        <f t="shared" si="31"/>
        <v>11</v>
      </c>
    </row>
    <row r="986" spans="1:9" x14ac:dyDescent="0.2">
      <c r="A986" s="2">
        <v>43798</v>
      </c>
      <c r="B986">
        <v>12.5</v>
      </c>
      <c r="C986">
        <v>12.83</v>
      </c>
      <c r="D986">
        <v>12.12</v>
      </c>
      <c r="E986">
        <v>12.62</v>
      </c>
      <c r="F986">
        <v>12.62</v>
      </c>
      <c r="G986">
        <v>0</v>
      </c>
      <c r="H986">
        <f t="shared" si="30"/>
        <v>2019</v>
      </c>
      <c r="I986">
        <f t="shared" si="31"/>
        <v>11</v>
      </c>
    </row>
    <row r="987" spans="1:9" x14ac:dyDescent="0.2">
      <c r="A987" s="2">
        <v>43801</v>
      </c>
      <c r="B987">
        <v>12.69</v>
      </c>
      <c r="C987">
        <v>15.27</v>
      </c>
      <c r="D987">
        <v>12.55</v>
      </c>
      <c r="E987">
        <v>14.91</v>
      </c>
      <c r="F987">
        <v>14.91</v>
      </c>
      <c r="G987">
        <v>0</v>
      </c>
      <c r="H987">
        <f t="shared" si="30"/>
        <v>2019</v>
      </c>
      <c r="I987">
        <f t="shared" si="31"/>
        <v>12</v>
      </c>
    </row>
    <row r="988" spans="1:9" x14ac:dyDescent="0.2">
      <c r="A988" s="2">
        <v>43802</v>
      </c>
      <c r="B988">
        <v>14.68</v>
      </c>
      <c r="C988">
        <v>17.989999999999998</v>
      </c>
      <c r="D988">
        <v>14.61</v>
      </c>
      <c r="E988">
        <v>15.96</v>
      </c>
      <c r="F988">
        <v>15.96</v>
      </c>
      <c r="G988">
        <v>0</v>
      </c>
      <c r="H988">
        <f t="shared" si="30"/>
        <v>2019</v>
      </c>
      <c r="I988">
        <f t="shared" si="31"/>
        <v>12</v>
      </c>
    </row>
    <row r="989" spans="1:9" x14ac:dyDescent="0.2">
      <c r="A989" s="2">
        <v>43803</v>
      </c>
      <c r="B989">
        <v>16.379999000000002</v>
      </c>
      <c r="C989">
        <v>16.399999999999999</v>
      </c>
      <c r="D989">
        <v>14.12</v>
      </c>
      <c r="E989">
        <v>14.8</v>
      </c>
      <c r="F989">
        <v>14.8</v>
      </c>
      <c r="G989">
        <v>0</v>
      </c>
      <c r="H989">
        <f t="shared" si="30"/>
        <v>2019</v>
      </c>
      <c r="I989">
        <f t="shared" si="31"/>
        <v>12</v>
      </c>
    </row>
    <row r="990" spans="1:9" x14ac:dyDescent="0.2">
      <c r="A990" s="2">
        <v>43804</v>
      </c>
      <c r="B990">
        <v>14.46</v>
      </c>
      <c r="C990">
        <v>15.37</v>
      </c>
      <c r="D990">
        <v>14.17</v>
      </c>
      <c r="E990">
        <v>14.52</v>
      </c>
      <c r="F990">
        <v>14.52</v>
      </c>
      <c r="G990">
        <v>0</v>
      </c>
      <c r="H990">
        <f t="shared" si="30"/>
        <v>2019</v>
      </c>
      <c r="I990">
        <f t="shared" si="31"/>
        <v>12</v>
      </c>
    </row>
    <row r="991" spans="1:9" x14ac:dyDescent="0.2">
      <c r="A991" s="2">
        <v>43805</v>
      </c>
      <c r="B991">
        <v>14.37</v>
      </c>
      <c r="C991">
        <v>14.47</v>
      </c>
      <c r="D991">
        <v>13.19</v>
      </c>
      <c r="E991">
        <v>13.62</v>
      </c>
      <c r="F991">
        <v>13.62</v>
      </c>
      <c r="G991">
        <v>0</v>
      </c>
      <c r="H991">
        <f t="shared" si="30"/>
        <v>2019</v>
      </c>
      <c r="I991">
        <f t="shared" si="31"/>
        <v>12</v>
      </c>
    </row>
    <row r="992" spans="1:9" x14ac:dyDescent="0.2">
      <c r="A992" s="2">
        <v>43808</v>
      </c>
      <c r="B992">
        <v>14.25</v>
      </c>
      <c r="C992">
        <v>16.07</v>
      </c>
      <c r="D992">
        <v>12.25</v>
      </c>
      <c r="E992">
        <v>15.86</v>
      </c>
      <c r="F992">
        <v>15.86</v>
      </c>
      <c r="G992">
        <v>0</v>
      </c>
      <c r="H992">
        <f t="shared" si="30"/>
        <v>2019</v>
      </c>
      <c r="I992">
        <f t="shared" si="31"/>
        <v>12</v>
      </c>
    </row>
    <row r="993" spans="1:9" x14ac:dyDescent="0.2">
      <c r="A993" s="2">
        <v>43809</v>
      </c>
      <c r="B993">
        <v>15.8</v>
      </c>
      <c r="C993">
        <v>16.899999999999999</v>
      </c>
      <c r="D993">
        <v>14.93</v>
      </c>
      <c r="E993">
        <v>15.68</v>
      </c>
      <c r="F993">
        <v>15.68</v>
      </c>
      <c r="G993">
        <v>0</v>
      </c>
      <c r="H993">
        <f t="shared" si="30"/>
        <v>2019</v>
      </c>
      <c r="I993">
        <f t="shared" si="31"/>
        <v>12</v>
      </c>
    </row>
    <row r="994" spans="1:9" x14ac:dyDescent="0.2">
      <c r="A994" s="2">
        <v>43810</v>
      </c>
      <c r="B994">
        <v>15.57</v>
      </c>
      <c r="C994">
        <v>15.97</v>
      </c>
      <c r="D994">
        <v>14.98</v>
      </c>
      <c r="E994">
        <v>14.99</v>
      </c>
      <c r="F994">
        <v>14.99</v>
      </c>
      <c r="G994">
        <v>0</v>
      </c>
      <c r="H994">
        <f t="shared" si="30"/>
        <v>2019</v>
      </c>
      <c r="I994">
        <f t="shared" si="31"/>
        <v>12</v>
      </c>
    </row>
    <row r="995" spans="1:9" x14ac:dyDescent="0.2">
      <c r="A995" s="2">
        <v>43811</v>
      </c>
      <c r="B995">
        <v>14.94</v>
      </c>
      <c r="C995">
        <v>15.55</v>
      </c>
      <c r="D995">
        <v>13.6</v>
      </c>
      <c r="E995">
        <v>13.94</v>
      </c>
      <c r="F995">
        <v>13.94</v>
      </c>
      <c r="G995">
        <v>0</v>
      </c>
      <c r="H995">
        <f t="shared" si="30"/>
        <v>2019</v>
      </c>
      <c r="I995">
        <f t="shared" si="31"/>
        <v>12</v>
      </c>
    </row>
    <row r="996" spans="1:9" x14ac:dyDescent="0.2">
      <c r="A996" s="2">
        <v>43812</v>
      </c>
      <c r="B996">
        <v>13.18</v>
      </c>
      <c r="C996">
        <v>14.35</v>
      </c>
      <c r="D996">
        <v>12.54</v>
      </c>
      <c r="E996">
        <v>12.63</v>
      </c>
      <c r="F996">
        <v>12.63</v>
      </c>
      <c r="G996">
        <v>0</v>
      </c>
      <c r="H996">
        <f t="shared" si="30"/>
        <v>2019</v>
      </c>
      <c r="I996">
        <f t="shared" si="31"/>
        <v>12</v>
      </c>
    </row>
    <row r="997" spans="1:9" x14ac:dyDescent="0.2">
      <c r="A997" s="2">
        <v>43815</v>
      </c>
      <c r="B997">
        <v>12.47</v>
      </c>
      <c r="C997">
        <v>12.53</v>
      </c>
      <c r="D997">
        <v>11.71</v>
      </c>
      <c r="E997">
        <v>12.14</v>
      </c>
      <c r="F997">
        <v>12.14</v>
      </c>
      <c r="G997">
        <v>0</v>
      </c>
      <c r="H997">
        <f t="shared" si="30"/>
        <v>2019</v>
      </c>
      <c r="I997">
        <f t="shared" si="31"/>
        <v>12</v>
      </c>
    </row>
    <row r="998" spans="1:9" x14ac:dyDescent="0.2">
      <c r="A998" s="2">
        <v>43816</v>
      </c>
      <c r="B998">
        <v>12.23</v>
      </c>
      <c r="C998">
        <v>12.47</v>
      </c>
      <c r="D998">
        <v>11.9</v>
      </c>
      <c r="E998">
        <v>12.29</v>
      </c>
      <c r="F998">
        <v>12.29</v>
      </c>
      <c r="G998">
        <v>0</v>
      </c>
      <c r="H998">
        <f t="shared" si="30"/>
        <v>2019</v>
      </c>
      <c r="I998">
        <f t="shared" si="31"/>
        <v>12</v>
      </c>
    </row>
    <row r="999" spans="1:9" x14ac:dyDescent="0.2">
      <c r="A999" s="2">
        <v>43817</v>
      </c>
      <c r="B999">
        <v>12.24</v>
      </c>
      <c r="C999">
        <v>12.7</v>
      </c>
      <c r="D999">
        <v>11.93</v>
      </c>
      <c r="E999">
        <v>12.58</v>
      </c>
      <c r="F999">
        <v>12.58</v>
      </c>
      <c r="G999">
        <v>0</v>
      </c>
      <c r="H999">
        <f t="shared" si="30"/>
        <v>2019</v>
      </c>
      <c r="I999">
        <f t="shared" si="31"/>
        <v>12</v>
      </c>
    </row>
    <row r="1000" spans="1:9" x14ac:dyDescent="0.2">
      <c r="A1000" s="2">
        <v>43818</v>
      </c>
      <c r="B1000">
        <v>12.55</v>
      </c>
      <c r="C1000">
        <v>12.78</v>
      </c>
      <c r="D1000">
        <v>12.43</v>
      </c>
      <c r="E1000">
        <v>12.5</v>
      </c>
      <c r="F1000">
        <v>12.5</v>
      </c>
      <c r="G1000">
        <v>0</v>
      </c>
      <c r="H1000">
        <f t="shared" si="30"/>
        <v>2019</v>
      </c>
      <c r="I1000">
        <f t="shared" si="31"/>
        <v>12</v>
      </c>
    </row>
    <row r="1001" spans="1:9" x14ac:dyDescent="0.2">
      <c r="A1001" s="2">
        <v>43819</v>
      </c>
      <c r="B1001">
        <v>12.55</v>
      </c>
      <c r="C1001">
        <v>12.61</v>
      </c>
      <c r="D1001">
        <v>12.04</v>
      </c>
      <c r="E1001">
        <v>12.51</v>
      </c>
      <c r="F1001">
        <v>12.51</v>
      </c>
      <c r="G1001">
        <v>0</v>
      </c>
      <c r="H1001">
        <f t="shared" si="30"/>
        <v>2019</v>
      </c>
      <c r="I1001">
        <f t="shared" si="31"/>
        <v>12</v>
      </c>
    </row>
    <row r="1002" spans="1:9" x14ac:dyDescent="0.2">
      <c r="A1002" s="2">
        <v>43822</v>
      </c>
      <c r="B1002">
        <v>12.81</v>
      </c>
      <c r="C1002">
        <v>12.9</v>
      </c>
      <c r="D1002">
        <v>12.41</v>
      </c>
      <c r="E1002">
        <v>12.61</v>
      </c>
      <c r="F1002">
        <v>12.61</v>
      </c>
      <c r="G1002">
        <v>0</v>
      </c>
      <c r="H1002">
        <f t="shared" si="30"/>
        <v>2019</v>
      </c>
      <c r="I1002">
        <f t="shared" si="31"/>
        <v>12</v>
      </c>
    </row>
    <row r="1003" spans="1:9" x14ac:dyDescent="0.2">
      <c r="A1003" s="2">
        <v>43823</v>
      </c>
      <c r="B1003">
        <v>12.65</v>
      </c>
      <c r="C1003">
        <v>12.84</v>
      </c>
      <c r="D1003">
        <v>12.56</v>
      </c>
      <c r="E1003">
        <v>12.67</v>
      </c>
      <c r="F1003">
        <v>12.67</v>
      </c>
      <c r="G1003">
        <v>0</v>
      </c>
      <c r="H1003">
        <f t="shared" si="30"/>
        <v>2019</v>
      </c>
      <c r="I1003">
        <f t="shared" si="31"/>
        <v>12</v>
      </c>
    </row>
    <row r="1004" spans="1:9" x14ac:dyDescent="0.2">
      <c r="A1004" s="2">
        <v>43825</v>
      </c>
      <c r="B1004">
        <v>12.74</v>
      </c>
      <c r="C1004">
        <v>12.75</v>
      </c>
      <c r="D1004">
        <v>11.72</v>
      </c>
      <c r="E1004">
        <v>12.65</v>
      </c>
      <c r="F1004">
        <v>12.65</v>
      </c>
      <c r="G1004">
        <v>0</v>
      </c>
      <c r="H1004">
        <f t="shared" si="30"/>
        <v>2019</v>
      </c>
      <c r="I1004">
        <f t="shared" si="31"/>
        <v>12</v>
      </c>
    </row>
    <row r="1005" spans="1:9" x14ac:dyDescent="0.2">
      <c r="A1005" s="2">
        <v>43826</v>
      </c>
      <c r="B1005">
        <v>12.61</v>
      </c>
      <c r="C1005">
        <v>13.72</v>
      </c>
      <c r="D1005">
        <v>11.89</v>
      </c>
      <c r="E1005">
        <v>13.43</v>
      </c>
      <c r="F1005">
        <v>13.43</v>
      </c>
      <c r="G1005">
        <v>0</v>
      </c>
      <c r="H1005">
        <f t="shared" si="30"/>
        <v>2019</v>
      </c>
      <c r="I1005">
        <f t="shared" si="31"/>
        <v>12</v>
      </c>
    </row>
    <row r="1006" spans="1:9" x14ac:dyDescent="0.2">
      <c r="A1006" s="2">
        <v>43829</v>
      </c>
      <c r="B1006">
        <v>13.74</v>
      </c>
      <c r="C1006">
        <v>15.14</v>
      </c>
      <c r="D1006">
        <v>13.44</v>
      </c>
      <c r="E1006">
        <v>14.82</v>
      </c>
      <c r="F1006">
        <v>14.82</v>
      </c>
      <c r="G1006">
        <v>0</v>
      </c>
      <c r="H1006">
        <f t="shared" si="30"/>
        <v>2019</v>
      </c>
      <c r="I1006">
        <f t="shared" si="31"/>
        <v>12</v>
      </c>
    </row>
    <row r="1007" spans="1:9" x14ac:dyDescent="0.2">
      <c r="A1007" s="2">
        <v>43830</v>
      </c>
      <c r="B1007">
        <v>14.84</v>
      </c>
      <c r="C1007">
        <v>15.39</v>
      </c>
      <c r="D1007">
        <v>13.75</v>
      </c>
      <c r="E1007">
        <v>13.78</v>
      </c>
      <c r="F1007">
        <v>13.78</v>
      </c>
      <c r="G1007">
        <v>0</v>
      </c>
      <c r="H1007">
        <f t="shared" si="30"/>
        <v>2019</v>
      </c>
      <c r="I1007">
        <f t="shared" si="31"/>
        <v>12</v>
      </c>
    </row>
    <row r="1008" spans="1:9" x14ac:dyDescent="0.2">
      <c r="A1008" s="2">
        <v>43832</v>
      </c>
      <c r="B1008">
        <v>13.46</v>
      </c>
      <c r="C1008">
        <v>13.72</v>
      </c>
      <c r="D1008">
        <v>12.42</v>
      </c>
      <c r="E1008">
        <v>12.47</v>
      </c>
      <c r="F1008">
        <v>12.47</v>
      </c>
      <c r="G1008">
        <v>0</v>
      </c>
      <c r="H1008">
        <f t="shared" si="30"/>
        <v>2020</v>
      </c>
      <c r="I1008">
        <f t="shared" si="31"/>
        <v>1</v>
      </c>
    </row>
    <row r="1009" spans="1:9" x14ac:dyDescent="0.2">
      <c r="A1009" s="2">
        <v>43833</v>
      </c>
      <c r="B1009">
        <v>15.01</v>
      </c>
      <c r="C1009">
        <v>16.200001</v>
      </c>
      <c r="D1009">
        <v>13.13</v>
      </c>
      <c r="E1009">
        <v>14.02</v>
      </c>
      <c r="F1009">
        <v>14.02</v>
      </c>
      <c r="G1009">
        <v>0</v>
      </c>
      <c r="H1009">
        <f t="shared" si="30"/>
        <v>2020</v>
      </c>
      <c r="I1009">
        <f t="shared" si="31"/>
        <v>1</v>
      </c>
    </row>
    <row r="1010" spans="1:9" x14ac:dyDescent="0.2">
      <c r="A1010" s="2">
        <v>43836</v>
      </c>
      <c r="B1010">
        <v>15.45</v>
      </c>
      <c r="C1010">
        <v>16.389999</v>
      </c>
      <c r="D1010">
        <v>13.54</v>
      </c>
      <c r="E1010">
        <v>13.85</v>
      </c>
      <c r="F1010">
        <v>13.85</v>
      </c>
      <c r="G1010">
        <v>0</v>
      </c>
      <c r="H1010">
        <f t="shared" si="30"/>
        <v>2020</v>
      </c>
      <c r="I1010">
        <f t="shared" si="31"/>
        <v>1</v>
      </c>
    </row>
    <row r="1011" spans="1:9" x14ac:dyDescent="0.2">
      <c r="A1011" s="2">
        <v>43837</v>
      </c>
      <c r="B1011">
        <v>13.84</v>
      </c>
      <c r="C1011">
        <v>14.46</v>
      </c>
      <c r="D1011">
        <v>13.39</v>
      </c>
      <c r="E1011">
        <v>13.79</v>
      </c>
      <c r="F1011">
        <v>13.79</v>
      </c>
      <c r="G1011">
        <v>0</v>
      </c>
      <c r="H1011">
        <f t="shared" si="30"/>
        <v>2020</v>
      </c>
      <c r="I1011">
        <f t="shared" si="31"/>
        <v>1</v>
      </c>
    </row>
    <row r="1012" spans="1:9" x14ac:dyDescent="0.2">
      <c r="A1012" s="2">
        <v>43838</v>
      </c>
      <c r="B1012">
        <v>15.16</v>
      </c>
      <c r="C1012">
        <v>15.24</v>
      </c>
      <c r="D1012">
        <v>12.83</v>
      </c>
      <c r="E1012">
        <v>13.45</v>
      </c>
      <c r="F1012">
        <v>13.45</v>
      </c>
      <c r="G1012">
        <v>0</v>
      </c>
      <c r="H1012">
        <f t="shared" si="30"/>
        <v>2020</v>
      </c>
      <c r="I1012">
        <f t="shared" si="31"/>
        <v>1</v>
      </c>
    </row>
    <row r="1013" spans="1:9" x14ac:dyDescent="0.2">
      <c r="A1013" s="2">
        <v>43839</v>
      </c>
      <c r="B1013">
        <v>12.95</v>
      </c>
      <c r="C1013">
        <v>13.24</v>
      </c>
      <c r="D1013">
        <v>12.53</v>
      </c>
      <c r="E1013">
        <v>12.54</v>
      </c>
      <c r="F1013">
        <v>12.54</v>
      </c>
      <c r="G1013">
        <v>0</v>
      </c>
      <c r="H1013">
        <f t="shared" si="30"/>
        <v>2020</v>
      </c>
      <c r="I1013">
        <f t="shared" si="31"/>
        <v>1</v>
      </c>
    </row>
    <row r="1014" spans="1:9" x14ac:dyDescent="0.2">
      <c r="A1014" s="2">
        <v>43840</v>
      </c>
      <c r="B1014">
        <v>12.42</v>
      </c>
      <c r="C1014">
        <v>12.87</v>
      </c>
      <c r="D1014">
        <v>12.09</v>
      </c>
      <c r="E1014">
        <v>12.56</v>
      </c>
      <c r="F1014">
        <v>12.56</v>
      </c>
      <c r="G1014">
        <v>0</v>
      </c>
      <c r="H1014">
        <f t="shared" si="30"/>
        <v>2020</v>
      </c>
      <c r="I1014">
        <f t="shared" si="31"/>
        <v>1</v>
      </c>
    </row>
    <row r="1015" spans="1:9" x14ac:dyDescent="0.2">
      <c r="A1015" s="2">
        <v>43843</v>
      </c>
      <c r="B1015">
        <v>12.84</v>
      </c>
      <c r="C1015">
        <v>13.09</v>
      </c>
      <c r="D1015">
        <v>12.32</v>
      </c>
      <c r="E1015">
        <v>12.32</v>
      </c>
      <c r="F1015">
        <v>12.32</v>
      </c>
      <c r="G1015">
        <v>0</v>
      </c>
      <c r="H1015">
        <f t="shared" si="30"/>
        <v>2020</v>
      </c>
      <c r="I1015">
        <f t="shared" si="31"/>
        <v>1</v>
      </c>
    </row>
    <row r="1016" spans="1:9" x14ac:dyDescent="0.2">
      <c r="A1016" s="2">
        <v>43844</v>
      </c>
      <c r="B1016">
        <v>12.72</v>
      </c>
      <c r="C1016">
        <v>13.82</v>
      </c>
      <c r="D1016">
        <v>12.05</v>
      </c>
      <c r="E1016">
        <v>12.39</v>
      </c>
      <c r="F1016">
        <v>12.39</v>
      </c>
      <c r="G1016">
        <v>0</v>
      </c>
      <c r="H1016">
        <f t="shared" si="30"/>
        <v>2020</v>
      </c>
      <c r="I1016">
        <f t="shared" si="31"/>
        <v>1</v>
      </c>
    </row>
    <row r="1017" spans="1:9" x14ac:dyDescent="0.2">
      <c r="A1017" s="2">
        <v>43845</v>
      </c>
      <c r="B1017">
        <v>12.79</v>
      </c>
      <c r="C1017">
        <v>12.83</v>
      </c>
      <c r="D1017">
        <v>11.95</v>
      </c>
      <c r="E1017">
        <v>12.42</v>
      </c>
      <c r="F1017">
        <v>12.42</v>
      </c>
      <c r="G1017">
        <v>0</v>
      </c>
      <c r="H1017">
        <f t="shared" si="30"/>
        <v>2020</v>
      </c>
      <c r="I1017">
        <f t="shared" si="31"/>
        <v>1</v>
      </c>
    </row>
    <row r="1018" spans="1:9" x14ac:dyDescent="0.2">
      <c r="A1018" s="2">
        <v>43846</v>
      </c>
      <c r="B1018">
        <v>12.2</v>
      </c>
      <c r="C1018">
        <v>12.42</v>
      </c>
      <c r="D1018">
        <v>11.78</v>
      </c>
      <c r="E1018">
        <v>12.32</v>
      </c>
      <c r="F1018">
        <v>12.32</v>
      </c>
      <c r="G1018">
        <v>0</v>
      </c>
      <c r="H1018">
        <f t="shared" si="30"/>
        <v>2020</v>
      </c>
      <c r="I1018">
        <f t="shared" si="31"/>
        <v>1</v>
      </c>
    </row>
    <row r="1019" spans="1:9" x14ac:dyDescent="0.2">
      <c r="A1019" s="2">
        <v>43847</v>
      </c>
      <c r="B1019">
        <v>12.21</v>
      </c>
      <c r="C1019">
        <v>12.48</v>
      </c>
      <c r="D1019">
        <v>11.75</v>
      </c>
      <c r="E1019">
        <v>12.1</v>
      </c>
      <c r="F1019">
        <v>12.1</v>
      </c>
      <c r="G1019">
        <v>0</v>
      </c>
      <c r="H1019">
        <f t="shared" si="30"/>
        <v>2020</v>
      </c>
      <c r="I1019">
        <f t="shared" si="31"/>
        <v>1</v>
      </c>
    </row>
    <row r="1020" spans="1:9" x14ac:dyDescent="0.2">
      <c r="A1020" s="2">
        <v>43851</v>
      </c>
      <c r="B1020">
        <v>13.23</v>
      </c>
      <c r="C1020">
        <v>13.33</v>
      </c>
      <c r="D1020">
        <v>12.32</v>
      </c>
      <c r="E1020">
        <v>12.85</v>
      </c>
      <c r="F1020">
        <v>12.85</v>
      </c>
      <c r="G1020">
        <v>0</v>
      </c>
      <c r="H1020">
        <f t="shared" si="30"/>
        <v>2020</v>
      </c>
      <c r="I1020">
        <f t="shared" si="31"/>
        <v>1</v>
      </c>
    </row>
    <row r="1021" spans="1:9" x14ac:dyDescent="0.2">
      <c r="A1021" s="2">
        <v>43852</v>
      </c>
      <c r="B1021">
        <v>12.45</v>
      </c>
      <c r="C1021">
        <v>13.01</v>
      </c>
      <c r="D1021">
        <v>12.31</v>
      </c>
      <c r="E1021">
        <v>12.91</v>
      </c>
      <c r="F1021">
        <v>12.91</v>
      </c>
      <c r="G1021">
        <v>0</v>
      </c>
      <c r="H1021">
        <f t="shared" si="30"/>
        <v>2020</v>
      </c>
      <c r="I1021">
        <f t="shared" si="31"/>
        <v>1</v>
      </c>
    </row>
    <row r="1022" spans="1:9" x14ac:dyDescent="0.2">
      <c r="A1022" s="2">
        <v>43853</v>
      </c>
      <c r="B1022">
        <v>13.26</v>
      </c>
      <c r="C1022">
        <v>14.15</v>
      </c>
      <c r="D1022">
        <v>12.94</v>
      </c>
      <c r="E1022">
        <v>12.98</v>
      </c>
      <c r="F1022">
        <v>12.98</v>
      </c>
      <c r="G1022">
        <v>0</v>
      </c>
      <c r="H1022">
        <f t="shared" si="30"/>
        <v>2020</v>
      </c>
      <c r="I1022">
        <f t="shared" si="31"/>
        <v>1</v>
      </c>
    </row>
    <row r="1023" spans="1:9" x14ac:dyDescent="0.2">
      <c r="A1023" s="2">
        <v>43854</v>
      </c>
      <c r="B1023">
        <v>12.75</v>
      </c>
      <c r="C1023">
        <v>15.98</v>
      </c>
      <c r="D1023">
        <v>12.62</v>
      </c>
      <c r="E1023">
        <v>14.56</v>
      </c>
      <c r="F1023">
        <v>14.56</v>
      </c>
      <c r="G1023">
        <v>0</v>
      </c>
      <c r="H1023">
        <f t="shared" si="30"/>
        <v>2020</v>
      </c>
      <c r="I1023">
        <f t="shared" si="31"/>
        <v>1</v>
      </c>
    </row>
    <row r="1024" spans="1:9" x14ac:dyDescent="0.2">
      <c r="A1024" s="2">
        <v>43857</v>
      </c>
      <c r="B1024">
        <v>17.420000000000002</v>
      </c>
      <c r="C1024">
        <v>19.02</v>
      </c>
      <c r="D1024">
        <v>16.82</v>
      </c>
      <c r="E1024">
        <v>18.23</v>
      </c>
      <c r="F1024">
        <v>18.23</v>
      </c>
      <c r="G1024">
        <v>0</v>
      </c>
      <c r="H1024">
        <f t="shared" si="30"/>
        <v>2020</v>
      </c>
      <c r="I1024">
        <f t="shared" si="31"/>
        <v>1</v>
      </c>
    </row>
    <row r="1025" spans="1:9" x14ac:dyDescent="0.2">
      <c r="A1025" s="2">
        <v>43858</v>
      </c>
      <c r="B1025">
        <v>16.940000999999999</v>
      </c>
      <c r="C1025">
        <v>18.030000999999999</v>
      </c>
      <c r="D1025">
        <v>15.69</v>
      </c>
      <c r="E1025">
        <v>16.280000999999999</v>
      </c>
      <c r="F1025">
        <v>16.280000999999999</v>
      </c>
      <c r="G1025">
        <v>0</v>
      </c>
      <c r="H1025">
        <f t="shared" si="30"/>
        <v>2020</v>
      </c>
      <c r="I1025">
        <f t="shared" si="31"/>
        <v>1</v>
      </c>
    </row>
    <row r="1026" spans="1:9" x14ac:dyDescent="0.2">
      <c r="A1026" s="2">
        <v>43859</v>
      </c>
      <c r="B1026">
        <v>15.68</v>
      </c>
      <c r="C1026">
        <v>16.649999999999999</v>
      </c>
      <c r="D1026">
        <v>14.94</v>
      </c>
      <c r="E1026">
        <v>16.389999</v>
      </c>
      <c r="F1026">
        <v>16.389999</v>
      </c>
      <c r="G1026">
        <v>0</v>
      </c>
      <c r="H1026">
        <f t="shared" si="30"/>
        <v>2020</v>
      </c>
      <c r="I1026">
        <f t="shared" si="31"/>
        <v>1</v>
      </c>
    </row>
    <row r="1027" spans="1:9" x14ac:dyDescent="0.2">
      <c r="A1027" s="2">
        <v>43860</v>
      </c>
      <c r="B1027">
        <v>17.82</v>
      </c>
      <c r="C1027">
        <v>18.389999</v>
      </c>
      <c r="D1027">
        <v>15.3</v>
      </c>
      <c r="E1027">
        <v>15.49</v>
      </c>
      <c r="F1027">
        <v>15.49</v>
      </c>
      <c r="G1027">
        <v>0</v>
      </c>
      <c r="H1027">
        <f t="shared" ref="H1027:H1090" si="32">YEAR(A1027)</f>
        <v>2020</v>
      </c>
      <c r="I1027">
        <f t="shared" ref="I1027:I1090" si="33">MONTH(A1027)</f>
        <v>1</v>
      </c>
    </row>
    <row r="1028" spans="1:9" x14ac:dyDescent="0.2">
      <c r="A1028" s="2">
        <v>43861</v>
      </c>
      <c r="B1028">
        <v>16.25</v>
      </c>
      <c r="C1028">
        <v>19.989999999999998</v>
      </c>
      <c r="D1028">
        <v>16.18</v>
      </c>
      <c r="E1028">
        <v>18.84</v>
      </c>
      <c r="F1028">
        <v>18.84</v>
      </c>
      <c r="G1028">
        <v>0</v>
      </c>
      <c r="H1028">
        <f t="shared" si="32"/>
        <v>2020</v>
      </c>
      <c r="I1028">
        <f t="shared" si="33"/>
        <v>1</v>
      </c>
    </row>
    <row r="1029" spans="1:9" x14ac:dyDescent="0.2">
      <c r="A1029" s="2">
        <v>43864</v>
      </c>
      <c r="B1029">
        <v>18.639999</v>
      </c>
      <c r="C1029">
        <v>18.879999000000002</v>
      </c>
      <c r="D1029">
        <v>17.100000000000001</v>
      </c>
      <c r="E1029">
        <v>17.969999000000001</v>
      </c>
      <c r="F1029">
        <v>17.969999000000001</v>
      </c>
      <c r="G1029">
        <v>0</v>
      </c>
      <c r="H1029">
        <f t="shared" si="32"/>
        <v>2020</v>
      </c>
      <c r="I1029">
        <f t="shared" si="33"/>
        <v>2</v>
      </c>
    </row>
    <row r="1030" spans="1:9" x14ac:dyDescent="0.2">
      <c r="A1030" s="2">
        <v>43865</v>
      </c>
      <c r="B1030">
        <v>16.450001</v>
      </c>
      <c r="C1030">
        <v>16.459999</v>
      </c>
      <c r="D1030">
        <v>15.63</v>
      </c>
      <c r="E1030">
        <v>16.049999</v>
      </c>
      <c r="F1030">
        <v>16.049999</v>
      </c>
      <c r="G1030">
        <v>0</v>
      </c>
      <c r="H1030">
        <f t="shared" si="32"/>
        <v>2020</v>
      </c>
      <c r="I1030">
        <f t="shared" si="33"/>
        <v>2</v>
      </c>
    </row>
    <row r="1031" spans="1:9" x14ac:dyDescent="0.2">
      <c r="A1031" s="2">
        <v>43866</v>
      </c>
      <c r="B1031">
        <v>16.290001</v>
      </c>
      <c r="C1031">
        <v>16.32</v>
      </c>
      <c r="D1031">
        <v>15.02</v>
      </c>
      <c r="E1031">
        <v>15.15</v>
      </c>
      <c r="F1031">
        <v>15.15</v>
      </c>
      <c r="G1031">
        <v>0</v>
      </c>
      <c r="H1031">
        <f t="shared" si="32"/>
        <v>2020</v>
      </c>
      <c r="I1031">
        <f t="shared" si="33"/>
        <v>2</v>
      </c>
    </row>
    <row r="1032" spans="1:9" x14ac:dyDescent="0.2">
      <c r="A1032" s="2">
        <v>43867</v>
      </c>
      <c r="B1032">
        <v>15.13</v>
      </c>
      <c r="C1032">
        <v>15.66</v>
      </c>
      <c r="D1032">
        <v>14.7</v>
      </c>
      <c r="E1032">
        <v>14.96</v>
      </c>
      <c r="F1032">
        <v>14.96</v>
      </c>
      <c r="G1032">
        <v>0</v>
      </c>
      <c r="H1032">
        <f t="shared" si="32"/>
        <v>2020</v>
      </c>
      <c r="I1032">
        <f t="shared" si="33"/>
        <v>2</v>
      </c>
    </row>
    <row r="1033" spans="1:9" x14ac:dyDescent="0.2">
      <c r="A1033" s="2">
        <v>43868</v>
      </c>
      <c r="B1033">
        <v>15.07</v>
      </c>
      <c r="C1033">
        <v>16.16</v>
      </c>
      <c r="D1033">
        <v>14.81</v>
      </c>
      <c r="E1033">
        <v>15.47</v>
      </c>
      <c r="F1033">
        <v>15.47</v>
      </c>
      <c r="G1033">
        <v>0</v>
      </c>
      <c r="H1033">
        <f t="shared" si="32"/>
        <v>2020</v>
      </c>
      <c r="I1033">
        <f t="shared" si="33"/>
        <v>2</v>
      </c>
    </row>
    <row r="1034" spans="1:9" x14ac:dyDescent="0.2">
      <c r="A1034" s="2">
        <v>43871</v>
      </c>
      <c r="B1034">
        <v>15.88</v>
      </c>
      <c r="C1034">
        <v>16.43</v>
      </c>
      <c r="D1034">
        <v>15.01</v>
      </c>
      <c r="E1034">
        <v>15.04</v>
      </c>
      <c r="F1034">
        <v>15.04</v>
      </c>
      <c r="G1034">
        <v>0</v>
      </c>
      <c r="H1034">
        <f t="shared" si="32"/>
        <v>2020</v>
      </c>
      <c r="I1034">
        <f t="shared" si="33"/>
        <v>2</v>
      </c>
    </row>
    <row r="1035" spans="1:9" x14ac:dyDescent="0.2">
      <c r="A1035" s="2">
        <v>43872</v>
      </c>
      <c r="B1035">
        <v>14.91</v>
      </c>
      <c r="C1035">
        <v>15.27</v>
      </c>
      <c r="D1035">
        <v>14.38</v>
      </c>
      <c r="E1035">
        <v>15.18</v>
      </c>
      <c r="F1035">
        <v>15.18</v>
      </c>
      <c r="G1035">
        <v>0</v>
      </c>
      <c r="H1035">
        <f t="shared" si="32"/>
        <v>2020</v>
      </c>
      <c r="I1035">
        <f t="shared" si="33"/>
        <v>2</v>
      </c>
    </row>
    <row r="1036" spans="1:9" x14ac:dyDescent="0.2">
      <c r="A1036" s="2">
        <v>43873</v>
      </c>
      <c r="B1036">
        <v>14.86</v>
      </c>
      <c r="C1036">
        <v>14.88</v>
      </c>
      <c r="D1036">
        <v>13.73</v>
      </c>
      <c r="E1036">
        <v>13.74</v>
      </c>
      <c r="F1036">
        <v>13.74</v>
      </c>
      <c r="G1036">
        <v>0</v>
      </c>
      <c r="H1036">
        <f t="shared" si="32"/>
        <v>2020</v>
      </c>
      <c r="I1036">
        <f t="shared" si="33"/>
        <v>2</v>
      </c>
    </row>
    <row r="1037" spans="1:9" x14ac:dyDescent="0.2">
      <c r="A1037" s="2">
        <v>43874</v>
      </c>
      <c r="B1037">
        <v>14.43</v>
      </c>
      <c r="C1037">
        <v>15.44</v>
      </c>
      <c r="D1037">
        <v>14</v>
      </c>
      <c r="E1037">
        <v>14.15</v>
      </c>
      <c r="F1037">
        <v>14.15</v>
      </c>
      <c r="G1037">
        <v>0</v>
      </c>
      <c r="H1037">
        <f t="shared" si="32"/>
        <v>2020</v>
      </c>
      <c r="I1037">
        <f t="shared" si="33"/>
        <v>2</v>
      </c>
    </row>
    <row r="1038" spans="1:9" x14ac:dyDescent="0.2">
      <c r="A1038" s="2">
        <v>43875</v>
      </c>
      <c r="B1038">
        <v>14.12</v>
      </c>
      <c r="C1038">
        <v>14.54</v>
      </c>
      <c r="D1038">
        <v>13.38</v>
      </c>
      <c r="E1038">
        <v>13.68</v>
      </c>
      <c r="F1038">
        <v>13.68</v>
      </c>
      <c r="G1038">
        <v>0</v>
      </c>
      <c r="H1038">
        <f t="shared" si="32"/>
        <v>2020</v>
      </c>
      <c r="I1038">
        <f t="shared" si="33"/>
        <v>2</v>
      </c>
    </row>
    <row r="1039" spans="1:9" x14ac:dyDescent="0.2">
      <c r="A1039" s="2">
        <v>43879</v>
      </c>
      <c r="B1039">
        <v>14.98</v>
      </c>
      <c r="C1039">
        <v>15.49</v>
      </c>
      <c r="D1039">
        <v>14.53</v>
      </c>
      <c r="E1039">
        <v>14.83</v>
      </c>
      <c r="F1039">
        <v>14.83</v>
      </c>
      <c r="G1039">
        <v>0</v>
      </c>
      <c r="H1039">
        <f t="shared" si="32"/>
        <v>2020</v>
      </c>
      <c r="I1039">
        <f t="shared" si="33"/>
        <v>2</v>
      </c>
    </row>
    <row r="1040" spans="1:9" x14ac:dyDescent="0.2">
      <c r="A1040" s="2">
        <v>43880</v>
      </c>
      <c r="B1040">
        <v>14.66</v>
      </c>
      <c r="C1040">
        <v>14.74</v>
      </c>
      <c r="D1040">
        <v>14.21</v>
      </c>
      <c r="E1040">
        <v>14.38</v>
      </c>
      <c r="F1040">
        <v>14.38</v>
      </c>
      <c r="G1040">
        <v>0</v>
      </c>
      <c r="H1040">
        <f t="shared" si="32"/>
        <v>2020</v>
      </c>
      <c r="I1040">
        <f t="shared" si="33"/>
        <v>2</v>
      </c>
    </row>
    <row r="1041" spans="1:9" x14ac:dyDescent="0.2">
      <c r="A1041" s="2">
        <v>43881</v>
      </c>
      <c r="B1041">
        <v>14.54</v>
      </c>
      <c r="C1041">
        <v>17.209999</v>
      </c>
      <c r="D1041">
        <v>14.49</v>
      </c>
      <c r="E1041">
        <v>15.56</v>
      </c>
      <c r="F1041">
        <v>15.56</v>
      </c>
      <c r="G1041">
        <v>0</v>
      </c>
      <c r="H1041">
        <f t="shared" si="32"/>
        <v>2020</v>
      </c>
      <c r="I1041">
        <f t="shared" si="33"/>
        <v>2</v>
      </c>
    </row>
    <row r="1042" spans="1:9" x14ac:dyDescent="0.2">
      <c r="A1042" s="2">
        <v>43882</v>
      </c>
      <c r="B1042">
        <v>17.329999999999998</v>
      </c>
      <c r="C1042">
        <v>18.209999</v>
      </c>
      <c r="D1042">
        <v>16.190000999999999</v>
      </c>
      <c r="E1042">
        <v>17.079999999999998</v>
      </c>
      <c r="F1042">
        <v>17.079999999999998</v>
      </c>
      <c r="G1042">
        <v>0</v>
      </c>
      <c r="H1042">
        <f t="shared" si="32"/>
        <v>2020</v>
      </c>
      <c r="I1042">
        <f t="shared" si="33"/>
        <v>2</v>
      </c>
    </row>
    <row r="1043" spans="1:9" x14ac:dyDescent="0.2">
      <c r="A1043" s="2">
        <v>43885</v>
      </c>
      <c r="B1043">
        <v>22.25</v>
      </c>
      <c r="C1043">
        <v>26.35</v>
      </c>
      <c r="D1043">
        <v>22</v>
      </c>
      <c r="E1043">
        <v>25.030000999999999</v>
      </c>
      <c r="F1043">
        <v>25.030000999999999</v>
      </c>
      <c r="G1043">
        <v>0</v>
      </c>
      <c r="H1043">
        <f t="shared" si="32"/>
        <v>2020</v>
      </c>
      <c r="I1043">
        <f t="shared" si="33"/>
        <v>2</v>
      </c>
    </row>
    <row r="1044" spans="1:9" x14ac:dyDescent="0.2">
      <c r="A1044" s="2">
        <v>43886</v>
      </c>
      <c r="B1044">
        <v>23.280000999999999</v>
      </c>
      <c r="C1044">
        <v>30.25</v>
      </c>
      <c r="D1044">
        <v>22.620000999999998</v>
      </c>
      <c r="E1044">
        <v>27.85</v>
      </c>
      <c r="F1044">
        <v>27.85</v>
      </c>
      <c r="G1044">
        <v>0</v>
      </c>
      <c r="H1044">
        <f t="shared" si="32"/>
        <v>2020</v>
      </c>
      <c r="I1044">
        <f t="shared" si="33"/>
        <v>2</v>
      </c>
    </row>
    <row r="1045" spans="1:9" x14ac:dyDescent="0.2">
      <c r="A1045" s="2">
        <v>43887</v>
      </c>
      <c r="B1045">
        <v>26.629999000000002</v>
      </c>
      <c r="C1045">
        <v>29.57</v>
      </c>
      <c r="D1045">
        <v>24.76</v>
      </c>
      <c r="E1045">
        <v>27.559999000000001</v>
      </c>
      <c r="F1045">
        <v>27.559999000000001</v>
      </c>
      <c r="G1045">
        <v>0</v>
      </c>
      <c r="H1045">
        <f t="shared" si="32"/>
        <v>2020</v>
      </c>
      <c r="I1045">
        <f t="shared" si="33"/>
        <v>2</v>
      </c>
    </row>
    <row r="1046" spans="1:9" x14ac:dyDescent="0.2">
      <c r="A1046" s="2">
        <v>43888</v>
      </c>
      <c r="B1046">
        <v>32.139999000000003</v>
      </c>
      <c r="C1046">
        <v>39.310001</v>
      </c>
      <c r="D1046">
        <v>29.370000999999998</v>
      </c>
      <c r="E1046">
        <v>39.159999999999997</v>
      </c>
      <c r="F1046">
        <v>39.159999999999997</v>
      </c>
      <c r="G1046">
        <v>0</v>
      </c>
      <c r="H1046">
        <f t="shared" si="32"/>
        <v>2020</v>
      </c>
      <c r="I1046">
        <f t="shared" si="33"/>
        <v>2</v>
      </c>
    </row>
    <row r="1047" spans="1:9" x14ac:dyDescent="0.2">
      <c r="A1047" s="2">
        <v>43889</v>
      </c>
      <c r="B1047">
        <v>42.02</v>
      </c>
      <c r="C1047">
        <v>49.48</v>
      </c>
      <c r="D1047">
        <v>39.369999</v>
      </c>
      <c r="E1047">
        <v>40.110000999999997</v>
      </c>
      <c r="F1047">
        <v>40.110000999999997</v>
      </c>
      <c r="G1047">
        <v>0</v>
      </c>
      <c r="H1047">
        <f t="shared" si="32"/>
        <v>2020</v>
      </c>
      <c r="I1047">
        <f t="shared" si="33"/>
        <v>2</v>
      </c>
    </row>
    <row r="1048" spans="1:9" x14ac:dyDescent="0.2">
      <c r="A1048" s="2">
        <v>43892</v>
      </c>
      <c r="B1048">
        <v>38.540000999999997</v>
      </c>
      <c r="C1048">
        <v>40.409999999999997</v>
      </c>
      <c r="D1048">
        <v>31.5</v>
      </c>
      <c r="E1048">
        <v>33.419998</v>
      </c>
      <c r="F1048">
        <v>33.419998</v>
      </c>
      <c r="G1048">
        <v>0</v>
      </c>
      <c r="H1048">
        <f t="shared" si="32"/>
        <v>2020</v>
      </c>
      <c r="I1048">
        <f t="shared" si="33"/>
        <v>3</v>
      </c>
    </row>
    <row r="1049" spans="1:9" x14ac:dyDescent="0.2">
      <c r="A1049" s="2">
        <v>43893</v>
      </c>
      <c r="B1049">
        <v>33.650002000000001</v>
      </c>
      <c r="C1049">
        <v>41.060001</v>
      </c>
      <c r="D1049">
        <v>24.93</v>
      </c>
      <c r="E1049">
        <v>36.82</v>
      </c>
      <c r="F1049">
        <v>36.82</v>
      </c>
      <c r="G1049">
        <v>0</v>
      </c>
      <c r="H1049">
        <f t="shared" si="32"/>
        <v>2020</v>
      </c>
      <c r="I1049">
        <f t="shared" si="33"/>
        <v>3</v>
      </c>
    </row>
    <row r="1050" spans="1:9" x14ac:dyDescent="0.2">
      <c r="A1050" s="2">
        <v>43894</v>
      </c>
      <c r="B1050">
        <v>34.439999</v>
      </c>
      <c r="C1050">
        <v>35.580002</v>
      </c>
      <c r="D1050">
        <v>30.299999</v>
      </c>
      <c r="E1050">
        <v>31.99</v>
      </c>
      <c r="F1050">
        <v>31.99</v>
      </c>
      <c r="G1050">
        <v>0</v>
      </c>
      <c r="H1050">
        <f t="shared" si="32"/>
        <v>2020</v>
      </c>
      <c r="I1050">
        <f t="shared" si="33"/>
        <v>3</v>
      </c>
    </row>
    <row r="1051" spans="1:9" x14ac:dyDescent="0.2">
      <c r="A1051" s="2">
        <v>43895</v>
      </c>
      <c r="B1051">
        <v>33.610000999999997</v>
      </c>
      <c r="C1051">
        <v>42.84</v>
      </c>
      <c r="D1051">
        <v>33.540000999999997</v>
      </c>
      <c r="E1051">
        <v>39.619999</v>
      </c>
      <c r="F1051">
        <v>39.619999</v>
      </c>
      <c r="G1051">
        <v>0</v>
      </c>
      <c r="H1051">
        <f t="shared" si="32"/>
        <v>2020</v>
      </c>
      <c r="I1051">
        <f t="shared" si="33"/>
        <v>3</v>
      </c>
    </row>
    <row r="1052" spans="1:9" x14ac:dyDescent="0.2">
      <c r="A1052" s="2">
        <v>43896</v>
      </c>
      <c r="B1052">
        <v>48.93</v>
      </c>
      <c r="C1052">
        <v>54.389999000000003</v>
      </c>
      <c r="D1052">
        <v>40.840000000000003</v>
      </c>
      <c r="E1052">
        <v>41.939999</v>
      </c>
      <c r="F1052">
        <v>41.939999</v>
      </c>
      <c r="G1052">
        <v>0</v>
      </c>
      <c r="H1052">
        <f t="shared" si="32"/>
        <v>2020</v>
      </c>
      <c r="I1052">
        <f t="shared" si="33"/>
        <v>3</v>
      </c>
    </row>
    <row r="1053" spans="1:9" x14ac:dyDescent="0.2">
      <c r="A1053" s="2">
        <v>43899</v>
      </c>
      <c r="B1053">
        <v>41.939999</v>
      </c>
      <c r="C1053">
        <v>62.119999</v>
      </c>
      <c r="D1053">
        <v>41.939999</v>
      </c>
      <c r="E1053">
        <v>54.459999000000003</v>
      </c>
      <c r="F1053">
        <v>54.459999000000003</v>
      </c>
      <c r="G1053">
        <v>0</v>
      </c>
      <c r="H1053">
        <f t="shared" si="32"/>
        <v>2020</v>
      </c>
      <c r="I1053">
        <f t="shared" si="33"/>
        <v>3</v>
      </c>
    </row>
    <row r="1054" spans="1:9" x14ac:dyDescent="0.2">
      <c r="A1054" s="2">
        <v>43900</v>
      </c>
      <c r="B1054">
        <v>49.68</v>
      </c>
      <c r="C1054">
        <v>55.66</v>
      </c>
      <c r="D1054">
        <v>43.560001</v>
      </c>
      <c r="E1054">
        <v>47.299999</v>
      </c>
      <c r="F1054">
        <v>47.299999</v>
      </c>
      <c r="G1054">
        <v>0</v>
      </c>
      <c r="H1054">
        <f t="shared" si="32"/>
        <v>2020</v>
      </c>
      <c r="I1054">
        <f t="shared" si="33"/>
        <v>3</v>
      </c>
    </row>
    <row r="1055" spans="1:9" x14ac:dyDescent="0.2">
      <c r="A1055" s="2">
        <v>43901</v>
      </c>
      <c r="B1055">
        <v>52.240001999999997</v>
      </c>
      <c r="C1055">
        <v>55.82</v>
      </c>
      <c r="D1055">
        <v>49.98</v>
      </c>
      <c r="E1055">
        <v>53.900002000000001</v>
      </c>
      <c r="F1055">
        <v>53.900002000000001</v>
      </c>
      <c r="G1055">
        <v>0</v>
      </c>
      <c r="H1055">
        <f t="shared" si="32"/>
        <v>2020</v>
      </c>
      <c r="I1055">
        <f t="shared" si="33"/>
        <v>3</v>
      </c>
    </row>
    <row r="1056" spans="1:9" x14ac:dyDescent="0.2">
      <c r="A1056" s="2">
        <v>43902</v>
      </c>
      <c r="B1056">
        <v>61.459999000000003</v>
      </c>
      <c r="C1056">
        <v>76.830001999999993</v>
      </c>
      <c r="D1056">
        <v>59.91</v>
      </c>
      <c r="E1056">
        <v>75.470000999999996</v>
      </c>
      <c r="F1056">
        <v>75.470000999999996</v>
      </c>
      <c r="G1056">
        <v>0</v>
      </c>
      <c r="H1056">
        <f t="shared" si="32"/>
        <v>2020</v>
      </c>
      <c r="I1056">
        <f t="shared" si="33"/>
        <v>3</v>
      </c>
    </row>
    <row r="1057" spans="1:9" x14ac:dyDescent="0.2">
      <c r="A1057" s="2">
        <v>43903</v>
      </c>
      <c r="B1057">
        <v>71.309997999999993</v>
      </c>
      <c r="C1057">
        <v>77.569999999999993</v>
      </c>
      <c r="D1057">
        <v>55.169998</v>
      </c>
      <c r="E1057">
        <v>57.830002</v>
      </c>
      <c r="F1057">
        <v>57.830002</v>
      </c>
      <c r="G1057">
        <v>0</v>
      </c>
      <c r="H1057">
        <f t="shared" si="32"/>
        <v>2020</v>
      </c>
      <c r="I1057">
        <f t="shared" si="33"/>
        <v>3</v>
      </c>
    </row>
    <row r="1058" spans="1:9" x14ac:dyDescent="0.2">
      <c r="A1058" s="2">
        <v>43906</v>
      </c>
      <c r="B1058">
        <v>57.830002</v>
      </c>
      <c r="C1058">
        <v>83.559997999999993</v>
      </c>
      <c r="D1058">
        <v>57.830002</v>
      </c>
      <c r="E1058">
        <v>82.690002000000007</v>
      </c>
      <c r="F1058">
        <v>82.690002000000007</v>
      </c>
      <c r="G1058">
        <v>0</v>
      </c>
      <c r="H1058">
        <f t="shared" si="32"/>
        <v>2020</v>
      </c>
      <c r="I1058">
        <f t="shared" si="33"/>
        <v>3</v>
      </c>
    </row>
    <row r="1059" spans="1:9" x14ac:dyDescent="0.2">
      <c r="A1059" s="2">
        <v>43907</v>
      </c>
      <c r="B1059">
        <v>82.690002000000007</v>
      </c>
      <c r="C1059">
        <v>84.830001999999993</v>
      </c>
      <c r="D1059">
        <v>70.370002999999997</v>
      </c>
      <c r="E1059">
        <v>75.910004000000001</v>
      </c>
      <c r="F1059">
        <v>75.910004000000001</v>
      </c>
      <c r="G1059">
        <v>0</v>
      </c>
      <c r="H1059">
        <f t="shared" si="32"/>
        <v>2020</v>
      </c>
      <c r="I1059">
        <f t="shared" si="33"/>
        <v>3</v>
      </c>
    </row>
    <row r="1060" spans="1:9" x14ac:dyDescent="0.2">
      <c r="A1060" s="2">
        <v>43908</v>
      </c>
      <c r="B1060">
        <v>69.370002999999997</v>
      </c>
      <c r="C1060">
        <v>85.470000999999996</v>
      </c>
      <c r="D1060">
        <v>69.370002999999997</v>
      </c>
      <c r="E1060">
        <v>76.449996999999996</v>
      </c>
      <c r="F1060">
        <v>76.449996999999996</v>
      </c>
      <c r="G1060">
        <v>0</v>
      </c>
      <c r="H1060">
        <f t="shared" si="32"/>
        <v>2020</v>
      </c>
      <c r="I1060">
        <f t="shared" si="33"/>
        <v>3</v>
      </c>
    </row>
    <row r="1061" spans="1:9" x14ac:dyDescent="0.2">
      <c r="A1061" s="2">
        <v>43909</v>
      </c>
      <c r="B1061">
        <v>80.620002999999997</v>
      </c>
      <c r="C1061">
        <v>84.260002</v>
      </c>
      <c r="D1061">
        <v>68.569999999999993</v>
      </c>
      <c r="E1061">
        <v>72</v>
      </c>
      <c r="F1061">
        <v>72</v>
      </c>
      <c r="G1061">
        <v>0</v>
      </c>
      <c r="H1061">
        <f t="shared" si="32"/>
        <v>2020</v>
      </c>
      <c r="I1061">
        <f t="shared" si="33"/>
        <v>3</v>
      </c>
    </row>
    <row r="1062" spans="1:9" x14ac:dyDescent="0.2">
      <c r="A1062" s="2">
        <v>43910</v>
      </c>
      <c r="B1062">
        <v>67.860000999999997</v>
      </c>
      <c r="C1062">
        <v>69.510002</v>
      </c>
      <c r="D1062">
        <v>57.419998</v>
      </c>
      <c r="E1062">
        <v>66.040001000000004</v>
      </c>
      <c r="F1062">
        <v>66.040001000000004</v>
      </c>
      <c r="G1062">
        <v>0</v>
      </c>
      <c r="H1062">
        <f t="shared" si="32"/>
        <v>2020</v>
      </c>
      <c r="I1062">
        <f t="shared" si="33"/>
        <v>3</v>
      </c>
    </row>
    <row r="1063" spans="1:9" x14ac:dyDescent="0.2">
      <c r="A1063" s="2">
        <v>43913</v>
      </c>
      <c r="B1063">
        <v>74.080001999999993</v>
      </c>
      <c r="C1063">
        <v>76.739998</v>
      </c>
      <c r="D1063">
        <v>60.459999000000003</v>
      </c>
      <c r="E1063">
        <v>61.59</v>
      </c>
      <c r="F1063">
        <v>61.59</v>
      </c>
      <c r="G1063">
        <v>0</v>
      </c>
      <c r="H1063">
        <f t="shared" si="32"/>
        <v>2020</v>
      </c>
      <c r="I1063">
        <f t="shared" si="33"/>
        <v>3</v>
      </c>
    </row>
    <row r="1064" spans="1:9" x14ac:dyDescent="0.2">
      <c r="A1064" s="2">
        <v>43914</v>
      </c>
      <c r="B1064">
        <v>58.759998000000003</v>
      </c>
      <c r="C1064">
        <v>61.880001</v>
      </c>
      <c r="D1064">
        <v>36.240001999999997</v>
      </c>
      <c r="E1064">
        <v>61.669998</v>
      </c>
      <c r="F1064">
        <v>61.669998</v>
      </c>
      <c r="G1064">
        <v>0</v>
      </c>
      <c r="H1064">
        <f t="shared" si="32"/>
        <v>2020</v>
      </c>
      <c r="I1064">
        <f t="shared" si="33"/>
        <v>3</v>
      </c>
    </row>
    <row r="1065" spans="1:9" x14ac:dyDescent="0.2">
      <c r="A1065" s="2">
        <v>43915</v>
      </c>
      <c r="B1065">
        <v>61.439999</v>
      </c>
      <c r="C1065">
        <v>68.860000999999997</v>
      </c>
      <c r="D1065">
        <v>58.029998999999997</v>
      </c>
      <c r="E1065">
        <v>63.950001</v>
      </c>
      <c r="F1065">
        <v>63.950001</v>
      </c>
      <c r="G1065">
        <v>0</v>
      </c>
      <c r="H1065">
        <f t="shared" si="32"/>
        <v>2020</v>
      </c>
      <c r="I1065">
        <f t="shared" si="33"/>
        <v>3</v>
      </c>
    </row>
    <row r="1066" spans="1:9" x14ac:dyDescent="0.2">
      <c r="A1066" s="2">
        <v>43916</v>
      </c>
      <c r="B1066">
        <v>65.669998000000007</v>
      </c>
      <c r="C1066">
        <v>67.059997999999993</v>
      </c>
      <c r="D1066">
        <v>57.66</v>
      </c>
      <c r="E1066">
        <v>61</v>
      </c>
      <c r="F1066">
        <v>61</v>
      </c>
      <c r="G1066">
        <v>0</v>
      </c>
      <c r="H1066">
        <f t="shared" si="32"/>
        <v>2020</v>
      </c>
      <c r="I1066">
        <f t="shared" si="33"/>
        <v>3</v>
      </c>
    </row>
    <row r="1067" spans="1:9" x14ac:dyDescent="0.2">
      <c r="A1067" s="2">
        <v>43917</v>
      </c>
      <c r="B1067">
        <v>64.949996999999996</v>
      </c>
      <c r="C1067">
        <v>69.099997999999999</v>
      </c>
      <c r="D1067">
        <v>61.799999</v>
      </c>
      <c r="E1067">
        <v>65.540001000000004</v>
      </c>
      <c r="F1067">
        <v>65.540001000000004</v>
      </c>
      <c r="G1067">
        <v>0</v>
      </c>
      <c r="H1067">
        <f t="shared" si="32"/>
        <v>2020</v>
      </c>
      <c r="I1067">
        <f t="shared" si="33"/>
        <v>3</v>
      </c>
    </row>
    <row r="1068" spans="1:9" x14ac:dyDescent="0.2">
      <c r="A1068" s="2">
        <v>43920</v>
      </c>
      <c r="B1068">
        <v>66.300003000000004</v>
      </c>
      <c r="C1068">
        <v>67.690002000000007</v>
      </c>
      <c r="D1068">
        <v>56.599997999999999</v>
      </c>
      <c r="E1068">
        <v>57.080002</v>
      </c>
      <c r="F1068">
        <v>57.080002</v>
      </c>
      <c r="G1068">
        <v>0</v>
      </c>
      <c r="H1068">
        <f t="shared" si="32"/>
        <v>2020</v>
      </c>
      <c r="I1068">
        <f t="shared" si="33"/>
        <v>3</v>
      </c>
    </row>
    <row r="1069" spans="1:9" x14ac:dyDescent="0.2">
      <c r="A1069" s="2">
        <v>43921</v>
      </c>
      <c r="B1069">
        <v>56.689999</v>
      </c>
      <c r="C1069">
        <v>58.75</v>
      </c>
      <c r="D1069">
        <v>50.880001</v>
      </c>
      <c r="E1069">
        <v>53.540000999999997</v>
      </c>
      <c r="F1069">
        <v>53.540000999999997</v>
      </c>
      <c r="G1069">
        <v>0</v>
      </c>
      <c r="H1069">
        <f t="shared" si="32"/>
        <v>2020</v>
      </c>
      <c r="I1069">
        <f t="shared" si="33"/>
        <v>3</v>
      </c>
    </row>
    <row r="1070" spans="1:9" x14ac:dyDescent="0.2">
      <c r="A1070" s="2">
        <v>43922</v>
      </c>
      <c r="B1070">
        <v>57.380001</v>
      </c>
      <c r="C1070">
        <v>60.59</v>
      </c>
      <c r="D1070">
        <v>52.759998000000003</v>
      </c>
      <c r="E1070">
        <v>57.060001</v>
      </c>
      <c r="F1070">
        <v>57.060001</v>
      </c>
      <c r="G1070">
        <v>0</v>
      </c>
      <c r="H1070">
        <f t="shared" si="32"/>
        <v>2020</v>
      </c>
      <c r="I1070">
        <f t="shared" si="33"/>
        <v>4</v>
      </c>
    </row>
    <row r="1071" spans="1:9" x14ac:dyDescent="0.2">
      <c r="A1071" s="2">
        <v>43923</v>
      </c>
      <c r="B1071">
        <v>54.459999000000003</v>
      </c>
      <c r="C1071">
        <v>57.240001999999997</v>
      </c>
      <c r="D1071">
        <v>50.450001</v>
      </c>
      <c r="E1071">
        <v>50.91</v>
      </c>
      <c r="F1071">
        <v>50.91</v>
      </c>
      <c r="G1071">
        <v>0</v>
      </c>
      <c r="H1071">
        <f t="shared" si="32"/>
        <v>2020</v>
      </c>
      <c r="I1071">
        <f t="shared" si="33"/>
        <v>4</v>
      </c>
    </row>
    <row r="1072" spans="1:9" x14ac:dyDescent="0.2">
      <c r="A1072" s="2">
        <v>43924</v>
      </c>
      <c r="B1072">
        <v>51.110000999999997</v>
      </c>
      <c r="C1072">
        <v>52.290000999999997</v>
      </c>
      <c r="D1072">
        <v>46.740001999999997</v>
      </c>
      <c r="E1072">
        <v>46.799999</v>
      </c>
      <c r="F1072">
        <v>46.799999</v>
      </c>
      <c r="G1072">
        <v>0</v>
      </c>
      <c r="H1072">
        <f t="shared" si="32"/>
        <v>2020</v>
      </c>
      <c r="I1072">
        <f t="shared" si="33"/>
        <v>4</v>
      </c>
    </row>
    <row r="1073" spans="1:9" x14ac:dyDescent="0.2">
      <c r="A1073" s="2">
        <v>43927</v>
      </c>
      <c r="B1073">
        <v>44.169998</v>
      </c>
      <c r="C1073">
        <v>45.73</v>
      </c>
      <c r="D1073">
        <v>43.450001</v>
      </c>
      <c r="E1073">
        <v>45.240001999999997</v>
      </c>
      <c r="F1073">
        <v>45.240001999999997</v>
      </c>
      <c r="G1073">
        <v>0</v>
      </c>
      <c r="H1073">
        <f t="shared" si="32"/>
        <v>2020</v>
      </c>
      <c r="I1073">
        <f t="shared" si="33"/>
        <v>4</v>
      </c>
    </row>
    <row r="1074" spans="1:9" x14ac:dyDescent="0.2">
      <c r="A1074" s="2">
        <v>43928</v>
      </c>
      <c r="B1074">
        <v>44.830002</v>
      </c>
      <c r="C1074">
        <v>47.509998000000003</v>
      </c>
      <c r="D1074">
        <v>43.509998000000003</v>
      </c>
      <c r="E1074">
        <v>46.700001</v>
      </c>
      <c r="F1074">
        <v>46.700001</v>
      </c>
      <c r="G1074">
        <v>0</v>
      </c>
      <c r="H1074">
        <f t="shared" si="32"/>
        <v>2020</v>
      </c>
      <c r="I1074">
        <f t="shared" si="33"/>
        <v>4</v>
      </c>
    </row>
    <row r="1075" spans="1:9" x14ac:dyDescent="0.2">
      <c r="A1075" s="2">
        <v>43929</v>
      </c>
      <c r="B1075">
        <v>45.900002000000001</v>
      </c>
      <c r="C1075">
        <v>47.279998999999997</v>
      </c>
      <c r="D1075">
        <v>42.529998999999997</v>
      </c>
      <c r="E1075">
        <v>43.349997999999999</v>
      </c>
      <c r="F1075">
        <v>43.349997999999999</v>
      </c>
      <c r="G1075">
        <v>0</v>
      </c>
      <c r="H1075">
        <f t="shared" si="32"/>
        <v>2020</v>
      </c>
      <c r="I1075">
        <f t="shared" si="33"/>
        <v>4</v>
      </c>
    </row>
    <row r="1076" spans="1:9" x14ac:dyDescent="0.2">
      <c r="A1076" s="2">
        <v>43930</v>
      </c>
      <c r="B1076">
        <v>43</v>
      </c>
      <c r="C1076">
        <v>45.73</v>
      </c>
      <c r="D1076">
        <v>41.389999000000003</v>
      </c>
      <c r="E1076">
        <v>41.669998</v>
      </c>
      <c r="F1076">
        <v>41.669998</v>
      </c>
      <c r="G1076">
        <v>0</v>
      </c>
      <c r="H1076">
        <f t="shared" si="32"/>
        <v>2020</v>
      </c>
      <c r="I1076">
        <f t="shared" si="33"/>
        <v>4</v>
      </c>
    </row>
    <row r="1077" spans="1:9" x14ac:dyDescent="0.2">
      <c r="A1077" s="2">
        <v>43934</v>
      </c>
      <c r="B1077">
        <v>44.599997999999999</v>
      </c>
      <c r="C1077">
        <v>45.040000999999997</v>
      </c>
      <c r="D1077">
        <v>41.169998</v>
      </c>
      <c r="E1077">
        <v>41.169998</v>
      </c>
      <c r="F1077">
        <v>41.169998</v>
      </c>
      <c r="G1077">
        <v>0</v>
      </c>
      <c r="H1077">
        <f t="shared" si="32"/>
        <v>2020</v>
      </c>
      <c r="I1077">
        <f t="shared" si="33"/>
        <v>4</v>
      </c>
    </row>
    <row r="1078" spans="1:9" x14ac:dyDescent="0.2">
      <c r="A1078" s="2">
        <v>43935</v>
      </c>
      <c r="B1078">
        <v>40.240001999999997</v>
      </c>
      <c r="C1078">
        <v>40.57</v>
      </c>
      <c r="D1078">
        <v>37.310001</v>
      </c>
      <c r="E1078">
        <v>37.759998000000003</v>
      </c>
      <c r="F1078">
        <v>37.759998000000003</v>
      </c>
      <c r="G1078">
        <v>0</v>
      </c>
      <c r="H1078">
        <f t="shared" si="32"/>
        <v>2020</v>
      </c>
      <c r="I1078">
        <f t="shared" si="33"/>
        <v>4</v>
      </c>
    </row>
    <row r="1079" spans="1:9" x14ac:dyDescent="0.2">
      <c r="A1079" s="2">
        <v>43936</v>
      </c>
      <c r="B1079">
        <v>42.57</v>
      </c>
      <c r="C1079">
        <v>43.23</v>
      </c>
      <c r="D1079">
        <v>40.049999</v>
      </c>
      <c r="E1079">
        <v>40.840000000000003</v>
      </c>
      <c r="F1079">
        <v>40.840000000000003</v>
      </c>
      <c r="G1079">
        <v>0</v>
      </c>
      <c r="H1079">
        <f t="shared" si="32"/>
        <v>2020</v>
      </c>
      <c r="I1079">
        <f t="shared" si="33"/>
        <v>4</v>
      </c>
    </row>
    <row r="1080" spans="1:9" x14ac:dyDescent="0.2">
      <c r="A1080" s="2">
        <v>43937</v>
      </c>
      <c r="B1080">
        <v>41.919998</v>
      </c>
      <c r="C1080">
        <v>43.02</v>
      </c>
      <c r="D1080">
        <v>39.869999</v>
      </c>
      <c r="E1080">
        <v>40.110000999999997</v>
      </c>
      <c r="F1080">
        <v>40.110000999999997</v>
      </c>
      <c r="G1080">
        <v>0</v>
      </c>
      <c r="H1080">
        <f t="shared" si="32"/>
        <v>2020</v>
      </c>
      <c r="I1080">
        <f t="shared" si="33"/>
        <v>4</v>
      </c>
    </row>
    <row r="1081" spans="1:9" x14ac:dyDescent="0.2">
      <c r="A1081" s="2">
        <v>43938</v>
      </c>
      <c r="B1081">
        <v>39.5</v>
      </c>
      <c r="C1081">
        <v>40.259998000000003</v>
      </c>
      <c r="D1081">
        <v>37.630001</v>
      </c>
      <c r="E1081">
        <v>38.150002000000001</v>
      </c>
      <c r="F1081">
        <v>38.150002000000001</v>
      </c>
      <c r="G1081">
        <v>0</v>
      </c>
      <c r="H1081">
        <f t="shared" si="32"/>
        <v>2020</v>
      </c>
      <c r="I1081">
        <f t="shared" si="33"/>
        <v>4</v>
      </c>
    </row>
    <row r="1082" spans="1:9" x14ac:dyDescent="0.2">
      <c r="A1082" s="2">
        <v>43941</v>
      </c>
      <c r="B1082">
        <v>40.68</v>
      </c>
      <c r="C1082">
        <v>43.830002</v>
      </c>
      <c r="D1082">
        <v>39.880001</v>
      </c>
      <c r="E1082">
        <v>43.830002</v>
      </c>
      <c r="F1082">
        <v>43.830002</v>
      </c>
      <c r="G1082">
        <v>0</v>
      </c>
      <c r="H1082">
        <f t="shared" si="32"/>
        <v>2020</v>
      </c>
      <c r="I1082">
        <f t="shared" si="33"/>
        <v>4</v>
      </c>
    </row>
    <row r="1083" spans="1:9" x14ac:dyDescent="0.2">
      <c r="A1083" s="2">
        <v>43942</v>
      </c>
      <c r="B1083">
        <v>44.279998999999997</v>
      </c>
      <c r="C1083">
        <v>47.77</v>
      </c>
      <c r="D1083">
        <v>43.77</v>
      </c>
      <c r="E1083">
        <v>45.41</v>
      </c>
      <c r="F1083">
        <v>45.41</v>
      </c>
      <c r="G1083">
        <v>0</v>
      </c>
      <c r="H1083">
        <f t="shared" si="32"/>
        <v>2020</v>
      </c>
      <c r="I1083">
        <f t="shared" si="33"/>
        <v>4</v>
      </c>
    </row>
    <row r="1084" spans="1:9" x14ac:dyDescent="0.2">
      <c r="A1084" s="2">
        <v>43943</v>
      </c>
      <c r="B1084">
        <v>44.91</v>
      </c>
      <c r="C1084">
        <v>45.07</v>
      </c>
      <c r="D1084">
        <v>41.41</v>
      </c>
      <c r="E1084">
        <v>41.98</v>
      </c>
      <c r="F1084">
        <v>41.98</v>
      </c>
      <c r="G1084">
        <v>0</v>
      </c>
      <c r="H1084">
        <f t="shared" si="32"/>
        <v>2020</v>
      </c>
      <c r="I1084">
        <f t="shared" si="33"/>
        <v>4</v>
      </c>
    </row>
    <row r="1085" spans="1:9" x14ac:dyDescent="0.2">
      <c r="A1085" s="2">
        <v>43944</v>
      </c>
      <c r="B1085">
        <v>41.299999</v>
      </c>
      <c r="C1085">
        <v>42.470001000000003</v>
      </c>
      <c r="D1085">
        <v>39.060001</v>
      </c>
      <c r="E1085">
        <v>41.380001</v>
      </c>
      <c r="F1085">
        <v>41.380001</v>
      </c>
      <c r="G1085">
        <v>0</v>
      </c>
      <c r="H1085">
        <f t="shared" si="32"/>
        <v>2020</v>
      </c>
      <c r="I1085">
        <f t="shared" si="33"/>
        <v>4</v>
      </c>
    </row>
    <row r="1086" spans="1:9" x14ac:dyDescent="0.2">
      <c r="A1086" s="2">
        <v>43945</v>
      </c>
      <c r="B1086">
        <v>38.799999</v>
      </c>
      <c r="C1086">
        <v>40.169998</v>
      </c>
      <c r="D1086">
        <v>35.599997999999999</v>
      </c>
      <c r="E1086">
        <v>35.93</v>
      </c>
      <c r="F1086">
        <v>35.93</v>
      </c>
      <c r="G1086">
        <v>0</v>
      </c>
      <c r="H1086">
        <f t="shared" si="32"/>
        <v>2020</v>
      </c>
      <c r="I1086">
        <f t="shared" si="33"/>
        <v>4</v>
      </c>
    </row>
    <row r="1087" spans="1:9" x14ac:dyDescent="0.2">
      <c r="A1087" s="2">
        <v>43948</v>
      </c>
      <c r="B1087">
        <v>36.290000999999997</v>
      </c>
      <c r="C1087">
        <v>36.439999</v>
      </c>
      <c r="D1087">
        <v>32.509998000000003</v>
      </c>
      <c r="E1087">
        <v>33.290000999999997</v>
      </c>
      <c r="F1087">
        <v>33.290000999999997</v>
      </c>
      <c r="G1087">
        <v>0</v>
      </c>
      <c r="H1087">
        <f t="shared" si="32"/>
        <v>2020</v>
      </c>
      <c r="I1087">
        <f t="shared" si="33"/>
        <v>4</v>
      </c>
    </row>
    <row r="1088" spans="1:9" x14ac:dyDescent="0.2">
      <c r="A1088" s="2">
        <v>43949</v>
      </c>
      <c r="B1088">
        <v>33.209999000000003</v>
      </c>
      <c r="C1088">
        <v>35.389999000000003</v>
      </c>
      <c r="D1088">
        <v>30.540001</v>
      </c>
      <c r="E1088">
        <v>33.57</v>
      </c>
      <c r="F1088">
        <v>33.57</v>
      </c>
      <c r="G1088">
        <v>0</v>
      </c>
      <c r="H1088">
        <f t="shared" si="32"/>
        <v>2020</v>
      </c>
      <c r="I1088">
        <f t="shared" si="33"/>
        <v>4</v>
      </c>
    </row>
    <row r="1089" spans="1:9" x14ac:dyDescent="0.2">
      <c r="A1089" s="2">
        <v>43950</v>
      </c>
      <c r="B1089">
        <v>32.479999999999997</v>
      </c>
      <c r="C1089">
        <v>33.189999</v>
      </c>
      <c r="D1089">
        <v>30.709999</v>
      </c>
      <c r="E1089">
        <v>31.23</v>
      </c>
      <c r="F1089">
        <v>31.23</v>
      </c>
      <c r="G1089">
        <v>0</v>
      </c>
      <c r="H1089">
        <f t="shared" si="32"/>
        <v>2020</v>
      </c>
      <c r="I1089">
        <f t="shared" si="33"/>
        <v>4</v>
      </c>
    </row>
    <row r="1090" spans="1:9" x14ac:dyDescent="0.2">
      <c r="A1090" s="2">
        <v>43951</v>
      </c>
      <c r="B1090">
        <v>30.99</v>
      </c>
      <c r="C1090">
        <v>35.939999</v>
      </c>
      <c r="D1090">
        <v>30.93</v>
      </c>
      <c r="E1090">
        <v>34.150002000000001</v>
      </c>
      <c r="F1090">
        <v>34.150002000000001</v>
      </c>
      <c r="G1090">
        <v>0</v>
      </c>
      <c r="H1090">
        <f t="shared" si="32"/>
        <v>2020</v>
      </c>
      <c r="I1090">
        <f t="shared" si="33"/>
        <v>4</v>
      </c>
    </row>
    <row r="1091" spans="1:9" x14ac:dyDescent="0.2">
      <c r="A1091" s="2">
        <v>43952</v>
      </c>
      <c r="B1091">
        <v>38.169998</v>
      </c>
      <c r="C1091">
        <v>39.57</v>
      </c>
      <c r="D1091">
        <v>36.590000000000003</v>
      </c>
      <c r="E1091">
        <v>37.189999</v>
      </c>
      <c r="F1091">
        <v>37.189999</v>
      </c>
      <c r="G1091">
        <v>0</v>
      </c>
      <c r="H1091">
        <f t="shared" ref="H1091:H1154" si="34">YEAR(A1091)</f>
        <v>2020</v>
      </c>
      <c r="I1091">
        <f t="shared" ref="I1091:I1154" si="35">MONTH(A1091)</f>
        <v>5</v>
      </c>
    </row>
    <row r="1092" spans="1:9" x14ac:dyDescent="0.2">
      <c r="A1092" s="2">
        <v>43955</v>
      </c>
      <c r="B1092">
        <v>39.130001</v>
      </c>
      <c r="C1092">
        <v>40.32</v>
      </c>
      <c r="D1092">
        <v>35.529998999999997</v>
      </c>
      <c r="E1092">
        <v>35.970001000000003</v>
      </c>
      <c r="F1092">
        <v>35.970001000000003</v>
      </c>
      <c r="G1092">
        <v>0</v>
      </c>
      <c r="H1092">
        <f t="shared" si="34"/>
        <v>2020</v>
      </c>
      <c r="I1092">
        <f t="shared" si="35"/>
        <v>5</v>
      </c>
    </row>
    <row r="1093" spans="1:9" x14ac:dyDescent="0.2">
      <c r="A1093" s="2">
        <v>43956</v>
      </c>
      <c r="B1093">
        <v>34.82</v>
      </c>
      <c r="C1093">
        <v>36.220001000000003</v>
      </c>
      <c r="D1093">
        <v>31.950001</v>
      </c>
      <c r="E1093">
        <v>33.610000999999997</v>
      </c>
      <c r="F1093">
        <v>33.610000999999997</v>
      </c>
      <c r="G1093">
        <v>0</v>
      </c>
      <c r="H1093">
        <f t="shared" si="34"/>
        <v>2020</v>
      </c>
      <c r="I1093">
        <f t="shared" si="35"/>
        <v>5</v>
      </c>
    </row>
    <row r="1094" spans="1:9" x14ac:dyDescent="0.2">
      <c r="A1094" s="2">
        <v>43957</v>
      </c>
      <c r="B1094">
        <v>32.689999</v>
      </c>
      <c r="C1094">
        <v>35.689999</v>
      </c>
      <c r="D1094">
        <v>31.68</v>
      </c>
      <c r="E1094">
        <v>34.119999</v>
      </c>
      <c r="F1094">
        <v>34.119999</v>
      </c>
      <c r="G1094">
        <v>0</v>
      </c>
      <c r="H1094">
        <f t="shared" si="34"/>
        <v>2020</v>
      </c>
      <c r="I1094">
        <f t="shared" si="35"/>
        <v>5</v>
      </c>
    </row>
    <row r="1095" spans="1:9" x14ac:dyDescent="0.2">
      <c r="A1095" s="2">
        <v>43958</v>
      </c>
      <c r="B1095">
        <v>32.119999</v>
      </c>
      <c r="C1095">
        <v>32.279998999999997</v>
      </c>
      <c r="D1095">
        <v>30.370000999999998</v>
      </c>
      <c r="E1095">
        <v>31.440000999999999</v>
      </c>
      <c r="F1095">
        <v>31.440000999999999</v>
      </c>
      <c r="G1095">
        <v>0</v>
      </c>
      <c r="H1095">
        <f t="shared" si="34"/>
        <v>2020</v>
      </c>
      <c r="I1095">
        <f t="shared" si="35"/>
        <v>5</v>
      </c>
    </row>
    <row r="1096" spans="1:9" x14ac:dyDescent="0.2">
      <c r="A1096" s="2">
        <v>43959</v>
      </c>
      <c r="B1096">
        <v>30.139999</v>
      </c>
      <c r="C1096">
        <v>30.389999</v>
      </c>
      <c r="D1096">
        <v>27.889999</v>
      </c>
      <c r="E1096">
        <v>27.98</v>
      </c>
      <c r="F1096">
        <v>27.98</v>
      </c>
      <c r="G1096">
        <v>0</v>
      </c>
      <c r="H1096">
        <f t="shared" si="34"/>
        <v>2020</v>
      </c>
      <c r="I1096">
        <f t="shared" si="35"/>
        <v>5</v>
      </c>
    </row>
    <row r="1097" spans="1:9" x14ac:dyDescent="0.2">
      <c r="A1097" s="2">
        <v>43962</v>
      </c>
      <c r="B1097">
        <v>28.459999</v>
      </c>
      <c r="C1097">
        <v>31.459999</v>
      </c>
      <c r="D1097">
        <v>26.969999000000001</v>
      </c>
      <c r="E1097">
        <v>27.57</v>
      </c>
      <c r="F1097">
        <v>27.57</v>
      </c>
      <c r="G1097">
        <v>0</v>
      </c>
      <c r="H1097">
        <f t="shared" si="34"/>
        <v>2020</v>
      </c>
      <c r="I1097">
        <f t="shared" si="35"/>
        <v>5</v>
      </c>
    </row>
    <row r="1098" spans="1:9" x14ac:dyDescent="0.2">
      <c r="A1098" s="2">
        <v>43963</v>
      </c>
      <c r="B1098">
        <v>28.469999000000001</v>
      </c>
      <c r="C1098">
        <v>33.040000999999997</v>
      </c>
      <c r="D1098">
        <v>26</v>
      </c>
      <c r="E1098">
        <v>33.040000999999997</v>
      </c>
      <c r="F1098">
        <v>33.040000999999997</v>
      </c>
      <c r="G1098">
        <v>0</v>
      </c>
      <c r="H1098">
        <f t="shared" si="34"/>
        <v>2020</v>
      </c>
      <c r="I1098">
        <f t="shared" si="35"/>
        <v>5</v>
      </c>
    </row>
    <row r="1099" spans="1:9" x14ac:dyDescent="0.2">
      <c r="A1099" s="2">
        <v>43964</v>
      </c>
      <c r="B1099">
        <v>32.740001999999997</v>
      </c>
      <c r="C1099">
        <v>37.419998</v>
      </c>
      <c r="D1099">
        <v>30.77</v>
      </c>
      <c r="E1099">
        <v>35.279998999999997</v>
      </c>
      <c r="F1099">
        <v>35.279998999999997</v>
      </c>
      <c r="G1099">
        <v>0</v>
      </c>
      <c r="H1099">
        <f t="shared" si="34"/>
        <v>2020</v>
      </c>
      <c r="I1099">
        <f t="shared" si="35"/>
        <v>5</v>
      </c>
    </row>
    <row r="1100" spans="1:9" x14ac:dyDescent="0.2">
      <c r="A1100" s="2">
        <v>43965</v>
      </c>
      <c r="B1100">
        <v>35.159999999999997</v>
      </c>
      <c r="C1100">
        <v>39.279998999999997</v>
      </c>
      <c r="D1100">
        <v>32.330002</v>
      </c>
      <c r="E1100">
        <v>32.610000999999997</v>
      </c>
      <c r="F1100">
        <v>32.610000999999997</v>
      </c>
      <c r="G1100">
        <v>0</v>
      </c>
      <c r="H1100">
        <f t="shared" si="34"/>
        <v>2020</v>
      </c>
      <c r="I1100">
        <f t="shared" si="35"/>
        <v>5</v>
      </c>
    </row>
    <row r="1101" spans="1:9" x14ac:dyDescent="0.2">
      <c r="A1101" s="2">
        <v>43966</v>
      </c>
      <c r="B1101">
        <v>32.5</v>
      </c>
      <c r="C1101">
        <v>35.130001</v>
      </c>
      <c r="D1101">
        <v>31.040001</v>
      </c>
      <c r="E1101">
        <v>31.889999</v>
      </c>
      <c r="F1101">
        <v>31.889999</v>
      </c>
      <c r="G1101">
        <v>0</v>
      </c>
      <c r="H1101">
        <f t="shared" si="34"/>
        <v>2020</v>
      </c>
      <c r="I1101">
        <f t="shared" si="35"/>
        <v>5</v>
      </c>
    </row>
    <row r="1102" spans="1:9" x14ac:dyDescent="0.2">
      <c r="A1102" s="2">
        <v>43969</v>
      </c>
      <c r="B1102">
        <v>30.709999</v>
      </c>
      <c r="C1102">
        <v>31.08</v>
      </c>
      <c r="D1102">
        <v>28.35</v>
      </c>
      <c r="E1102">
        <v>29.299999</v>
      </c>
      <c r="F1102">
        <v>29.299999</v>
      </c>
      <c r="G1102">
        <v>0</v>
      </c>
      <c r="H1102">
        <f t="shared" si="34"/>
        <v>2020</v>
      </c>
      <c r="I1102">
        <f t="shared" si="35"/>
        <v>5</v>
      </c>
    </row>
    <row r="1103" spans="1:9" x14ac:dyDescent="0.2">
      <c r="A1103" s="2">
        <v>43970</v>
      </c>
      <c r="B1103">
        <v>28.73</v>
      </c>
      <c r="C1103">
        <v>30.74</v>
      </c>
      <c r="D1103">
        <v>28.370000999999998</v>
      </c>
      <c r="E1103">
        <v>30.530000999999999</v>
      </c>
      <c r="F1103">
        <v>30.530000999999999</v>
      </c>
      <c r="G1103">
        <v>0</v>
      </c>
      <c r="H1103">
        <f t="shared" si="34"/>
        <v>2020</v>
      </c>
      <c r="I1103">
        <f t="shared" si="35"/>
        <v>5</v>
      </c>
    </row>
    <row r="1104" spans="1:9" x14ac:dyDescent="0.2">
      <c r="A1104" s="2">
        <v>43971</v>
      </c>
      <c r="B1104">
        <v>29.52</v>
      </c>
      <c r="C1104">
        <v>29.83</v>
      </c>
      <c r="D1104">
        <v>27.83</v>
      </c>
      <c r="E1104">
        <v>27.99</v>
      </c>
      <c r="F1104">
        <v>27.99</v>
      </c>
      <c r="G1104">
        <v>0</v>
      </c>
      <c r="H1104">
        <f t="shared" si="34"/>
        <v>2020</v>
      </c>
      <c r="I1104">
        <f t="shared" si="35"/>
        <v>5</v>
      </c>
    </row>
    <row r="1105" spans="1:9" x14ac:dyDescent="0.2">
      <c r="A1105" s="2">
        <v>43972</v>
      </c>
      <c r="B1105">
        <v>28.969999000000001</v>
      </c>
      <c r="C1105">
        <v>30.200001</v>
      </c>
      <c r="D1105">
        <v>27.67</v>
      </c>
      <c r="E1105">
        <v>29.530000999999999</v>
      </c>
      <c r="F1105">
        <v>29.530000999999999</v>
      </c>
      <c r="G1105">
        <v>0</v>
      </c>
      <c r="H1105">
        <f t="shared" si="34"/>
        <v>2020</v>
      </c>
      <c r="I1105">
        <f t="shared" si="35"/>
        <v>5</v>
      </c>
    </row>
    <row r="1106" spans="1:9" x14ac:dyDescent="0.2">
      <c r="A1106" s="2">
        <v>43973</v>
      </c>
      <c r="B1106">
        <v>31.360001</v>
      </c>
      <c r="C1106">
        <v>31.549999</v>
      </c>
      <c r="D1106">
        <v>28.030000999999999</v>
      </c>
      <c r="E1106">
        <v>28.16</v>
      </c>
      <c r="F1106">
        <v>28.16</v>
      </c>
      <c r="G1106">
        <v>0</v>
      </c>
      <c r="H1106">
        <f t="shared" si="34"/>
        <v>2020</v>
      </c>
      <c r="I1106">
        <f t="shared" si="35"/>
        <v>5</v>
      </c>
    </row>
    <row r="1107" spans="1:9" x14ac:dyDescent="0.2">
      <c r="A1107" s="2">
        <v>43977</v>
      </c>
      <c r="B1107">
        <v>27.719999000000001</v>
      </c>
      <c r="C1107">
        <v>28.58</v>
      </c>
      <c r="D1107">
        <v>27.18</v>
      </c>
      <c r="E1107">
        <v>28.01</v>
      </c>
      <c r="F1107">
        <v>28.01</v>
      </c>
      <c r="G1107">
        <v>0</v>
      </c>
      <c r="H1107">
        <f t="shared" si="34"/>
        <v>2020</v>
      </c>
      <c r="I1107">
        <f t="shared" si="35"/>
        <v>5</v>
      </c>
    </row>
    <row r="1108" spans="1:9" x14ac:dyDescent="0.2">
      <c r="A1108" s="2">
        <v>43978</v>
      </c>
      <c r="B1108">
        <v>27.620000999999998</v>
      </c>
      <c r="C1108">
        <v>30.530000999999999</v>
      </c>
      <c r="D1108">
        <v>25.92</v>
      </c>
      <c r="E1108">
        <v>27.620000999999998</v>
      </c>
      <c r="F1108">
        <v>27.620000999999998</v>
      </c>
      <c r="G1108">
        <v>0</v>
      </c>
      <c r="H1108">
        <f t="shared" si="34"/>
        <v>2020</v>
      </c>
      <c r="I1108">
        <f t="shared" si="35"/>
        <v>5</v>
      </c>
    </row>
    <row r="1109" spans="1:9" x14ac:dyDescent="0.2">
      <c r="A1109" s="2">
        <v>43979</v>
      </c>
      <c r="B1109">
        <v>27.82</v>
      </c>
      <c r="C1109">
        <v>29.889999</v>
      </c>
      <c r="D1109">
        <v>27.43</v>
      </c>
      <c r="E1109">
        <v>28.59</v>
      </c>
      <c r="F1109">
        <v>28.59</v>
      </c>
      <c r="G1109">
        <v>0</v>
      </c>
      <c r="H1109">
        <f t="shared" si="34"/>
        <v>2020</v>
      </c>
      <c r="I1109">
        <f t="shared" si="35"/>
        <v>5</v>
      </c>
    </row>
    <row r="1110" spans="1:9" x14ac:dyDescent="0.2">
      <c r="A1110" s="2">
        <v>43980</v>
      </c>
      <c r="B1110">
        <v>29.299999</v>
      </c>
      <c r="C1110">
        <v>30.16</v>
      </c>
      <c r="D1110">
        <v>27.290001</v>
      </c>
      <c r="E1110">
        <v>27.51</v>
      </c>
      <c r="F1110">
        <v>27.51</v>
      </c>
      <c r="G1110">
        <v>0</v>
      </c>
      <c r="H1110">
        <f t="shared" si="34"/>
        <v>2020</v>
      </c>
      <c r="I1110">
        <f t="shared" si="35"/>
        <v>5</v>
      </c>
    </row>
    <row r="1111" spans="1:9" x14ac:dyDescent="0.2">
      <c r="A1111" s="2">
        <v>43983</v>
      </c>
      <c r="B1111">
        <v>28.940000999999999</v>
      </c>
      <c r="C1111">
        <v>30.6</v>
      </c>
      <c r="D1111">
        <v>28.110001</v>
      </c>
      <c r="E1111">
        <v>28.23</v>
      </c>
      <c r="F1111">
        <v>28.23</v>
      </c>
      <c r="G1111">
        <v>0</v>
      </c>
      <c r="H1111">
        <f t="shared" si="34"/>
        <v>2020</v>
      </c>
      <c r="I1111">
        <f t="shared" si="35"/>
        <v>6</v>
      </c>
    </row>
    <row r="1112" spans="1:9" x14ac:dyDescent="0.2">
      <c r="A1112" s="2">
        <v>43984</v>
      </c>
      <c r="B1112">
        <v>28.4</v>
      </c>
      <c r="C1112">
        <v>28.52</v>
      </c>
      <c r="D1112">
        <v>26.66</v>
      </c>
      <c r="E1112">
        <v>26.84</v>
      </c>
      <c r="F1112">
        <v>26.84</v>
      </c>
      <c r="G1112">
        <v>0</v>
      </c>
      <c r="H1112">
        <f t="shared" si="34"/>
        <v>2020</v>
      </c>
      <c r="I1112">
        <f t="shared" si="35"/>
        <v>6</v>
      </c>
    </row>
    <row r="1113" spans="1:9" x14ac:dyDescent="0.2">
      <c r="A1113" s="2">
        <v>43985</v>
      </c>
      <c r="B1113">
        <v>26.75</v>
      </c>
      <c r="C1113">
        <v>26.98</v>
      </c>
      <c r="D1113">
        <v>25.040001</v>
      </c>
      <c r="E1113">
        <v>25.66</v>
      </c>
      <c r="F1113">
        <v>25.66</v>
      </c>
      <c r="G1113">
        <v>0</v>
      </c>
      <c r="H1113">
        <f t="shared" si="34"/>
        <v>2020</v>
      </c>
      <c r="I1113">
        <f t="shared" si="35"/>
        <v>6</v>
      </c>
    </row>
    <row r="1114" spans="1:9" x14ac:dyDescent="0.2">
      <c r="A1114" s="2">
        <v>43986</v>
      </c>
      <c r="B1114">
        <v>26.23</v>
      </c>
      <c r="C1114">
        <v>26.43</v>
      </c>
      <c r="D1114">
        <v>24.379999000000002</v>
      </c>
      <c r="E1114">
        <v>25.809999000000001</v>
      </c>
      <c r="F1114">
        <v>25.809999000000001</v>
      </c>
      <c r="G1114">
        <v>0</v>
      </c>
      <c r="H1114">
        <f t="shared" si="34"/>
        <v>2020</v>
      </c>
      <c r="I1114">
        <f t="shared" si="35"/>
        <v>6</v>
      </c>
    </row>
    <row r="1115" spans="1:9" x14ac:dyDescent="0.2">
      <c r="A1115" s="2">
        <v>43987</v>
      </c>
      <c r="B1115">
        <v>24.790001</v>
      </c>
      <c r="C1115">
        <v>25.09</v>
      </c>
      <c r="D1115">
        <v>23.540001</v>
      </c>
      <c r="E1115">
        <v>24.52</v>
      </c>
      <c r="F1115">
        <v>24.52</v>
      </c>
      <c r="G1115">
        <v>0</v>
      </c>
      <c r="H1115">
        <f t="shared" si="34"/>
        <v>2020</v>
      </c>
      <c r="I1115">
        <f t="shared" si="35"/>
        <v>6</v>
      </c>
    </row>
    <row r="1116" spans="1:9" x14ac:dyDescent="0.2">
      <c r="A1116" s="2">
        <v>43990</v>
      </c>
      <c r="B1116">
        <v>25.559999000000001</v>
      </c>
      <c r="C1116">
        <v>25.98</v>
      </c>
      <c r="D1116">
        <v>24.65</v>
      </c>
      <c r="E1116">
        <v>25.809999000000001</v>
      </c>
      <c r="F1116">
        <v>25.809999000000001</v>
      </c>
      <c r="G1116">
        <v>0</v>
      </c>
      <c r="H1116">
        <f t="shared" si="34"/>
        <v>2020</v>
      </c>
      <c r="I1116">
        <f t="shared" si="35"/>
        <v>6</v>
      </c>
    </row>
    <row r="1117" spans="1:9" x14ac:dyDescent="0.2">
      <c r="A1117" s="2">
        <v>43991</v>
      </c>
      <c r="B1117">
        <v>25.93</v>
      </c>
      <c r="C1117">
        <v>27.700001</v>
      </c>
      <c r="D1117">
        <v>25.709999</v>
      </c>
      <c r="E1117">
        <v>27.57</v>
      </c>
      <c r="F1117">
        <v>27.57</v>
      </c>
      <c r="G1117">
        <v>0</v>
      </c>
      <c r="H1117">
        <f t="shared" si="34"/>
        <v>2020</v>
      </c>
      <c r="I1117">
        <f t="shared" si="35"/>
        <v>6</v>
      </c>
    </row>
    <row r="1118" spans="1:9" x14ac:dyDescent="0.2">
      <c r="A1118" s="2">
        <v>43992</v>
      </c>
      <c r="B1118">
        <v>26.73</v>
      </c>
      <c r="C1118">
        <v>29.01</v>
      </c>
      <c r="D1118">
        <v>26.059999000000001</v>
      </c>
      <c r="E1118">
        <v>27.57</v>
      </c>
      <c r="F1118">
        <v>27.57</v>
      </c>
      <c r="G1118">
        <v>0</v>
      </c>
      <c r="H1118">
        <f t="shared" si="34"/>
        <v>2020</v>
      </c>
      <c r="I1118">
        <f t="shared" si="35"/>
        <v>6</v>
      </c>
    </row>
    <row r="1119" spans="1:9" x14ac:dyDescent="0.2">
      <c r="A1119" s="2">
        <v>43993</v>
      </c>
      <c r="B1119">
        <v>30.450001</v>
      </c>
      <c r="C1119">
        <v>42.580002</v>
      </c>
      <c r="D1119">
        <v>29.49</v>
      </c>
      <c r="E1119">
        <v>40.790000999999997</v>
      </c>
      <c r="F1119">
        <v>40.790000999999997</v>
      </c>
      <c r="G1119">
        <v>0</v>
      </c>
      <c r="H1119">
        <f t="shared" si="34"/>
        <v>2020</v>
      </c>
      <c r="I1119">
        <f t="shared" si="35"/>
        <v>6</v>
      </c>
    </row>
    <row r="1120" spans="1:9" x14ac:dyDescent="0.2">
      <c r="A1120" s="2">
        <v>43994</v>
      </c>
      <c r="B1120">
        <v>37.68</v>
      </c>
      <c r="C1120">
        <v>44.16</v>
      </c>
      <c r="D1120">
        <v>34.970001000000003</v>
      </c>
      <c r="E1120">
        <v>36.090000000000003</v>
      </c>
      <c r="F1120">
        <v>36.090000000000003</v>
      </c>
      <c r="G1120">
        <v>0</v>
      </c>
      <c r="H1120">
        <f t="shared" si="34"/>
        <v>2020</v>
      </c>
      <c r="I1120">
        <f t="shared" si="35"/>
        <v>6</v>
      </c>
    </row>
    <row r="1121" spans="1:9" x14ac:dyDescent="0.2">
      <c r="A1121" s="2">
        <v>43997</v>
      </c>
      <c r="B1121">
        <v>44.09</v>
      </c>
      <c r="C1121">
        <v>44.439999</v>
      </c>
      <c r="D1121">
        <v>34.279998999999997</v>
      </c>
      <c r="E1121">
        <v>34.400002000000001</v>
      </c>
      <c r="F1121">
        <v>34.400002000000001</v>
      </c>
      <c r="G1121">
        <v>0</v>
      </c>
      <c r="H1121">
        <f t="shared" si="34"/>
        <v>2020</v>
      </c>
      <c r="I1121">
        <f t="shared" si="35"/>
        <v>6</v>
      </c>
    </row>
    <row r="1122" spans="1:9" x14ac:dyDescent="0.2">
      <c r="A1122" s="2">
        <v>43998</v>
      </c>
      <c r="B1122">
        <v>34.279998999999997</v>
      </c>
      <c r="C1122">
        <v>37.450001</v>
      </c>
      <c r="D1122">
        <v>31.73</v>
      </c>
      <c r="E1122">
        <v>33.669998</v>
      </c>
      <c r="F1122">
        <v>33.669998</v>
      </c>
      <c r="G1122">
        <v>0</v>
      </c>
      <c r="H1122">
        <f t="shared" si="34"/>
        <v>2020</v>
      </c>
      <c r="I1122">
        <f t="shared" si="35"/>
        <v>6</v>
      </c>
    </row>
    <row r="1123" spans="1:9" x14ac:dyDescent="0.2">
      <c r="A1123" s="2">
        <v>43999</v>
      </c>
      <c r="B1123">
        <v>33.279998999999997</v>
      </c>
      <c r="C1123">
        <v>35.169998</v>
      </c>
      <c r="D1123">
        <v>32.25</v>
      </c>
      <c r="E1123">
        <v>33.470001000000003</v>
      </c>
      <c r="F1123">
        <v>33.470001000000003</v>
      </c>
      <c r="G1123">
        <v>0</v>
      </c>
      <c r="H1123">
        <f t="shared" si="34"/>
        <v>2020</v>
      </c>
      <c r="I1123">
        <f t="shared" si="35"/>
        <v>6</v>
      </c>
    </row>
    <row r="1124" spans="1:9" x14ac:dyDescent="0.2">
      <c r="A1124" s="2">
        <v>44000</v>
      </c>
      <c r="B1124">
        <v>33.830002</v>
      </c>
      <c r="C1124">
        <v>36.25</v>
      </c>
      <c r="D1124">
        <v>32.240001999999997</v>
      </c>
      <c r="E1124">
        <v>32.939999</v>
      </c>
      <c r="F1124">
        <v>32.939999</v>
      </c>
      <c r="G1124">
        <v>0</v>
      </c>
      <c r="H1124">
        <f t="shared" si="34"/>
        <v>2020</v>
      </c>
      <c r="I1124">
        <f t="shared" si="35"/>
        <v>6</v>
      </c>
    </row>
    <row r="1125" spans="1:9" x14ac:dyDescent="0.2">
      <c r="A1125" s="2">
        <v>44001</v>
      </c>
      <c r="B1125">
        <v>32.07</v>
      </c>
      <c r="C1125">
        <v>35.119999</v>
      </c>
      <c r="D1125">
        <v>30.4</v>
      </c>
      <c r="E1125">
        <v>35.119999</v>
      </c>
      <c r="F1125">
        <v>35.119999</v>
      </c>
      <c r="G1125">
        <v>0</v>
      </c>
      <c r="H1125">
        <f t="shared" si="34"/>
        <v>2020</v>
      </c>
      <c r="I1125">
        <f t="shared" si="35"/>
        <v>6</v>
      </c>
    </row>
    <row r="1126" spans="1:9" x14ac:dyDescent="0.2">
      <c r="A1126" s="2">
        <v>44004</v>
      </c>
      <c r="B1126">
        <v>35.220001000000003</v>
      </c>
      <c r="C1126">
        <v>35.389999000000003</v>
      </c>
      <c r="D1126">
        <v>31.639999</v>
      </c>
      <c r="E1126">
        <v>31.77</v>
      </c>
      <c r="F1126">
        <v>31.77</v>
      </c>
      <c r="G1126">
        <v>0</v>
      </c>
      <c r="H1126">
        <f t="shared" si="34"/>
        <v>2020</v>
      </c>
      <c r="I1126">
        <f t="shared" si="35"/>
        <v>6</v>
      </c>
    </row>
    <row r="1127" spans="1:9" x14ac:dyDescent="0.2">
      <c r="A1127" s="2">
        <v>44005</v>
      </c>
      <c r="B1127">
        <v>31.709999</v>
      </c>
      <c r="C1127">
        <v>31.709999</v>
      </c>
      <c r="D1127">
        <v>29.26</v>
      </c>
      <c r="E1127">
        <v>31.370000999999998</v>
      </c>
      <c r="F1127">
        <v>31.370000999999998</v>
      </c>
      <c r="G1127">
        <v>0</v>
      </c>
      <c r="H1127">
        <f t="shared" si="34"/>
        <v>2020</v>
      </c>
      <c r="I1127">
        <f t="shared" si="35"/>
        <v>6</v>
      </c>
    </row>
    <row r="1128" spans="1:9" x14ac:dyDescent="0.2">
      <c r="A1128" s="2">
        <v>44006</v>
      </c>
      <c r="B1128">
        <v>31.049999</v>
      </c>
      <c r="C1128">
        <v>37.119999</v>
      </c>
      <c r="D1128">
        <v>30.950001</v>
      </c>
      <c r="E1128">
        <v>33.840000000000003</v>
      </c>
      <c r="F1128">
        <v>33.840000000000003</v>
      </c>
      <c r="G1128">
        <v>0</v>
      </c>
      <c r="H1128">
        <f t="shared" si="34"/>
        <v>2020</v>
      </c>
      <c r="I1128">
        <f t="shared" si="35"/>
        <v>6</v>
      </c>
    </row>
    <row r="1129" spans="1:9" x14ac:dyDescent="0.2">
      <c r="A1129" s="2">
        <v>44007</v>
      </c>
      <c r="B1129">
        <v>36.590000000000003</v>
      </c>
      <c r="C1129">
        <v>36.93</v>
      </c>
      <c r="D1129">
        <v>31.59</v>
      </c>
      <c r="E1129">
        <v>32.220001000000003</v>
      </c>
      <c r="F1129">
        <v>32.220001000000003</v>
      </c>
      <c r="G1129">
        <v>0</v>
      </c>
      <c r="H1129">
        <f t="shared" si="34"/>
        <v>2020</v>
      </c>
      <c r="I1129">
        <f t="shared" si="35"/>
        <v>6</v>
      </c>
    </row>
    <row r="1130" spans="1:9" x14ac:dyDescent="0.2">
      <c r="A1130" s="2">
        <v>44008</v>
      </c>
      <c r="B1130">
        <v>33.009998000000003</v>
      </c>
      <c r="C1130">
        <v>36.25</v>
      </c>
      <c r="D1130">
        <v>31.040001</v>
      </c>
      <c r="E1130">
        <v>34.729999999999997</v>
      </c>
      <c r="F1130">
        <v>34.729999999999997</v>
      </c>
      <c r="G1130">
        <v>0</v>
      </c>
      <c r="H1130">
        <f t="shared" si="34"/>
        <v>2020</v>
      </c>
      <c r="I1130">
        <f t="shared" si="35"/>
        <v>6</v>
      </c>
    </row>
    <row r="1131" spans="1:9" x14ac:dyDescent="0.2">
      <c r="A1131" s="2">
        <v>44011</v>
      </c>
      <c r="B1131">
        <v>35.049999</v>
      </c>
      <c r="C1131">
        <v>36.310001</v>
      </c>
      <c r="D1131">
        <v>31.780000999999999</v>
      </c>
      <c r="E1131">
        <v>31.780000999999999</v>
      </c>
      <c r="F1131">
        <v>31.780000999999999</v>
      </c>
      <c r="G1131">
        <v>0</v>
      </c>
      <c r="H1131">
        <f t="shared" si="34"/>
        <v>2020</v>
      </c>
      <c r="I1131">
        <f t="shared" si="35"/>
        <v>6</v>
      </c>
    </row>
    <row r="1132" spans="1:9" x14ac:dyDescent="0.2">
      <c r="A1132" s="2">
        <v>44012</v>
      </c>
      <c r="B1132">
        <v>32.540000999999997</v>
      </c>
      <c r="C1132">
        <v>32.939999</v>
      </c>
      <c r="D1132">
        <v>29.559999000000001</v>
      </c>
      <c r="E1132">
        <v>30.43</v>
      </c>
      <c r="F1132">
        <v>30.43</v>
      </c>
      <c r="G1132">
        <v>0</v>
      </c>
      <c r="H1132">
        <f t="shared" si="34"/>
        <v>2020</v>
      </c>
      <c r="I1132">
        <f t="shared" si="35"/>
        <v>6</v>
      </c>
    </row>
    <row r="1133" spans="1:9" x14ac:dyDescent="0.2">
      <c r="A1133" s="2">
        <v>44013</v>
      </c>
      <c r="B1133">
        <v>30.959999</v>
      </c>
      <c r="C1133">
        <v>31.76</v>
      </c>
      <c r="D1133">
        <v>28.200001</v>
      </c>
      <c r="E1133">
        <v>28.620000999999998</v>
      </c>
      <c r="F1133">
        <v>28.620000999999998</v>
      </c>
      <c r="G1133">
        <v>0</v>
      </c>
      <c r="H1133">
        <f t="shared" si="34"/>
        <v>2020</v>
      </c>
      <c r="I1133">
        <f t="shared" si="35"/>
        <v>7</v>
      </c>
    </row>
    <row r="1134" spans="1:9" x14ac:dyDescent="0.2">
      <c r="A1134" s="2">
        <v>44014</v>
      </c>
      <c r="B1134">
        <v>28.33</v>
      </c>
      <c r="C1134">
        <v>28.440000999999999</v>
      </c>
      <c r="D1134">
        <v>25.9</v>
      </c>
      <c r="E1134">
        <v>27.68</v>
      </c>
      <c r="F1134">
        <v>27.68</v>
      </c>
      <c r="G1134">
        <v>0</v>
      </c>
      <c r="H1134">
        <f t="shared" si="34"/>
        <v>2020</v>
      </c>
      <c r="I1134">
        <f t="shared" si="35"/>
        <v>7</v>
      </c>
    </row>
    <row r="1135" spans="1:9" x14ac:dyDescent="0.2">
      <c r="A1135" s="2">
        <v>44018</v>
      </c>
      <c r="B1135">
        <v>27.76</v>
      </c>
      <c r="C1135">
        <v>28.33</v>
      </c>
      <c r="D1135">
        <v>24.92</v>
      </c>
      <c r="E1135">
        <v>27.940000999999999</v>
      </c>
      <c r="F1135">
        <v>27.940000999999999</v>
      </c>
      <c r="G1135">
        <v>0</v>
      </c>
      <c r="H1135">
        <f t="shared" si="34"/>
        <v>2020</v>
      </c>
      <c r="I1135">
        <f t="shared" si="35"/>
        <v>7</v>
      </c>
    </row>
    <row r="1136" spans="1:9" x14ac:dyDescent="0.2">
      <c r="A1136" s="2">
        <v>44019</v>
      </c>
      <c r="B1136">
        <v>28.77</v>
      </c>
      <c r="C1136">
        <v>29.629999000000002</v>
      </c>
      <c r="D1136">
        <v>27.25</v>
      </c>
      <c r="E1136">
        <v>29.43</v>
      </c>
      <c r="F1136">
        <v>29.43</v>
      </c>
      <c r="G1136">
        <v>0</v>
      </c>
      <c r="H1136">
        <f t="shared" si="34"/>
        <v>2020</v>
      </c>
      <c r="I1136">
        <f t="shared" si="35"/>
        <v>7</v>
      </c>
    </row>
    <row r="1137" spans="1:9" x14ac:dyDescent="0.2">
      <c r="A1137" s="2">
        <v>44020</v>
      </c>
      <c r="B1137">
        <v>28.950001</v>
      </c>
      <c r="C1137">
        <v>30.200001</v>
      </c>
      <c r="D1137">
        <v>27.24</v>
      </c>
      <c r="E1137">
        <v>28.08</v>
      </c>
      <c r="F1137">
        <v>28.08</v>
      </c>
      <c r="G1137">
        <v>0</v>
      </c>
      <c r="H1137">
        <f t="shared" si="34"/>
        <v>2020</v>
      </c>
      <c r="I1137">
        <f t="shared" si="35"/>
        <v>7</v>
      </c>
    </row>
    <row r="1138" spans="1:9" x14ac:dyDescent="0.2">
      <c r="A1138" s="2">
        <v>44021</v>
      </c>
      <c r="B1138">
        <v>28.18</v>
      </c>
      <c r="C1138">
        <v>31.48</v>
      </c>
      <c r="D1138">
        <v>26.110001</v>
      </c>
      <c r="E1138">
        <v>29.26</v>
      </c>
      <c r="F1138">
        <v>29.26</v>
      </c>
      <c r="G1138">
        <v>0</v>
      </c>
      <c r="H1138">
        <f t="shared" si="34"/>
        <v>2020</v>
      </c>
      <c r="I1138">
        <f t="shared" si="35"/>
        <v>7</v>
      </c>
    </row>
    <row r="1139" spans="1:9" x14ac:dyDescent="0.2">
      <c r="A1139" s="2">
        <v>44022</v>
      </c>
      <c r="B1139">
        <v>30.860001</v>
      </c>
      <c r="C1139">
        <v>30.91</v>
      </c>
      <c r="D1139">
        <v>27.129999000000002</v>
      </c>
      <c r="E1139">
        <v>27.290001</v>
      </c>
      <c r="F1139">
        <v>27.290001</v>
      </c>
      <c r="G1139">
        <v>0</v>
      </c>
      <c r="H1139">
        <f t="shared" si="34"/>
        <v>2020</v>
      </c>
      <c r="I1139">
        <f t="shared" si="35"/>
        <v>7</v>
      </c>
    </row>
    <row r="1140" spans="1:9" x14ac:dyDescent="0.2">
      <c r="A1140" s="2">
        <v>44025</v>
      </c>
      <c r="B1140">
        <v>27.85</v>
      </c>
      <c r="C1140">
        <v>32.450001</v>
      </c>
      <c r="D1140">
        <v>26.870000999999998</v>
      </c>
      <c r="E1140">
        <v>32.189999</v>
      </c>
      <c r="F1140">
        <v>32.189999</v>
      </c>
      <c r="G1140">
        <v>0</v>
      </c>
      <c r="H1140">
        <f t="shared" si="34"/>
        <v>2020</v>
      </c>
      <c r="I1140">
        <f t="shared" si="35"/>
        <v>7</v>
      </c>
    </row>
    <row r="1141" spans="1:9" x14ac:dyDescent="0.2">
      <c r="A1141" s="2">
        <v>44026</v>
      </c>
      <c r="B1141">
        <v>31.139999</v>
      </c>
      <c r="C1141">
        <v>33.669998</v>
      </c>
      <c r="D1141">
        <v>29.209999</v>
      </c>
      <c r="E1141">
        <v>29.52</v>
      </c>
      <c r="F1141">
        <v>29.52</v>
      </c>
      <c r="G1141">
        <v>0</v>
      </c>
      <c r="H1141">
        <f t="shared" si="34"/>
        <v>2020</v>
      </c>
      <c r="I1141">
        <f t="shared" si="35"/>
        <v>7</v>
      </c>
    </row>
    <row r="1142" spans="1:9" x14ac:dyDescent="0.2">
      <c r="A1142" s="2">
        <v>44027</v>
      </c>
      <c r="B1142">
        <v>29.15</v>
      </c>
      <c r="C1142">
        <v>30.09</v>
      </c>
      <c r="D1142">
        <v>27.17</v>
      </c>
      <c r="E1142">
        <v>27.76</v>
      </c>
      <c r="F1142">
        <v>27.76</v>
      </c>
      <c r="G1142">
        <v>0</v>
      </c>
      <c r="H1142">
        <f t="shared" si="34"/>
        <v>2020</v>
      </c>
      <c r="I1142">
        <f t="shared" si="35"/>
        <v>7</v>
      </c>
    </row>
    <row r="1143" spans="1:9" x14ac:dyDescent="0.2">
      <c r="A1143" s="2">
        <v>44028</v>
      </c>
      <c r="B1143">
        <v>28.41</v>
      </c>
      <c r="C1143">
        <v>29.290001</v>
      </c>
      <c r="D1143">
        <v>26.98</v>
      </c>
      <c r="E1143">
        <v>28</v>
      </c>
      <c r="F1143">
        <v>28</v>
      </c>
      <c r="G1143">
        <v>0</v>
      </c>
      <c r="H1143">
        <f t="shared" si="34"/>
        <v>2020</v>
      </c>
      <c r="I1143">
        <f t="shared" si="35"/>
        <v>7</v>
      </c>
    </row>
    <row r="1144" spans="1:9" x14ac:dyDescent="0.2">
      <c r="A1144" s="2">
        <v>44029</v>
      </c>
      <c r="B1144">
        <v>27.15</v>
      </c>
      <c r="C1144">
        <v>27.540001</v>
      </c>
      <c r="D1144">
        <v>25.41</v>
      </c>
      <c r="E1144">
        <v>25.68</v>
      </c>
      <c r="F1144">
        <v>25.68</v>
      </c>
      <c r="G1144">
        <v>0</v>
      </c>
      <c r="H1144">
        <f t="shared" si="34"/>
        <v>2020</v>
      </c>
      <c r="I1144">
        <f t="shared" si="35"/>
        <v>7</v>
      </c>
    </row>
    <row r="1145" spans="1:9" x14ac:dyDescent="0.2">
      <c r="A1145" s="2">
        <v>44032</v>
      </c>
      <c r="B1145">
        <v>26.940000999999999</v>
      </c>
      <c r="C1145">
        <v>27.08</v>
      </c>
      <c r="D1145">
        <v>24.35</v>
      </c>
      <c r="E1145">
        <v>24.459999</v>
      </c>
      <c r="F1145">
        <v>24.459999</v>
      </c>
      <c r="G1145">
        <v>0</v>
      </c>
      <c r="H1145">
        <f t="shared" si="34"/>
        <v>2020</v>
      </c>
      <c r="I1145">
        <f t="shared" si="35"/>
        <v>7</v>
      </c>
    </row>
    <row r="1146" spans="1:9" x14ac:dyDescent="0.2">
      <c r="A1146" s="2">
        <v>44033</v>
      </c>
      <c r="B1146">
        <v>24.08</v>
      </c>
      <c r="C1146">
        <v>25.65</v>
      </c>
      <c r="D1146">
        <v>23.610001</v>
      </c>
      <c r="E1146">
        <v>24.84</v>
      </c>
      <c r="F1146">
        <v>24.84</v>
      </c>
      <c r="G1146">
        <v>0</v>
      </c>
      <c r="H1146">
        <f t="shared" si="34"/>
        <v>2020</v>
      </c>
      <c r="I1146">
        <f t="shared" si="35"/>
        <v>7</v>
      </c>
    </row>
    <row r="1147" spans="1:9" x14ac:dyDescent="0.2">
      <c r="A1147" s="2">
        <v>44034</v>
      </c>
      <c r="B1147">
        <v>24.559999000000001</v>
      </c>
      <c r="C1147">
        <v>26.26</v>
      </c>
      <c r="D1147">
        <v>24.129999000000002</v>
      </c>
      <c r="E1147">
        <v>24.32</v>
      </c>
      <c r="F1147">
        <v>24.32</v>
      </c>
      <c r="G1147">
        <v>0</v>
      </c>
      <c r="H1147">
        <f t="shared" si="34"/>
        <v>2020</v>
      </c>
      <c r="I1147">
        <f t="shared" si="35"/>
        <v>7</v>
      </c>
    </row>
    <row r="1148" spans="1:9" x14ac:dyDescent="0.2">
      <c r="A1148" s="2">
        <v>44035</v>
      </c>
      <c r="B1148">
        <v>23.969999000000001</v>
      </c>
      <c r="C1148">
        <v>26.950001</v>
      </c>
      <c r="D1148">
        <v>23.6</v>
      </c>
      <c r="E1148">
        <v>26.08</v>
      </c>
      <c r="F1148">
        <v>26.08</v>
      </c>
      <c r="G1148">
        <v>0</v>
      </c>
      <c r="H1148">
        <f t="shared" si="34"/>
        <v>2020</v>
      </c>
      <c r="I1148">
        <f t="shared" si="35"/>
        <v>7</v>
      </c>
    </row>
    <row r="1149" spans="1:9" x14ac:dyDescent="0.2">
      <c r="A1149" s="2">
        <v>44036</v>
      </c>
      <c r="B1149">
        <v>27.959999</v>
      </c>
      <c r="C1149">
        <v>28.58</v>
      </c>
      <c r="D1149">
        <v>25.530000999999999</v>
      </c>
      <c r="E1149">
        <v>25.84</v>
      </c>
      <c r="F1149">
        <v>25.84</v>
      </c>
      <c r="G1149">
        <v>0</v>
      </c>
      <c r="H1149">
        <f t="shared" si="34"/>
        <v>2020</v>
      </c>
      <c r="I1149">
        <f t="shared" si="35"/>
        <v>7</v>
      </c>
    </row>
    <row r="1150" spans="1:9" x14ac:dyDescent="0.2">
      <c r="A1150" s="2">
        <v>44039</v>
      </c>
      <c r="B1150">
        <v>26.6</v>
      </c>
      <c r="C1150">
        <v>26.940000999999999</v>
      </c>
      <c r="D1150">
        <v>24.549999</v>
      </c>
      <c r="E1150">
        <v>24.74</v>
      </c>
      <c r="F1150">
        <v>24.74</v>
      </c>
      <c r="G1150">
        <v>0</v>
      </c>
      <c r="H1150">
        <f t="shared" si="34"/>
        <v>2020</v>
      </c>
      <c r="I1150">
        <f t="shared" si="35"/>
        <v>7</v>
      </c>
    </row>
    <row r="1151" spans="1:9" x14ac:dyDescent="0.2">
      <c r="A1151" s="2">
        <v>44040</v>
      </c>
      <c r="B1151">
        <v>24.860001</v>
      </c>
      <c r="C1151">
        <v>25.85</v>
      </c>
      <c r="D1151">
        <v>24.049999</v>
      </c>
      <c r="E1151">
        <v>25.440000999999999</v>
      </c>
      <c r="F1151">
        <v>25.440000999999999</v>
      </c>
      <c r="G1151">
        <v>0</v>
      </c>
      <c r="H1151">
        <f t="shared" si="34"/>
        <v>2020</v>
      </c>
      <c r="I1151">
        <f t="shared" si="35"/>
        <v>7</v>
      </c>
    </row>
    <row r="1152" spans="1:9" x14ac:dyDescent="0.2">
      <c r="A1152" s="2">
        <v>44041</v>
      </c>
      <c r="B1152">
        <v>25.16</v>
      </c>
      <c r="C1152">
        <v>25.42</v>
      </c>
      <c r="D1152">
        <v>23.73</v>
      </c>
      <c r="E1152">
        <v>24.1</v>
      </c>
      <c r="F1152">
        <v>24.1</v>
      </c>
      <c r="G1152">
        <v>0</v>
      </c>
      <c r="H1152">
        <f t="shared" si="34"/>
        <v>2020</v>
      </c>
      <c r="I1152">
        <f t="shared" si="35"/>
        <v>7</v>
      </c>
    </row>
    <row r="1153" spans="1:9" x14ac:dyDescent="0.2">
      <c r="A1153" s="2">
        <v>44042</v>
      </c>
      <c r="B1153">
        <v>25.040001</v>
      </c>
      <c r="C1153">
        <v>28.290001</v>
      </c>
      <c r="D1153">
        <v>24.639999</v>
      </c>
      <c r="E1153">
        <v>24.76</v>
      </c>
      <c r="F1153">
        <v>24.76</v>
      </c>
      <c r="G1153">
        <v>0</v>
      </c>
      <c r="H1153">
        <f t="shared" si="34"/>
        <v>2020</v>
      </c>
      <c r="I1153">
        <f t="shared" si="35"/>
        <v>7</v>
      </c>
    </row>
    <row r="1154" spans="1:9" x14ac:dyDescent="0.2">
      <c r="A1154" s="2">
        <v>44043</v>
      </c>
      <c r="B1154">
        <v>24.790001</v>
      </c>
      <c r="C1154">
        <v>26.41</v>
      </c>
      <c r="D1154">
        <v>23.549999</v>
      </c>
      <c r="E1154">
        <v>24.459999</v>
      </c>
      <c r="F1154">
        <v>24.459999</v>
      </c>
      <c r="G1154">
        <v>0</v>
      </c>
      <c r="H1154">
        <f t="shared" si="34"/>
        <v>2020</v>
      </c>
      <c r="I1154">
        <f t="shared" si="35"/>
        <v>7</v>
      </c>
    </row>
    <row r="1155" spans="1:9" x14ac:dyDescent="0.2">
      <c r="A1155" s="2">
        <v>44046</v>
      </c>
      <c r="B1155">
        <v>25.75</v>
      </c>
      <c r="C1155">
        <v>26.01</v>
      </c>
      <c r="D1155">
        <v>22.17</v>
      </c>
      <c r="E1155">
        <v>24.280000999999999</v>
      </c>
      <c r="F1155">
        <v>24.280000999999999</v>
      </c>
      <c r="G1155">
        <v>0</v>
      </c>
      <c r="H1155">
        <f t="shared" ref="H1155:H1218" si="36">YEAR(A1155)</f>
        <v>2020</v>
      </c>
      <c r="I1155">
        <f t="shared" ref="I1155:I1218" si="37">MONTH(A1155)</f>
        <v>8</v>
      </c>
    </row>
    <row r="1156" spans="1:9" x14ac:dyDescent="0.2">
      <c r="A1156" s="2">
        <v>44047</v>
      </c>
      <c r="B1156">
        <v>24.01</v>
      </c>
      <c r="C1156">
        <v>24.76</v>
      </c>
      <c r="D1156">
        <v>22.92</v>
      </c>
      <c r="E1156">
        <v>23.76</v>
      </c>
      <c r="F1156">
        <v>23.76</v>
      </c>
      <c r="G1156">
        <v>0</v>
      </c>
      <c r="H1156">
        <f t="shared" si="36"/>
        <v>2020</v>
      </c>
      <c r="I1156">
        <f t="shared" si="37"/>
        <v>8</v>
      </c>
    </row>
    <row r="1157" spans="1:9" x14ac:dyDescent="0.2">
      <c r="A1157" s="2">
        <v>44048</v>
      </c>
      <c r="B1157">
        <v>23.440000999999999</v>
      </c>
      <c r="C1157">
        <v>23.610001</v>
      </c>
      <c r="D1157">
        <v>22.860001</v>
      </c>
      <c r="E1157">
        <v>22.99</v>
      </c>
      <c r="F1157">
        <v>22.99</v>
      </c>
      <c r="G1157">
        <v>0</v>
      </c>
      <c r="H1157">
        <f t="shared" si="36"/>
        <v>2020</v>
      </c>
      <c r="I1157">
        <f t="shared" si="37"/>
        <v>8</v>
      </c>
    </row>
    <row r="1158" spans="1:9" x14ac:dyDescent="0.2">
      <c r="A1158" s="2">
        <v>44049</v>
      </c>
      <c r="B1158">
        <v>23.030000999999999</v>
      </c>
      <c r="C1158">
        <v>24.110001</v>
      </c>
      <c r="D1158">
        <v>20.969999000000001</v>
      </c>
      <c r="E1158">
        <v>22.65</v>
      </c>
      <c r="F1158">
        <v>22.65</v>
      </c>
      <c r="G1158">
        <v>0</v>
      </c>
      <c r="H1158">
        <f t="shared" si="36"/>
        <v>2020</v>
      </c>
      <c r="I1158">
        <f t="shared" si="37"/>
        <v>8</v>
      </c>
    </row>
    <row r="1159" spans="1:9" x14ac:dyDescent="0.2">
      <c r="A1159" s="2">
        <v>44050</v>
      </c>
      <c r="B1159">
        <v>23.450001</v>
      </c>
      <c r="C1159">
        <v>24.02</v>
      </c>
      <c r="D1159">
        <v>22.02</v>
      </c>
      <c r="E1159">
        <v>22.209999</v>
      </c>
      <c r="F1159">
        <v>22.209999</v>
      </c>
      <c r="G1159">
        <v>0</v>
      </c>
      <c r="H1159">
        <f t="shared" si="36"/>
        <v>2020</v>
      </c>
      <c r="I1159">
        <f t="shared" si="37"/>
        <v>8</v>
      </c>
    </row>
    <row r="1160" spans="1:9" x14ac:dyDescent="0.2">
      <c r="A1160" s="2">
        <v>44053</v>
      </c>
      <c r="B1160">
        <v>22.879999000000002</v>
      </c>
      <c r="C1160">
        <v>23.52</v>
      </c>
      <c r="D1160">
        <v>21.459999</v>
      </c>
      <c r="E1160">
        <v>22.129999000000002</v>
      </c>
      <c r="F1160">
        <v>22.129999000000002</v>
      </c>
      <c r="G1160">
        <v>0</v>
      </c>
      <c r="H1160">
        <f t="shared" si="36"/>
        <v>2020</v>
      </c>
      <c r="I1160">
        <f t="shared" si="37"/>
        <v>8</v>
      </c>
    </row>
    <row r="1161" spans="1:9" x14ac:dyDescent="0.2">
      <c r="A1161" s="2">
        <v>44054</v>
      </c>
      <c r="B1161">
        <v>21.85</v>
      </c>
      <c r="C1161">
        <v>24.93</v>
      </c>
      <c r="D1161">
        <v>20.280000999999999</v>
      </c>
      <c r="E1161">
        <v>24.030000999999999</v>
      </c>
      <c r="F1161">
        <v>24.030000999999999</v>
      </c>
      <c r="G1161">
        <v>0</v>
      </c>
      <c r="H1161">
        <f t="shared" si="36"/>
        <v>2020</v>
      </c>
      <c r="I1161">
        <f t="shared" si="37"/>
        <v>8</v>
      </c>
    </row>
    <row r="1162" spans="1:9" x14ac:dyDescent="0.2">
      <c r="A1162" s="2">
        <v>44055</v>
      </c>
      <c r="B1162">
        <v>22.82</v>
      </c>
      <c r="C1162">
        <v>22.879999000000002</v>
      </c>
      <c r="D1162">
        <v>21.540001</v>
      </c>
      <c r="E1162">
        <v>22.280000999999999</v>
      </c>
      <c r="F1162">
        <v>22.280000999999999</v>
      </c>
      <c r="G1162">
        <v>0</v>
      </c>
      <c r="H1162">
        <f t="shared" si="36"/>
        <v>2020</v>
      </c>
      <c r="I1162">
        <f t="shared" si="37"/>
        <v>8</v>
      </c>
    </row>
    <row r="1163" spans="1:9" x14ac:dyDescent="0.2">
      <c r="A1163" s="2">
        <v>44056</v>
      </c>
      <c r="B1163">
        <v>22.200001</v>
      </c>
      <c r="C1163">
        <v>22.92</v>
      </c>
      <c r="D1163">
        <v>21.450001</v>
      </c>
      <c r="E1163">
        <v>22.129999000000002</v>
      </c>
      <c r="F1163">
        <v>22.129999000000002</v>
      </c>
      <c r="G1163">
        <v>0</v>
      </c>
      <c r="H1163">
        <f t="shared" si="36"/>
        <v>2020</v>
      </c>
      <c r="I1163">
        <f t="shared" si="37"/>
        <v>8</v>
      </c>
    </row>
    <row r="1164" spans="1:9" x14ac:dyDescent="0.2">
      <c r="A1164" s="2">
        <v>44057</v>
      </c>
      <c r="B1164">
        <v>22.27</v>
      </c>
      <c r="C1164">
        <v>23.549999</v>
      </c>
      <c r="D1164">
        <v>21.790001</v>
      </c>
      <c r="E1164">
        <v>22.049999</v>
      </c>
      <c r="F1164">
        <v>22.049999</v>
      </c>
      <c r="G1164">
        <v>0</v>
      </c>
      <c r="H1164">
        <f t="shared" si="36"/>
        <v>2020</v>
      </c>
      <c r="I1164">
        <f t="shared" si="37"/>
        <v>8</v>
      </c>
    </row>
    <row r="1165" spans="1:9" x14ac:dyDescent="0.2">
      <c r="A1165" s="2">
        <v>44060</v>
      </c>
      <c r="B1165">
        <v>22.52</v>
      </c>
      <c r="C1165">
        <v>22.82</v>
      </c>
      <c r="D1165">
        <v>21.34</v>
      </c>
      <c r="E1165">
        <v>21.35</v>
      </c>
      <c r="F1165">
        <v>21.35</v>
      </c>
      <c r="G1165">
        <v>0</v>
      </c>
      <c r="H1165">
        <f t="shared" si="36"/>
        <v>2020</v>
      </c>
      <c r="I1165">
        <f t="shared" si="37"/>
        <v>8</v>
      </c>
    </row>
    <row r="1166" spans="1:9" x14ac:dyDescent="0.2">
      <c r="A1166" s="2">
        <v>44061</v>
      </c>
      <c r="B1166">
        <v>21.690000999999999</v>
      </c>
      <c r="C1166">
        <v>22.549999</v>
      </c>
      <c r="D1166">
        <v>21.18</v>
      </c>
      <c r="E1166">
        <v>21.51</v>
      </c>
      <c r="F1166">
        <v>21.51</v>
      </c>
      <c r="G1166">
        <v>0</v>
      </c>
      <c r="H1166">
        <f t="shared" si="36"/>
        <v>2020</v>
      </c>
      <c r="I1166">
        <f t="shared" si="37"/>
        <v>8</v>
      </c>
    </row>
    <row r="1167" spans="1:9" x14ac:dyDescent="0.2">
      <c r="A1167" s="2">
        <v>44062</v>
      </c>
      <c r="B1167">
        <v>21.6</v>
      </c>
      <c r="C1167">
        <v>22.98</v>
      </c>
      <c r="D1167">
        <v>20.99</v>
      </c>
      <c r="E1167">
        <v>22.540001</v>
      </c>
      <c r="F1167">
        <v>22.540001</v>
      </c>
      <c r="G1167">
        <v>0</v>
      </c>
      <c r="H1167">
        <f t="shared" si="36"/>
        <v>2020</v>
      </c>
      <c r="I1167">
        <f t="shared" si="37"/>
        <v>8</v>
      </c>
    </row>
    <row r="1168" spans="1:9" x14ac:dyDescent="0.2">
      <c r="A1168" s="2">
        <v>44063</v>
      </c>
      <c r="B1168">
        <v>24.1</v>
      </c>
      <c r="C1168">
        <v>24.6</v>
      </c>
      <c r="D1168">
        <v>22.370000999999998</v>
      </c>
      <c r="E1168">
        <v>22.719999000000001</v>
      </c>
      <c r="F1168">
        <v>22.719999000000001</v>
      </c>
      <c r="G1168">
        <v>0</v>
      </c>
      <c r="H1168">
        <f t="shared" si="36"/>
        <v>2020</v>
      </c>
      <c r="I1168">
        <f t="shared" si="37"/>
        <v>8</v>
      </c>
    </row>
    <row r="1169" spans="1:9" x14ac:dyDescent="0.2">
      <c r="A1169" s="2">
        <v>44064</v>
      </c>
      <c r="B1169">
        <v>22.58</v>
      </c>
      <c r="C1169">
        <v>24.469999000000001</v>
      </c>
      <c r="D1169">
        <v>22.059999000000001</v>
      </c>
      <c r="E1169">
        <v>22.540001</v>
      </c>
      <c r="F1169">
        <v>22.540001</v>
      </c>
      <c r="G1169">
        <v>0</v>
      </c>
      <c r="H1169">
        <f t="shared" si="36"/>
        <v>2020</v>
      </c>
      <c r="I1169">
        <f t="shared" si="37"/>
        <v>8</v>
      </c>
    </row>
    <row r="1170" spans="1:9" x14ac:dyDescent="0.2">
      <c r="A1170" s="2">
        <v>44067</v>
      </c>
      <c r="B1170">
        <v>22.870000999999998</v>
      </c>
      <c r="C1170">
        <v>23.18</v>
      </c>
      <c r="D1170">
        <v>21.25</v>
      </c>
      <c r="E1170">
        <v>22.370000999999998</v>
      </c>
      <c r="F1170">
        <v>22.370000999999998</v>
      </c>
      <c r="G1170">
        <v>0</v>
      </c>
      <c r="H1170">
        <f t="shared" si="36"/>
        <v>2020</v>
      </c>
      <c r="I1170">
        <f t="shared" si="37"/>
        <v>8</v>
      </c>
    </row>
    <row r="1171" spans="1:9" x14ac:dyDescent="0.2">
      <c r="A1171" s="2">
        <v>44068</v>
      </c>
      <c r="B1171">
        <v>22.16</v>
      </c>
      <c r="C1171">
        <v>23.43</v>
      </c>
      <c r="D1171">
        <v>21.530000999999999</v>
      </c>
      <c r="E1171">
        <v>22.030000999999999</v>
      </c>
      <c r="F1171">
        <v>22.030000999999999</v>
      </c>
      <c r="G1171">
        <v>0</v>
      </c>
      <c r="H1171">
        <f t="shared" si="36"/>
        <v>2020</v>
      </c>
      <c r="I1171">
        <f t="shared" si="37"/>
        <v>8</v>
      </c>
    </row>
    <row r="1172" spans="1:9" x14ac:dyDescent="0.2">
      <c r="A1172" s="2">
        <v>44069</v>
      </c>
      <c r="B1172">
        <v>22.139999</v>
      </c>
      <c r="C1172">
        <v>23.27</v>
      </c>
      <c r="D1172">
        <v>20.92</v>
      </c>
      <c r="E1172">
        <v>23.27</v>
      </c>
      <c r="F1172">
        <v>23.27</v>
      </c>
      <c r="G1172">
        <v>0</v>
      </c>
      <c r="H1172">
        <f t="shared" si="36"/>
        <v>2020</v>
      </c>
      <c r="I1172">
        <f t="shared" si="37"/>
        <v>8</v>
      </c>
    </row>
    <row r="1173" spans="1:9" x14ac:dyDescent="0.2">
      <c r="A1173" s="2">
        <v>44070</v>
      </c>
      <c r="B1173">
        <v>23.42</v>
      </c>
      <c r="C1173">
        <v>27.09</v>
      </c>
      <c r="D1173">
        <v>21.440000999999999</v>
      </c>
      <c r="E1173">
        <v>24.469999000000001</v>
      </c>
      <c r="F1173">
        <v>24.469999000000001</v>
      </c>
      <c r="G1173">
        <v>0</v>
      </c>
      <c r="H1173">
        <f t="shared" si="36"/>
        <v>2020</v>
      </c>
      <c r="I1173">
        <f t="shared" si="37"/>
        <v>8</v>
      </c>
    </row>
    <row r="1174" spans="1:9" x14ac:dyDescent="0.2">
      <c r="A1174" s="2">
        <v>44071</v>
      </c>
      <c r="B1174">
        <v>24.59</v>
      </c>
      <c r="C1174">
        <v>26.299999</v>
      </c>
      <c r="D1174">
        <v>22.639999</v>
      </c>
      <c r="E1174">
        <v>22.959999</v>
      </c>
      <c r="F1174">
        <v>22.959999</v>
      </c>
      <c r="G1174">
        <v>0</v>
      </c>
      <c r="H1174">
        <f t="shared" si="36"/>
        <v>2020</v>
      </c>
      <c r="I1174">
        <f t="shared" si="37"/>
        <v>8</v>
      </c>
    </row>
    <row r="1175" spans="1:9" x14ac:dyDescent="0.2">
      <c r="A1175" s="2">
        <v>44074</v>
      </c>
      <c r="B1175">
        <v>23.91</v>
      </c>
      <c r="C1175">
        <v>26.5</v>
      </c>
      <c r="D1175">
        <v>21.77</v>
      </c>
      <c r="E1175">
        <v>26.41</v>
      </c>
      <c r="F1175">
        <v>26.41</v>
      </c>
      <c r="G1175">
        <v>0</v>
      </c>
      <c r="H1175">
        <f t="shared" si="36"/>
        <v>2020</v>
      </c>
      <c r="I1175">
        <f t="shared" si="37"/>
        <v>8</v>
      </c>
    </row>
    <row r="1176" spans="1:9" x14ac:dyDescent="0.2">
      <c r="A1176" s="2">
        <v>44075</v>
      </c>
      <c r="B1176">
        <v>25.860001</v>
      </c>
      <c r="C1176">
        <v>26.59</v>
      </c>
      <c r="D1176">
        <v>25.02</v>
      </c>
      <c r="E1176">
        <v>26.120000999999998</v>
      </c>
      <c r="F1176">
        <v>26.120000999999998</v>
      </c>
      <c r="G1176">
        <v>0</v>
      </c>
      <c r="H1176">
        <f t="shared" si="36"/>
        <v>2020</v>
      </c>
      <c r="I1176">
        <f t="shared" si="37"/>
        <v>9</v>
      </c>
    </row>
    <row r="1177" spans="1:9" x14ac:dyDescent="0.2">
      <c r="A1177" s="2">
        <v>44076</v>
      </c>
      <c r="B1177">
        <v>26.01</v>
      </c>
      <c r="C1177">
        <v>27.07</v>
      </c>
      <c r="D1177">
        <v>25.530000999999999</v>
      </c>
      <c r="E1177">
        <v>26.57</v>
      </c>
      <c r="F1177">
        <v>26.57</v>
      </c>
      <c r="G1177">
        <v>0</v>
      </c>
      <c r="H1177">
        <f t="shared" si="36"/>
        <v>2020</v>
      </c>
      <c r="I1177">
        <f t="shared" si="37"/>
        <v>9</v>
      </c>
    </row>
    <row r="1178" spans="1:9" x14ac:dyDescent="0.2">
      <c r="A1178" s="2">
        <v>44077</v>
      </c>
      <c r="B1178">
        <v>26.280000999999999</v>
      </c>
      <c r="C1178">
        <v>35.939999</v>
      </c>
      <c r="D1178">
        <v>25.66</v>
      </c>
      <c r="E1178">
        <v>33.599997999999999</v>
      </c>
      <c r="F1178">
        <v>33.599997999999999</v>
      </c>
      <c r="G1178">
        <v>0</v>
      </c>
      <c r="H1178">
        <f t="shared" si="36"/>
        <v>2020</v>
      </c>
      <c r="I1178">
        <f t="shared" si="37"/>
        <v>9</v>
      </c>
    </row>
    <row r="1179" spans="1:9" x14ac:dyDescent="0.2">
      <c r="A1179" s="2">
        <v>44078</v>
      </c>
      <c r="B1179">
        <v>34.619999</v>
      </c>
      <c r="C1179">
        <v>38.279998999999997</v>
      </c>
      <c r="D1179">
        <v>29.5</v>
      </c>
      <c r="E1179">
        <v>30.75</v>
      </c>
      <c r="F1179">
        <v>30.75</v>
      </c>
      <c r="G1179">
        <v>0</v>
      </c>
      <c r="H1179">
        <f t="shared" si="36"/>
        <v>2020</v>
      </c>
      <c r="I1179">
        <f t="shared" si="37"/>
        <v>9</v>
      </c>
    </row>
    <row r="1180" spans="1:9" x14ac:dyDescent="0.2">
      <c r="A1180" s="2">
        <v>44082</v>
      </c>
      <c r="B1180">
        <v>30.610001</v>
      </c>
      <c r="C1180">
        <v>35.93</v>
      </c>
      <c r="D1180">
        <v>30.52</v>
      </c>
      <c r="E1180">
        <v>31.459999</v>
      </c>
      <c r="F1180">
        <v>31.459999</v>
      </c>
      <c r="G1180">
        <v>0</v>
      </c>
      <c r="H1180">
        <f t="shared" si="36"/>
        <v>2020</v>
      </c>
      <c r="I1180">
        <f t="shared" si="37"/>
        <v>9</v>
      </c>
    </row>
    <row r="1181" spans="1:9" x14ac:dyDescent="0.2">
      <c r="A1181" s="2">
        <v>44083</v>
      </c>
      <c r="B1181">
        <v>31.68</v>
      </c>
      <c r="C1181">
        <v>31.780000999999999</v>
      </c>
      <c r="D1181">
        <v>28.120000999999998</v>
      </c>
      <c r="E1181">
        <v>28.809999000000001</v>
      </c>
      <c r="F1181">
        <v>28.809999000000001</v>
      </c>
      <c r="G1181">
        <v>0</v>
      </c>
      <c r="H1181">
        <f t="shared" si="36"/>
        <v>2020</v>
      </c>
      <c r="I1181">
        <f t="shared" si="37"/>
        <v>9</v>
      </c>
    </row>
    <row r="1182" spans="1:9" x14ac:dyDescent="0.2">
      <c r="A1182" s="2">
        <v>44084</v>
      </c>
      <c r="B1182">
        <v>28.67</v>
      </c>
      <c r="C1182">
        <v>30.559999000000001</v>
      </c>
      <c r="D1182">
        <v>27.59</v>
      </c>
      <c r="E1182">
        <v>29.709999</v>
      </c>
      <c r="F1182">
        <v>29.709999</v>
      </c>
      <c r="G1182">
        <v>0</v>
      </c>
      <c r="H1182">
        <f t="shared" si="36"/>
        <v>2020</v>
      </c>
      <c r="I1182">
        <f t="shared" si="37"/>
        <v>9</v>
      </c>
    </row>
    <row r="1183" spans="1:9" x14ac:dyDescent="0.2">
      <c r="A1183" s="2">
        <v>44085</v>
      </c>
      <c r="B1183">
        <v>28.629999000000002</v>
      </c>
      <c r="C1183">
        <v>29.73</v>
      </c>
      <c r="D1183">
        <v>26.51</v>
      </c>
      <c r="E1183">
        <v>26.870000999999998</v>
      </c>
      <c r="F1183">
        <v>26.870000999999998</v>
      </c>
      <c r="G1183">
        <v>0</v>
      </c>
      <c r="H1183">
        <f t="shared" si="36"/>
        <v>2020</v>
      </c>
      <c r="I1183">
        <f t="shared" si="37"/>
        <v>9</v>
      </c>
    </row>
    <row r="1184" spans="1:9" x14ac:dyDescent="0.2">
      <c r="A1184" s="2">
        <v>44088</v>
      </c>
      <c r="B1184">
        <v>25.860001</v>
      </c>
      <c r="C1184">
        <v>26.790001</v>
      </c>
      <c r="D1184">
        <v>25.379999000000002</v>
      </c>
      <c r="E1184">
        <v>25.85</v>
      </c>
      <c r="F1184">
        <v>25.85</v>
      </c>
      <c r="G1184">
        <v>0</v>
      </c>
      <c r="H1184">
        <f t="shared" si="36"/>
        <v>2020</v>
      </c>
      <c r="I1184">
        <f t="shared" si="37"/>
        <v>9</v>
      </c>
    </row>
    <row r="1185" spans="1:9" x14ac:dyDescent="0.2">
      <c r="A1185" s="2">
        <v>44089</v>
      </c>
      <c r="B1185">
        <v>25.92</v>
      </c>
      <c r="C1185">
        <v>26</v>
      </c>
      <c r="D1185">
        <v>24.92</v>
      </c>
      <c r="E1185">
        <v>25.59</v>
      </c>
      <c r="F1185">
        <v>25.59</v>
      </c>
      <c r="G1185">
        <v>0</v>
      </c>
      <c r="H1185">
        <f t="shared" si="36"/>
        <v>2020</v>
      </c>
      <c r="I1185">
        <f t="shared" si="37"/>
        <v>9</v>
      </c>
    </row>
    <row r="1186" spans="1:9" x14ac:dyDescent="0.2">
      <c r="A1186" s="2">
        <v>44090</v>
      </c>
      <c r="B1186">
        <v>25.309999000000001</v>
      </c>
      <c r="C1186">
        <v>26.59</v>
      </c>
      <c r="D1186">
        <v>24.84</v>
      </c>
      <c r="E1186">
        <v>26.040001</v>
      </c>
      <c r="F1186">
        <v>26.040001</v>
      </c>
      <c r="G1186">
        <v>0</v>
      </c>
      <c r="H1186">
        <f t="shared" si="36"/>
        <v>2020</v>
      </c>
      <c r="I1186">
        <f t="shared" si="37"/>
        <v>9</v>
      </c>
    </row>
    <row r="1187" spans="1:9" x14ac:dyDescent="0.2">
      <c r="A1187" s="2">
        <v>44091</v>
      </c>
      <c r="B1187">
        <v>28.219999000000001</v>
      </c>
      <c r="C1187">
        <v>28.92</v>
      </c>
      <c r="D1187">
        <v>26.26</v>
      </c>
      <c r="E1187">
        <v>26.459999</v>
      </c>
      <c r="F1187">
        <v>26.459999</v>
      </c>
      <c r="G1187">
        <v>0</v>
      </c>
      <c r="H1187">
        <f t="shared" si="36"/>
        <v>2020</v>
      </c>
      <c r="I1187">
        <f t="shared" si="37"/>
        <v>9</v>
      </c>
    </row>
    <row r="1188" spans="1:9" x14ac:dyDescent="0.2">
      <c r="A1188" s="2">
        <v>44092</v>
      </c>
      <c r="B1188">
        <v>26.65</v>
      </c>
      <c r="C1188">
        <v>28.1</v>
      </c>
      <c r="D1188">
        <v>25.280000999999999</v>
      </c>
      <c r="E1188">
        <v>25.83</v>
      </c>
      <c r="F1188">
        <v>25.83</v>
      </c>
      <c r="G1188">
        <v>0</v>
      </c>
      <c r="H1188">
        <f t="shared" si="36"/>
        <v>2020</v>
      </c>
      <c r="I1188">
        <f t="shared" si="37"/>
        <v>9</v>
      </c>
    </row>
    <row r="1189" spans="1:9" x14ac:dyDescent="0.2">
      <c r="A1189" s="2">
        <v>44095</v>
      </c>
      <c r="B1189">
        <v>28.040001</v>
      </c>
      <c r="C1189">
        <v>31.18</v>
      </c>
      <c r="D1189">
        <v>27.389999</v>
      </c>
      <c r="E1189">
        <v>27.780000999999999</v>
      </c>
      <c r="F1189">
        <v>27.780000999999999</v>
      </c>
      <c r="G1189">
        <v>0</v>
      </c>
      <c r="H1189">
        <f t="shared" si="36"/>
        <v>2020</v>
      </c>
      <c r="I1189">
        <f t="shared" si="37"/>
        <v>9</v>
      </c>
    </row>
    <row r="1190" spans="1:9" x14ac:dyDescent="0.2">
      <c r="A1190" s="2">
        <v>44096</v>
      </c>
      <c r="B1190">
        <v>28.610001</v>
      </c>
      <c r="C1190">
        <v>28.780000999999999</v>
      </c>
      <c r="D1190">
        <v>26.48</v>
      </c>
      <c r="E1190">
        <v>26.860001</v>
      </c>
      <c r="F1190">
        <v>26.860001</v>
      </c>
      <c r="G1190">
        <v>0</v>
      </c>
      <c r="H1190">
        <f t="shared" si="36"/>
        <v>2020</v>
      </c>
      <c r="I1190">
        <f t="shared" si="37"/>
        <v>9</v>
      </c>
    </row>
    <row r="1191" spans="1:9" x14ac:dyDescent="0.2">
      <c r="A1191" s="2">
        <v>44097</v>
      </c>
      <c r="B1191">
        <v>27.02</v>
      </c>
      <c r="C1191">
        <v>29.73</v>
      </c>
      <c r="D1191">
        <v>25.190000999999999</v>
      </c>
      <c r="E1191">
        <v>28.58</v>
      </c>
      <c r="F1191">
        <v>28.58</v>
      </c>
      <c r="G1191">
        <v>0</v>
      </c>
      <c r="H1191">
        <f t="shared" si="36"/>
        <v>2020</v>
      </c>
      <c r="I1191">
        <f t="shared" si="37"/>
        <v>9</v>
      </c>
    </row>
    <row r="1192" spans="1:9" x14ac:dyDescent="0.2">
      <c r="A1192" s="2">
        <v>44098</v>
      </c>
      <c r="B1192">
        <v>29.540001</v>
      </c>
      <c r="C1192">
        <v>30.49</v>
      </c>
      <c r="D1192">
        <v>27.940000999999999</v>
      </c>
      <c r="E1192">
        <v>28.51</v>
      </c>
      <c r="F1192">
        <v>28.51</v>
      </c>
      <c r="G1192">
        <v>0</v>
      </c>
      <c r="H1192">
        <f t="shared" si="36"/>
        <v>2020</v>
      </c>
      <c r="I1192">
        <f t="shared" si="37"/>
        <v>9</v>
      </c>
    </row>
    <row r="1193" spans="1:9" x14ac:dyDescent="0.2">
      <c r="A1193" s="2">
        <v>44099</v>
      </c>
      <c r="B1193">
        <v>28.17</v>
      </c>
      <c r="C1193">
        <v>30.43</v>
      </c>
      <c r="D1193">
        <v>26.02</v>
      </c>
      <c r="E1193">
        <v>26.379999000000002</v>
      </c>
      <c r="F1193">
        <v>26.379999000000002</v>
      </c>
      <c r="G1193">
        <v>0</v>
      </c>
      <c r="H1193">
        <f t="shared" si="36"/>
        <v>2020</v>
      </c>
      <c r="I1193">
        <f t="shared" si="37"/>
        <v>9</v>
      </c>
    </row>
    <row r="1194" spans="1:9" x14ac:dyDescent="0.2">
      <c r="A1194" s="2">
        <v>44102</v>
      </c>
      <c r="B1194">
        <v>27.15</v>
      </c>
      <c r="C1194">
        <v>27.190000999999999</v>
      </c>
      <c r="D1194">
        <v>24.9</v>
      </c>
      <c r="E1194">
        <v>26.190000999999999</v>
      </c>
      <c r="F1194">
        <v>26.190000999999999</v>
      </c>
      <c r="G1194">
        <v>0</v>
      </c>
      <c r="H1194">
        <f t="shared" si="36"/>
        <v>2020</v>
      </c>
      <c r="I1194">
        <f t="shared" si="37"/>
        <v>9</v>
      </c>
    </row>
    <row r="1195" spans="1:9" x14ac:dyDescent="0.2">
      <c r="A1195" s="2">
        <v>44103</v>
      </c>
      <c r="B1195">
        <v>26.809999000000001</v>
      </c>
      <c r="C1195">
        <v>27.43</v>
      </c>
      <c r="D1195">
        <v>25.98</v>
      </c>
      <c r="E1195">
        <v>26.27</v>
      </c>
      <c r="F1195">
        <v>26.27</v>
      </c>
      <c r="G1195">
        <v>0</v>
      </c>
      <c r="H1195">
        <f t="shared" si="36"/>
        <v>2020</v>
      </c>
      <c r="I1195">
        <f t="shared" si="37"/>
        <v>9</v>
      </c>
    </row>
    <row r="1196" spans="1:9" x14ac:dyDescent="0.2">
      <c r="A1196" s="2">
        <v>44104</v>
      </c>
      <c r="B1196">
        <v>26.690000999999999</v>
      </c>
      <c r="C1196">
        <v>27.120000999999998</v>
      </c>
      <c r="D1196">
        <v>25.059999000000001</v>
      </c>
      <c r="E1196">
        <v>26.370000999999998</v>
      </c>
      <c r="F1196">
        <v>26.370000999999998</v>
      </c>
      <c r="G1196">
        <v>0</v>
      </c>
      <c r="H1196">
        <f t="shared" si="36"/>
        <v>2020</v>
      </c>
      <c r="I1196">
        <f t="shared" si="37"/>
        <v>9</v>
      </c>
    </row>
    <row r="1197" spans="1:9" x14ac:dyDescent="0.2">
      <c r="A1197" s="2">
        <v>44105</v>
      </c>
      <c r="B1197">
        <v>25.780000999999999</v>
      </c>
      <c r="C1197">
        <v>27.110001</v>
      </c>
      <c r="D1197">
        <v>25.33</v>
      </c>
      <c r="E1197">
        <v>26.700001</v>
      </c>
      <c r="F1197">
        <v>26.700001</v>
      </c>
      <c r="G1197">
        <v>0</v>
      </c>
      <c r="H1197">
        <f t="shared" si="36"/>
        <v>2020</v>
      </c>
      <c r="I1197">
        <f t="shared" si="37"/>
        <v>10</v>
      </c>
    </row>
    <row r="1198" spans="1:9" x14ac:dyDescent="0.2">
      <c r="A1198" s="2">
        <v>44106</v>
      </c>
      <c r="B1198">
        <v>28.870000999999998</v>
      </c>
      <c r="C1198">
        <v>29.9</v>
      </c>
      <c r="D1198">
        <v>26.93</v>
      </c>
      <c r="E1198">
        <v>27.629999000000002</v>
      </c>
      <c r="F1198">
        <v>27.629999000000002</v>
      </c>
      <c r="G1198">
        <v>0</v>
      </c>
      <c r="H1198">
        <f t="shared" si="36"/>
        <v>2020</v>
      </c>
      <c r="I1198">
        <f t="shared" si="37"/>
        <v>10</v>
      </c>
    </row>
    <row r="1199" spans="1:9" x14ac:dyDescent="0.2">
      <c r="A1199" s="2">
        <v>44109</v>
      </c>
      <c r="B1199">
        <v>29.52</v>
      </c>
      <c r="C1199">
        <v>29.690000999999999</v>
      </c>
      <c r="D1199">
        <v>27.27</v>
      </c>
      <c r="E1199">
        <v>27.959999</v>
      </c>
      <c r="F1199">
        <v>27.959999</v>
      </c>
      <c r="G1199">
        <v>0</v>
      </c>
      <c r="H1199">
        <f t="shared" si="36"/>
        <v>2020</v>
      </c>
      <c r="I1199">
        <f t="shared" si="37"/>
        <v>10</v>
      </c>
    </row>
    <row r="1200" spans="1:9" x14ac:dyDescent="0.2">
      <c r="A1200" s="2">
        <v>44110</v>
      </c>
      <c r="B1200">
        <v>28.049999</v>
      </c>
      <c r="C1200">
        <v>30</v>
      </c>
      <c r="D1200">
        <v>26.01</v>
      </c>
      <c r="E1200">
        <v>29.48</v>
      </c>
      <c r="F1200">
        <v>29.48</v>
      </c>
      <c r="G1200">
        <v>0</v>
      </c>
      <c r="H1200">
        <f t="shared" si="36"/>
        <v>2020</v>
      </c>
      <c r="I1200">
        <f t="shared" si="37"/>
        <v>10</v>
      </c>
    </row>
    <row r="1201" spans="1:9" x14ac:dyDescent="0.2">
      <c r="A1201" s="2">
        <v>44111</v>
      </c>
      <c r="B1201">
        <v>29.26</v>
      </c>
      <c r="C1201">
        <v>29.76</v>
      </c>
      <c r="D1201">
        <v>27.940000999999999</v>
      </c>
      <c r="E1201">
        <v>28.059999000000001</v>
      </c>
      <c r="F1201">
        <v>28.059999000000001</v>
      </c>
      <c r="G1201">
        <v>0</v>
      </c>
      <c r="H1201">
        <f t="shared" si="36"/>
        <v>2020</v>
      </c>
      <c r="I1201">
        <f t="shared" si="37"/>
        <v>10</v>
      </c>
    </row>
    <row r="1202" spans="1:9" x14ac:dyDescent="0.2">
      <c r="A1202" s="2">
        <v>44112</v>
      </c>
      <c r="B1202">
        <v>27.65</v>
      </c>
      <c r="C1202">
        <v>27.99</v>
      </c>
      <c r="D1202">
        <v>24.879999000000002</v>
      </c>
      <c r="E1202">
        <v>26.360001</v>
      </c>
      <c r="F1202">
        <v>26.360001</v>
      </c>
      <c r="G1202">
        <v>0</v>
      </c>
      <c r="H1202">
        <f t="shared" si="36"/>
        <v>2020</v>
      </c>
      <c r="I1202">
        <f t="shared" si="37"/>
        <v>10</v>
      </c>
    </row>
    <row r="1203" spans="1:9" x14ac:dyDescent="0.2">
      <c r="A1203" s="2">
        <v>44113</v>
      </c>
      <c r="B1203">
        <v>26.200001</v>
      </c>
      <c r="C1203">
        <v>26.219999000000001</v>
      </c>
      <c r="D1203">
        <v>24.030000999999999</v>
      </c>
      <c r="E1203">
        <v>25</v>
      </c>
      <c r="F1203">
        <v>25</v>
      </c>
      <c r="G1203">
        <v>0</v>
      </c>
      <c r="H1203">
        <f t="shared" si="36"/>
        <v>2020</v>
      </c>
      <c r="I1203">
        <f t="shared" si="37"/>
        <v>10</v>
      </c>
    </row>
    <row r="1204" spans="1:9" x14ac:dyDescent="0.2">
      <c r="A1204" s="2">
        <v>44116</v>
      </c>
      <c r="B1204">
        <v>25.65</v>
      </c>
      <c r="C1204">
        <v>25.65</v>
      </c>
      <c r="D1204">
        <v>24.139999</v>
      </c>
      <c r="E1204">
        <v>25.07</v>
      </c>
      <c r="F1204">
        <v>25.07</v>
      </c>
      <c r="G1204">
        <v>0</v>
      </c>
      <c r="H1204">
        <f t="shared" si="36"/>
        <v>2020</v>
      </c>
      <c r="I1204">
        <f t="shared" si="37"/>
        <v>10</v>
      </c>
    </row>
    <row r="1205" spans="1:9" x14ac:dyDescent="0.2">
      <c r="A1205" s="2">
        <v>44117</v>
      </c>
      <c r="B1205">
        <v>25.67</v>
      </c>
      <c r="C1205">
        <v>26.93</v>
      </c>
      <c r="D1205">
        <v>25.16</v>
      </c>
      <c r="E1205">
        <v>26.07</v>
      </c>
      <c r="F1205">
        <v>26.07</v>
      </c>
      <c r="G1205">
        <v>0</v>
      </c>
      <c r="H1205">
        <f t="shared" si="36"/>
        <v>2020</v>
      </c>
      <c r="I1205">
        <f t="shared" si="37"/>
        <v>10</v>
      </c>
    </row>
    <row r="1206" spans="1:9" x14ac:dyDescent="0.2">
      <c r="A1206" s="2">
        <v>44118</v>
      </c>
      <c r="B1206">
        <v>25.719999000000001</v>
      </c>
      <c r="C1206">
        <v>27.23</v>
      </c>
      <c r="D1206">
        <v>25.530000999999999</v>
      </c>
      <c r="E1206">
        <v>26.4</v>
      </c>
      <c r="F1206">
        <v>26.4</v>
      </c>
      <c r="G1206">
        <v>0</v>
      </c>
      <c r="H1206">
        <f t="shared" si="36"/>
        <v>2020</v>
      </c>
      <c r="I1206">
        <f t="shared" si="37"/>
        <v>10</v>
      </c>
    </row>
    <row r="1207" spans="1:9" x14ac:dyDescent="0.2">
      <c r="A1207" s="2">
        <v>44119</v>
      </c>
      <c r="B1207">
        <v>27.1</v>
      </c>
      <c r="C1207">
        <v>29.059999000000001</v>
      </c>
      <c r="D1207">
        <v>26.82</v>
      </c>
      <c r="E1207">
        <v>26.969999000000001</v>
      </c>
      <c r="F1207">
        <v>26.969999000000001</v>
      </c>
      <c r="G1207">
        <v>0</v>
      </c>
      <c r="H1207">
        <f t="shared" si="36"/>
        <v>2020</v>
      </c>
      <c r="I1207">
        <f t="shared" si="37"/>
        <v>10</v>
      </c>
    </row>
    <row r="1208" spans="1:9" x14ac:dyDescent="0.2">
      <c r="A1208" s="2">
        <v>44120</v>
      </c>
      <c r="B1208">
        <v>27.16</v>
      </c>
      <c r="C1208">
        <v>27.459999</v>
      </c>
      <c r="D1208">
        <v>26.190000999999999</v>
      </c>
      <c r="E1208">
        <v>27.41</v>
      </c>
      <c r="F1208">
        <v>27.41</v>
      </c>
      <c r="G1208">
        <v>0</v>
      </c>
      <c r="H1208">
        <f t="shared" si="36"/>
        <v>2020</v>
      </c>
      <c r="I1208">
        <f t="shared" si="37"/>
        <v>10</v>
      </c>
    </row>
    <row r="1209" spans="1:9" x14ac:dyDescent="0.2">
      <c r="A1209" s="2">
        <v>44123</v>
      </c>
      <c r="B1209">
        <v>27.360001</v>
      </c>
      <c r="C1209">
        <v>29.690000999999999</v>
      </c>
      <c r="D1209">
        <v>27.040001</v>
      </c>
      <c r="E1209">
        <v>29.18</v>
      </c>
      <c r="F1209">
        <v>29.18</v>
      </c>
      <c r="G1209">
        <v>0</v>
      </c>
      <c r="H1209">
        <f t="shared" si="36"/>
        <v>2020</v>
      </c>
      <c r="I1209">
        <f t="shared" si="37"/>
        <v>10</v>
      </c>
    </row>
    <row r="1210" spans="1:9" x14ac:dyDescent="0.2">
      <c r="A1210" s="2">
        <v>44124</v>
      </c>
      <c r="B1210">
        <v>28.809999000000001</v>
      </c>
      <c r="C1210">
        <v>29.6</v>
      </c>
      <c r="D1210">
        <v>28.290001</v>
      </c>
      <c r="E1210">
        <v>29.35</v>
      </c>
      <c r="F1210">
        <v>29.35</v>
      </c>
      <c r="G1210">
        <v>0</v>
      </c>
      <c r="H1210">
        <f t="shared" si="36"/>
        <v>2020</v>
      </c>
      <c r="I1210">
        <f t="shared" si="37"/>
        <v>10</v>
      </c>
    </row>
    <row r="1211" spans="1:9" x14ac:dyDescent="0.2">
      <c r="A1211" s="2">
        <v>44125</v>
      </c>
      <c r="B1211">
        <v>29.120000999999998</v>
      </c>
      <c r="C1211">
        <v>30.549999</v>
      </c>
      <c r="D1211">
        <v>28.370000999999998</v>
      </c>
      <c r="E1211">
        <v>28.65</v>
      </c>
      <c r="F1211">
        <v>28.65</v>
      </c>
      <c r="G1211">
        <v>0</v>
      </c>
      <c r="H1211">
        <f t="shared" si="36"/>
        <v>2020</v>
      </c>
      <c r="I1211">
        <f t="shared" si="37"/>
        <v>10</v>
      </c>
    </row>
    <row r="1212" spans="1:9" x14ac:dyDescent="0.2">
      <c r="A1212" s="2">
        <v>44126</v>
      </c>
      <c r="B1212">
        <v>30.1</v>
      </c>
      <c r="C1212">
        <v>30.120000999999998</v>
      </c>
      <c r="D1212">
        <v>27.68</v>
      </c>
      <c r="E1212">
        <v>28.110001</v>
      </c>
      <c r="F1212">
        <v>28.110001</v>
      </c>
      <c r="G1212">
        <v>0</v>
      </c>
      <c r="H1212">
        <f t="shared" si="36"/>
        <v>2020</v>
      </c>
      <c r="I1212">
        <f t="shared" si="37"/>
        <v>10</v>
      </c>
    </row>
    <row r="1213" spans="1:9" x14ac:dyDescent="0.2">
      <c r="A1213" s="2">
        <v>44127</v>
      </c>
      <c r="B1213">
        <v>28.469999000000001</v>
      </c>
      <c r="C1213">
        <v>28.67</v>
      </c>
      <c r="D1213">
        <v>27.26</v>
      </c>
      <c r="E1213">
        <v>27.549999</v>
      </c>
      <c r="F1213">
        <v>27.549999</v>
      </c>
      <c r="G1213">
        <v>0</v>
      </c>
      <c r="H1213">
        <f t="shared" si="36"/>
        <v>2020</v>
      </c>
      <c r="I1213">
        <f t="shared" si="37"/>
        <v>10</v>
      </c>
    </row>
    <row r="1214" spans="1:9" x14ac:dyDescent="0.2">
      <c r="A1214" s="2">
        <v>44130</v>
      </c>
      <c r="B1214">
        <v>29.379999000000002</v>
      </c>
      <c r="C1214">
        <v>33.68</v>
      </c>
      <c r="D1214">
        <v>29.219999000000001</v>
      </c>
      <c r="E1214">
        <v>32.459999000000003</v>
      </c>
      <c r="F1214">
        <v>32.459999000000003</v>
      </c>
      <c r="G1214">
        <v>0</v>
      </c>
      <c r="H1214">
        <f t="shared" si="36"/>
        <v>2020</v>
      </c>
      <c r="I1214">
        <f t="shared" si="37"/>
        <v>10</v>
      </c>
    </row>
    <row r="1215" spans="1:9" x14ac:dyDescent="0.2">
      <c r="A1215" s="2">
        <v>44131</v>
      </c>
      <c r="B1215">
        <v>32.040000999999997</v>
      </c>
      <c r="C1215">
        <v>33.770000000000003</v>
      </c>
      <c r="D1215">
        <v>31.85</v>
      </c>
      <c r="E1215">
        <v>33.349997999999999</v>
      </c>
      <c r="F1215">
        <v>33.349997999999999</v>
      </c>
      <c r="G1215">
        <v>0</v>
      </c>
      <c r="H1215">
        <f t="shared" si="36"/>
        <v>2020</v>
      </c>
      <c r="I1215">
        <f t="shared" si="37"/>
        <v>10</v>
      </c>
    </row>
    <row r="1216" spans="1:9" x14ac:dyDescent="0.2">
      <c r="A1216" s="2">
        <v>44132</v>
      </c>
      <c r="B1216">
        <v>34.689999</v>
      </c>
      <c r="C1216">
        <v>40.770000000000003</v>
      </c>
      <c r="D1216">
        <v>34.68</v>
      </c>
      <c r="E1216">
        <v>40.279998999999997</v>
      </c>
      <c r="F1216">
        <v>40.279998999999997</v>
      </c>
      <c r="G1216">
        <v>0</v>
      </c>
      <c r="H1216">
        <f t="shared" si="36"/>
        <v>2020</v>
      </c>
      <c r="I1216">
        <f t="shared" si="37"/>
        <v>10</v>
      </c>
    </row>
    <row r="1217" spans="1:9" x14ac:dyDescent="0.2">
      <c r="A1217" s="2">
        <v>44133</v>
      </c>
      <c r="B1217">
        <v>38.799999</v>
      </c>
      <c r="C1217">
        <v>41.16</v>
      </c>
      <c r="D1217">
        <v>35.630001</v>
      </c>
      <c r="E1217">
        <v>37.590000000000003</v>
      </c>
      <c r="F1217">
        <v>37.590000000000003</v>
      </c>
      <c r="G1217">
        <v>0</v>
      </c>
      <c r="H1217">
        <f t="shared" si="36"/>
        <v>2020</v>
      </c>
      <c r="I1217">
        <f t="shared" si="37"/>
        <v>10</v>
      </c>
    </row>
    <row r="1218" spans="1:9" x14ac:dyDescent="0.2">
      <c r="A1218" s="2">
        <v>44134</v>
      </c>
      <c r="B1218">
        <v>40.810001</v>
      </c>
      <c r="C1218">
        <v>41.09</v>
      </c>
      <c r="D1218">
        <v>36.5</v>
      </c>
      <c r="E1218">
        <v>38.020000000000003</v>
      </c>
      <c r="F1218">
        <v>38.020000000000003</v>
      </c>
      <c r="G1218">
        <v>0</v>
      </c>
      <c r="H1218">
        <f t="shared" si="36"/>
        <v>2020</v>
      </c>
      <c r="I1218">
        <f t="shared" si="37"/>
        <v>10</v>
      </c>
    </row>
    <row r="1219" spans="1:9" x14ac:dyDescent="0.2">
      <c r="A1219" s="2">
        <v>44137</v>
      </c>
      <c r="B1219">
        <v>38.57</v>
      </c>
      <c r="C1219">
        <v>38.779998999999997</v>
      </c>
      <c r="D1219">
        <v>36.130001</v>
      </c>
      <c r="E1219">
        <v>37.130001</v>
      </c>
      <c r="F1219">
        <v>37.130001</v>
      </c>
      <c r="G1219">
        <v>0</v>
      </c>
      <c r="H1219">
        <f t="shared" ref="H1219:H1282" si="38">YEAR(A1219)</f>
        <v>2020</v>
      </c>
      <c r="I1219">
        <f t="shared" ref="I1219:I1282" si="39">MONTH(A1219)</f>
        <v>11</v>
      </c>
    </row>
    <row r="1220" spans="1:9" x14ac:dyDescent="0.2">
      <c r="A1220" s="2">
        <v>44138</v>
      </c>
      <c r="B1220">
        <v>36.439999</v>
      </c>
      <c r="C1220">
        <v>36.439999</v>
      </c>
      <c r="D1220">
        <v>34.189999</v>
      </c>
      <c r="E1220">
        <v>35.549999</v>
      </c>
      <c r="F1220">
        <v>35.549999</v>
      </c>
      <c r="G1220">
        <v>0</v>
      </c>
      <c r="H1220">
        <f t="shared" si="38"/>
        <v>2020</v>
      </c>
      <c r="I1220">
        <f t="shared" si="39"/>
        <v>11</v>
      </c>
    </row>
    <row r="1221" spans="1:9" x14ac:dyDescent="0.2">
      <c r="A1221" s="2">
        <v>44139</v>
      </c>
      <c r="B1221">
        <v>36.790000999999997</v>
      </c>
      <c r="C1221">
        <v>36.849997999999999</v>
      </c>
      <c r="D1221">
        <v>28.030000999999999</v>
      </c>
      <c r="E1221">
        <v>29.57</v>
      </c>
      <c r="F1221">
        <v>29.57</v>
      </c>
      <c r="G1221">
        <v>0</v>
      </c>
      <c r="H1221">
        <f t="shared" si="38"/>
        <v>2020</v>
      </c>
      <c r="I1221">
        <f t="shared" si="39"/>
        <v>11</v>
      </c>
    </row>
    <row r="1222" spans="1:9" x14ac:dyDescent="0.2">
      <c r="A1222" s="2">
        <v>44140</v>
      </c>
      <c r="B1222">
        <v>27.559999000000001</v>
      </c>
      <c r="C1222">
        <v>28.139999</v>
      </c>
      <c r="D1222">
        <v>26.040001</v>
      </c>
      <c r="E1222">
        <v>27.58</v>
      </c>
      <c r="F1222">
        <v>27.58</v>
      </c>
      <c r="G1222">
        <v>0</v>
      </c>
      <c r="H1222">
        <f t="shared" si="38"/>
        <v>2020</v>
      </c>
      <c r="I1222">
        <f t="shared" si="39"/>
        <v>11</v>
      </c>
    </row>
    <row r="1223" spans="1:9" x14ac:dyDescent="0.2">
      <c r="A1223" s="2">
        <v>44141</v>
      </c>
      <c r="B1223">
        <v>27.870000999999998</v>
      </c>
      <c r="C1223">
        <v>29.440000999999999</v>
      </c>
      <c r="D1223">
        <v>24.559999000000001</v>
      </c>
      <c r="E1223">
        <v>24.860001</v>
      </c>
      <c r="F1223">
        <v>24.860001</v>
      </c>
      <c r="G1223">
        <v>0</v>
      </c>
      <c r="H1223">
        <f t="shared" si="38"/>
        <v>2020</v>
      </c>
      <c r="I1223">
        <f t="shared" si="39"/>
        <v>11</v>
      </c>
    </row>
    <row r="1224" spans="1:9" x14ac:dyDescent="0.2">
      <c r="A1224" s="2">
        <v>44144</v>
      </c>
      <c r="B1224">
        <v>24.799999</v>
      </c>
      <c r="C1224">
        <v>25.82</v>
      </c>
      <c r="D1224">
        <v>22.41</v>
      </c>
      <c r="E1224">
        <v>25.75</v>
      </c>
      <c r="F1224">
        <v>25.75</v>
      </c>
      <c r="G1224">
        <v>0</v>
      </c>
      <c r="H1224">
        <f t="shared" si="38"/>
        <v>2020</v>
      </c>
      <c r="I1224">
        <f t="shared" si="39"/>
        <v>11</v>
      </c>
    </row>
    <row r="1225" spans="1:9" x14ac:dyDescent="0.2">
      <c r="A1225" s="2">
        <v>44145</v>
      </c>
      <c r="B1225">
        <v>25.360001</v>
      </c>
      <c r="C1225">
        <v>26.77</v>
      </c>
      <c r="D1225">
        <v>24.35</v>
      </c>
      <c r="E1225">
        <v>24.799999</v>
      </c>
      <c r="F1225">
        <v>24.799999</v>
      </c>
      <c r="G1225">
        <v>0</v>
      </c>
      <c r="H1225">
        <f t="shared" si="38"/>
        <v>2020</v>
      </c>
      <c r="I1225">
        <f t="shared" si="39"/>
        <v>11</v>
      </c>
    </row>
    <row r="1226" spans="1:9" x14ac:dyDescent="0.2">
      <c r="A1226" s="2">
        <v>44146</v>
      </c>
      <c r="B1226">
        <v>25.01</v>
      </c>
      <c r="C1226">
        <v>25.120000999999998</v>
      </c>
      <c r="D1226">
        <v>22.57</v>
      </c>
      <c r="E1226">
        <v>23.450001</v>
      </c>
      <c r="F1226">
        <v>23.450001</v>
      </c>
      <c r="G1226">
        <v>0</v>
      </c>
      <c r="H1226">
        <f t="shared" si="38"/>
        <v>2020</v>
      </c>
      <c r="I1226">
        <f t="shared" si="39"/>
        <v>11</v>
      </c>
    </row>
    <row r="1227" spans="1:9" x14ac:dyDescent="0.2">
      <c r="A1227" s="2">
        <v>44147</v>
      </c>
      <c r="B1227">
        <v>24.389999</v>
      </c>
      <c r="C1227">
        <v>27.27</v>
      </c>
      <c r="D1227">
        <v>23.530000999999999</v>
      </c>
      <c r="E1227">
        <v>25.35</v>
      </c>
      <c r="F1227">
        <v>25.35</v>
      </c>
      <c r="G1227">
        <v>0</v>
      </c>
      <c r="H1227">
        <f t="shared" si="38"/>
        <v>2020</v>
      </c>
      <c r="I1227">
        <f t="shared" si="39"/>
        <v>11</v>
      </c>
    </row>
    <row r="1228" spans="1:9" x14ac:dyDescent="0.2">
      <c r="A1228" s="2">
        <v>44148</v>
      </c>
      <c r="B1228">
        <v>24.940000999999999</v>
      </c>
      <c r="C1228">
        <v>25.030000999999999</v>
      </c>
      <c r="D1228">
        <v>22.74</v>
      </c>
      <c r="E1228">
        <v>23.1</v>
      </c>
      <c r="F1228">
        <v>23.1</v>
      </c>
      <c r="G1228">
        <v>0</v>
      </c>
      <c r="H1228">
        <f t="shared" si="38"/>
        <v>2020</v>
      </c>
      <c r="I1228">
        <f t="shared" si="39"/>
        <v>11</v>
      </c>
    </row>
    <row r="1229" spans="1:9" x14ac:dyDescent="0.2">
      <c r="A1229" s="2">
        <v>44151</v>
      </c>
      <c r="B1229">
        <v>23.66</v>
      </c>
      <c r="C1229">
        <v>24.08</v>
      </c>
      <c r="D1229">
        <v>22.43</v>
      </c>
      <c r="E1229">
        <v>22.450001</v>
      </c>
      <c r="F1229">
        <v>22.450001</v>
      </c>
      <c r="G1229">
        <v>0</v>
      </c>
      <c r="H1229">
        <f t="shared" si="38"/>
        <v>2020</v>
      </c>
      <c r="I1229">
        <f t="shared" si="39"/>
        <v>11</v>
      </c>
    </row>
    <row r="1230" spans="1:9" x14ac:dyDescent="0.2">
      <c r="A1230" s="2">
        <v>44152</v>
      </c>
      <c r="B1230">
        <v>22.84</v>
      </c>
      <c r="C1230">
        <v>24.09</v>
      </c>
      <c r="D1230">
        <v>22.34</v>
      </c>
      <c r="E1230">
        <v>22.709999</v>
      </c>
      <c r="F1230">
        <v>22.709999</v>
      </c>
      <c r="G1230">
        <v>0</v>
      </c>
      <c r="H1230">
        <f t="shared" si="38"/>
        <v>2020</v>
      </c>
      <c r="I1230">
        <f t="shared" si="39"/>
        <v>11</v>
      </c>
    </row>
    <row r="1231" spans="1:9" x14ac:dyDescent="0.2">
      <c r="A1231" s="2">
        <v>44153</v>
      </c>
      <c r="B1231">
        <v>22.860001</v>
      </c>
      <c r="C1231">
        <v>23.92</v>
      </c>
      <c r="D1231">
        <v>21.66</v>
      </c>
      <c r="E1231">
        <v>23.84</v>
      </c>
      <c r="F1231">
        <v>23.84</v>
      </c>
      <c r="G1231">
        <v>0</v>
      </c>
      <c r="H1231">
        <f t="shared" si="38"/>
        <v>2020</v>
      </c>
      <c r="I1231">
        <f t="shared" si="39"/>
        <v>11</v>
      </c>
    </row>
    <row r="1232" spans="1:9" x14ac:dyDescent="0.2">
      <c r="A1232" s="2">
        <v>44154</v>
      </c>
      <c r="B1232">
        <v>23.620000999999998</v>
      </c>
      <c r="C1232">
        <v>24.52</v>
      </c>
      <c r="D1232">
        <v>22.559999000000001</v>
      </c>
      <c r="E1232">
        <v>23.110001</v>
      </c>
      <c r="F1232">
        <v>23.110001</v>
      </c>
      <c r="G1232">
        <v>0</v>
      </c>
      <c r="H1232">
        <f t="shared" si="38"/>
        <v>2020</v>
      </c>
      <c r="I1232">
        <f t="shared" si="39"/>
        <v>11</v>
      </c>
    </row>
    <row r="1233" spans="1:9" x14ac:dyDescent="0.2">
      <c r="A1233" s="2">
        <v>44155</v>
      </c>
      <c r="B1233">
        <v>23.43</v>
      </c>
      <c r="C1233">
        <v>23.73</v>
      </c>
      <c r="D1233">
        <v>22.129999000000002</v>
      </c>
      <c r="E1233">
        <v>23.700001</v>
      </c>
      <c r="F1233">
        <v>23.700001</v>
      </c>
      <c r="G1233">
        <v>0</v>
      </c>
      <c r="H1233">
        <f t="shared" si="38"/>
        <v>2020</v>
      </c>
      <c r="I1233">
        <f t="shared" si="39"/>
        <v>11</v>
      </c>
    </row>
    <row r="1234" spans="1:9" x14ac:dyDescent="0.2">
      <c r="A1234" s="2">
        <v>44158</v>
      </c>
      <c r="B1234">
        <v>23.66</v>
      </c>
      <c r="C1234">
        <v>23.959999</v>
      </c>
      <c r="D1234">
        <v>22.450001</v>
      </c>
      <c r="E1234">
        <v>22.66</v>
      </c>
      <c r="F1234">
        <v>22.66</v>
      </c>
      <c r="G1234">
        <v>0</v>
      </c>
      <c r="H1234">
        <f t="shared" si="38"/>
        <v>2020</v>
      </c>
      <c r="I1234">
        <f t="shared" si="39"/>
        <v>11</v>
      </c>
    </row>
    <row r="1235" spans="1:9" x14ac:dyDescent="0.2">
      <c r="A1235" s="2">
        <v>44159</v>
      </c>
      <c r="B1235">
        <v>22.040001</v>
      </c>
      <c r="C1235">
        <v>22.48</v>
      </c>
      <c r="D1235">
        <v>20.799999</v>
      </c>
      <c r="E1235">
        <v>21.639999</v>
      </c>
      <c r="F1235">
        <v>21.639999</v>
      </c>
      <c r="G1235">
        <v>0</v>
      </c>
      <c r="H1235">
        <f t="shared" si="38"/>
        <v>2020</v>
      </c>
      <c r="I1235">
        <f t="shared" si="39"/>
        <v>11</v>
      </c>
    </row>
    <row r="1236" spans="1:9" x14ac:dyDescent="0.2">
      <c r="A1236" s="2">
        <v>44160</v>
      </c>
      <c r="B1236">
        <v>21.65</v>
      </c>
      <c r="C1236">
        <v>22.5</v>
      </c>
      <c r="D1236">
        <v>21.129999000000002</v>
      </c>
      <c r="E1236">
        <v>21.25</v>
      </c>
      <c r="F1236">
        <v>21.25</v>
      </c>
      <c r="G1236">
        <v>0</v>
      </c>
      <c r="H1236">
        <f t="shared" si="38"/>
        <v>2020</v>
      </c>
      <c r="I1236">
        <f t="shared" si="39"/>
        <v>11</v>
      </c>
    </row>
    <row r="1237" spans="1:9" x14ac:dyDescent="0.2">
      <c r="A1237" s="2">
        <v>44162</v>
      </c>
      <c r="B1237">
        <v>21.52</v>
      </c>
      <c r="C1237">
        <v>21.6</v>
      </c>
      <c r="D1237">
        <v>19.510000000000002</v>
      </c>
      <c r="E1237">
        <v>20.84</v>
      </c>
      <c r="F1237">
        <v>20.84</v>
      </c>
      <c r="G1237">
        <v>0</v>
      </c>
      <c r="H1237">
        <f t="shared" si="38"/>
        <v>2020</v>
      </c>
      <c r="I1237">
        <f t="shared" si="39"/>
        <v>11</v>
      </c>
    </row>
    <row r="1238" spans="1:9" x14ac:dyDescent="0.2">
      <c r="A1238" s="2">
        <v>44165</v>
      </c>
      <c r="B1238">
        <v>22.639999</v>
      </c>
      <c r="C1238">
        <v>22.889999</v>
      </c>
      <c r="D1238">
        <v>20.48</v>
      </c>
      <c r="E1238">
        <v>20.57</v>
      </c>
      <c r="F1238">
        <v>20.57</v>
      </c>
      <c r="G1238">
        <v>0</v>
      </c>
      <c r="H1238">
        <f t="shared" si="38"/>
        <v>2020</v>
      </c>
      <c r="I1238">
        <f t="shared" si="39"/>
        <v>11</v>
      </c>
    </row>
    <row r="1239" spans="1:9" x14ac:dyDescent="0.2">
      <c r="A1239" s="2">
        <v>44166</v>
      </c>
      <c r="B1239">
        <v>20.209999</v>
      </c>
      <c r="C1239">
        <v>20.92</v>
      </c>
      <c r="D1239">
        <v>20</v>
      </c>
      <c r="E1239">
        <v>20.77</v>
      </c>
      <c r="F1239">
        <v>20.77</v>
      </c>
      <c r="G1239">
        <v>0</v>
      </c>
      <c r="H1239">
        <f t="shared" si="38"/>
        <v>2020</v>
      </c>
      <c r="I1239">
        <f t="shared" si="39"/>
        <v>12</v>
      </c>
    </row>
    <row r="1240" spans="1:9" x14ac:dyDescent="0.2">
      <c r="A1240" s="2">
        <v>44167</v>
      </c>
      <c r="B1240">
        <v>21</v>
      </c>
      <c r="C1240">
        <v>21.25</v>
      </c>
      <c r="D1240">
        <v>20.040001</v>
      </c>
      <c r="E1240">
        <v>21.17</v>
      </c>
      <c r="F1240">
        <v>21.17</v>
      </c>
      <c r="G1240">
        <v>0</v>
      </c>
      <c r="H1240">
        <f t="shared" si="38"/>
        <v>2020</v>
      </c>
      <c r="I1240">
        <f t="shared" si="39"/>
        <v>12</v>
      </c>
    </row>
    <row r="1241" spans="1:9" x14ac:dyDescent="0.2">
      <c r="A1241" s="2">
        <v>44168</v>
      </c>
      <c r="B1241">
        <v>21.24</v>
      </c>
      <c r="C1241">
        <v>21.879999000000002</v>
      </c>
      <c r="D1241">
        <v>20.719999000000001</v>
      </c>
      <c r="E1241">
        <v>21.280000999999999</v>
      </c>
      <c r="F1241">
        <v>21.280000999999999</v>
      </c>
      <c r="G1241">
        <v>0</v>
      </c>
      <c r="H1241">
        <f t="shared" si="38"/>
        <v>2020</v>
      </c>
      <c r="I1241">
        <f t="shared" si="39"/>
        <v>12</v>
      </c>
    </row>
    <row r="1242" spans="1:9" x14ac:dyDescent="0.2">
      <c r="A1242" s="2">
        <v>44169</v>
      </c>
      <c r="B1242">
        <v>21.049999</v>
      </c>
      <c r="C1242">
        <v>21.15</v>
      </c>
      <c r="D1242">
        <v>19.969999000000001</v>
      </c>
      <c r="E1242">
        <v>20.790001</v>
      </c>
      <c r="F1242">
        <v>20.790001</v>
      </c>
      <c r="G1242">
        <v>0</v>
      </c>
      <c r="H1242">
        <f t="shared" si="38"/>
        <v>2020</v>
      </c>
      <c r="I1242">
        <f t="shared" si="39"/>
        <v>12</v>
      </c>
    </row>
    <row r="1243" spans="1:9" x14ac:dyDescent="0.2">
      <c r="A1243" s="2">
        <v>44172</v>
      </c>
      <c r="B1243">
        <v>22.040001</v>
      </c>
      <c r="C1243">
        <v>22.620000999999998</v>
      </c>
      <c r="D1243">
        <v>21.17</v>
      </c>
      <c r="E1243">
        <v>21.299999</v>
      </c>
      <c r="F1243">
        <v>21.299999</v>
      </c>
      <c r="G1243">
        <v>0</v>
      </c>
      <c r="H1243">
        <f t="shared" si="38"/>
        <v>2020</v>
      </c>
      <c r="I1243">
        <f t="shared" si="39"/>
        <v>12</v>
      </c>
    </row>
    <row r="1244" spans="1:9" x14ac:dyDescent="0.2">
      <c r="A1244" s="2">
        <v>44173</v>
      </c>
      <c r="B1244">
        <v>21.65</v>
      </c>
      <c r="C1244">
        <v>22.25</v>
      </c>
      <c r="D1244">
        <v>20.52</v>
      </c>
      <c r="E1244">
        <v>20.68</v>
      </c>
      <c r="F1244">
        <v>20.68</v>
      </c>
      <c r="G1244">
        <v>0</v>
      </c>
      <c r="H1244">
        <f t="shared" si="38"/>
        <v>2020</v>
      </c>
      <c r="I1244">
        <f t="shared" si="39"/>
        <v>12</v>
      </c>
    </row>
    <row r="1245" spans="1:9" x14ac:dyDescent="0.2">
      <c r="A1245" s="2">
        <v>44174</v>
      </c>
      <c r="B1245">
        <v>20.66</v>
      </c>
      <c r="C1245">
        <v>22.93</v>
      </c>
      <c r="D1245">
        <v>20.100000000000001</v>
      </c>
      <c r="E1245">
        <v>22.27</v>
      </c>
      <c r="F1245">
        <v>22.27</v>
      </c>
      <c r="G1245">
        <v>0</v>
      </c>
      <c r="H1245">
        <f t="shared" si="38"/>
        <v>2020</v>
      </c>
      <c r="I1245">
        <f t="shared" si="39"/>
        <v>12</v>
      </c>
    </row>
    <row r="1246" spans="1:9" x14ac:dyDescent="0.2">
      <c r="A1246" s="2">
        <v>44175</v>
      </c>
      <c r="B1246">
        <v>22.120000999999998</v>
      </c>
      <c r="C1246">
        <v>23.459999</v>
      </c>
      <c r="D1246">
        <v>21.530000999999999</v>
      </c>
      <c r="E1246">
        <v>22.52</v>
      </c>
      <c r="F1246">
        <v>22.52</v>
      </c>
      <c r="G1246">
        <v>0</v>
      </c>
      <c r="H1246">
        <f t="shared" si="38"/>
        <v>2020</v>
      </c>
      <c r="I1246">
        <f t="shared" si="39"/>
        <v>12</v>
      </c>
    </row>
    <row r="1247" spans="1:9" x14ac:dyDescent="0.2">
      <c r="A1247" s="2">
        <v>44176</v>
      </c>
      <c r="B1247">
        <v>22.49</v>
      </c>
      <c r="C1247">
        <v>25.139999</v>
      </c>
      <c r="D1247">
        <v>22.48</v>
      </c>
      <c r="E1247">
        <v>23.309999000000001</v>
      </c>
      <c r="F1247">
        <v>23.309999000000001</v>
      </c>
      <c r="G1247">
        <v>0</v>
      </c>
      <c r="H1247">
        <f t="shared" si="38"/>
        <v>2020</v>
      </c>
      <c r="I1247">
        <f t="shared" si="39"/>
        <v>12</v>
      </c>
    </row>
    <row r="1248" spans="1:9" x14ac:dyDescent="0.2">
      <c r="A1248" s="2">
        <v>44179</v>
      </c>
      <c r="B1248">
        <v>22.67</v>
      </c>
      <c r="C1248">
        <v>24.82</v>
      </c>
      <c r="D1248">
        <v>21.950001</v>
      </c>
      <c r="E1248">
        <v>24.719999000000001</v>
      </c>
      <c r="F1248">
        <v>24.719999000000001</v>
      </c>
      <c r="G1248">
        <v>0</v>
      </c>
      <c r="H1248">
        <f t="shared" si="38"/>
        <v>2020</v>
      </c>
      <c r="I1248">
        <f t="shared" si="39"/>
        <v>12</v>
      </c>
    </row>
    <row r="1249" spans="1:9" x14ac:dyDescent="0.2">
      <c r="A1249" s="2">
        <v>44180</v>
      </c>
      <c r="B1249">
        <v>24</v>
      </c>
      <c r="C1249">
        <v>24.07</v>
      </c>
      <c r="D1249">
        <v>22.73</v>
      </c>
      <c r="E1249">
        <v>22.889999</v>
      </c>
      <c r="F1249">
        <v>22.889999</v>
      </c>
      <c r="G1249">
        <v>0</v>
      </c>
      <c r="H1249">
        <f t="shared" si="38"/>
        <v>2020</v>
      </c>
      <c r="I1249">
        <f t="shared" si="39"/>
        <v>12</v>
      </c>
    </row>
    <row r="1250" spans="1:9" x14ac:dyDescent="0.2">
      <c r="A1250" s="2">
        <v>44181</v>
      </c>
      <c r="B1250">
        <v>22.51</v>
      </c>
      <c r="C1250">
        <v>23.67</v>
      </c>
      <c r="D1250">
        <v>22.290001</v>
      </c>
      <c r="E1250">
        <v>22.5</v>
      </c>
      <c r="F1250">
        <v>22.5</v>
      </c>
      <c r="G1250">
        <v>0</v>
      </c>
      <c r="H1250">
        <f t="shared" si="38"/>
        <v>2020</v>
      </c>
      <c r="I1250">
        <f t="shared" si="39"/>
        <v>12</v>
      </c>
    </row>
    <row r="1251" spans="1:9" x14ac:dyDescent="0.2">
      <c r="A1251" s="2">
        <v>44182</v>
      </c>
      <c r="B1251">
        <v>21.98</v>
      </c>
      <c r="C1251">
        <v>22.27</v>
      </c>
      <c r="D1251">
        <v>21.52</v>
      </c>
      <c r="E1251">
        <v>21.93</v>
      </c>
      <c r="F1251">
        <v>21.93</v>
      </c>
      <c r="G1251">
        <v>0</v>
      </c>
      <c r="H1251">
        <f t="shared" si="38"/>
        <v>2020</v>
      </c>
      <c r="I1251">
        <f t="shared" si="39"/>
        <v>12</v>
      </c>
    </row>
    <row r="1252" spans="1:9" x14ac:dyDescent="0.2">
      <c r="A1252" s="2">
        <v>44183</v>
      </c>
      <c r="B1252">
        <v>22.15</v>
      </c>
      <c r="C1252">
        <v>23.77</v>
      </c>
      <c r="D1252">
        <v>21.57</v>
      </c>
      <c r="E1252">
        <v>21.57</v>
      </c>
      <c r="F1252">
        <v>21.57</v>
      </c>
      <c r="G1252">
        <v>0</v>
      </c>
      <c r="H1252">
        <f t="shared" si="38"/>
        <v>2020</v>
      </c>
      <c r="I1252">
        <f t="shared" si="39"/>
        <v>12</v>
      </c>
    </row>
    <row r="1253" spans="1:9" x14ac:dyDescent="0.2">
      <c r="A1253" s="2">
        <v>44186</v>
      </c>
      <c r="B1253">
        <v>24.25</v>
      </c>
      <c r="C1253">
        <v>31.459999</v>
      </c>
      <c r="D1253">
        <v>24.23</v>
      </c>
      <c r="E1253">
        <v>25.16</v>
      </c>
      <c r="F1253">
        <v>25.16</v>
      </c>
      <c r="G1253">
        <v>0</v>
      </c>
      <c r="H1253">
        <f t="shared" si="38"/>
        <v>2020</v>
      </c>
      <c r="I1253">
        <f t="shared" si="39"/>
        <v>12</v>
      </c>
    </row>
    <row r="1254" spans="1:9" x14ac:dyDescent="0.2">
      <c r="A1254" s="2">
        <v>44187</v>
      </c>
      <c r="B1254">
        <v>25.24</v>
      </c>
      <c r="C1254">
        <v>25.559999000000001</v>
      </c>
      <c r="D1254">
        <v>23.530000999999999</v>
      </c>
      <c r="E1254">
        <v>24.23</v>
      </c>
      <c r="F1254">
        <v>24.23</v>
      </c>
      <c r="G1254">
        <v>0</v>
      </c>
      <c r="H1254">
        <f t="shared" si="38"/>
        <v>2020</v>
      </c>
      <c r="I1254">
        <f t="shared" si="39"/>
        <v>12</v>
      </c>
    </row>
    <row r="1255" spans="1:9" x14ac:dyDescent="0.2">
      <c r="A1255" s="2">
        <v>44188</v>
      </c>
      <c r="B1255">
        <v>23.49</v>
      </c>
      <c r="C1255">
        <v>23.68</v>
      </c>
      <c r="D1255">
        <v>22.129999000000002</v>
      </c>
      <c r="E1255">
        <v>23.309999000000001</v>
      </c>
      <c r="F1255">
        <v>23.309999000000001</v>
      </c>
      <c r="G1255">
        <v>0</v>
      </c>
      <c r="H1255">
        <f t="shared" si="38"/>
        <v>2020</v>
      </c>
      <c r="I1255">
        <f t="shared" si="39"/>
        <v>12</v>
      </c>
    </row>
    <row r="1256" spans="1:9" x14ac:dyDescent="0.2">
      <c r="A1256" s="2">
        <v>44189</v>
      </c>
      <c r="B1256">
        <v>22.469999000000001</v>
      </c>
      <c r="C1256">
        <v>22.83</v>
      </c>
      <c r="D1256">
        <v>21.389999</v>
      </c>
      <c r="E1256">
        <v>21.530000999999999</v>
      </c>
      <c r="F1256">
        <v>21.530000999999999</v>
      </c>
      <c r="G1256">
        <v>0</v>
      </c>
      <c r="H1256">
        <f t="shared" si="38"/>
        <v>2020</v>
      </c>
      <c r="I1256">
        <f t="shared" si="39"/>
        <v>12</v>
      </c>
    </row>
    <row r="1257" spans="1:9" x14ac:dyDescent="0.2">
      <c r="A1257" s="2">
        <v>44193</v>
      </c>
      <c r="B1257">
        <v>22.110001</v>
      </c>
      <c r="C1257">
        <v>22.120000999999998</v>
      </c>
      <c r="D1257">
        <v>21.15</v>
      </c>
      <c r="E1257">
        <v>21.700001</v>
      </c>
      <c r="F1257">
        <v>21.700001</v>
      </c>
      <c r="G1257">
        <v>0</v>
      </c>
      <c r="H1257">
        <f t="shared" si="38"/>
        <v>2020</v>
      </c>
      <c r="I1257">
        <f t="shared" si="39"/>
        <v>12</v>
      </c>
    </row>
    <row r="1258" spans="1:9" x14ac:dyDescent="0.2">
      <c r="A1258" s="2">
        <v>44194</v>
      </c>
      <c r="B1258">
        <v>21.610001</v>
      </c>
      <c r="C1258">
        <v>23.719999000000001</v>
      </c>
      <c r="D1258">
        <v>20.99</v>
      </c>
      <c r="E1258">
        <v>23.08</v>
      </c>
      <c r="F1258">
        <v>23.08</v>
      </c>
      <c r="G1258">
        <v>0</v>
      </c>
      <c r="H1258">
        <f t="shared" si="38"/>
        <v>2020</v>
      </c>
      <c r="I1258">
        <f t="shared" si="39"/>
        <v>12</v>
      </c>
    </row>
    <row r="1259" spans="1:9" x14ac:dyDescent="0.2">
      <c r="A1259" s="2">
        <v>44195</v>
      </c>
      <c r="B1259">
        <v>22.58</v>
      </c>
      <c r="C1259">
        <v>23.15</v>
      </c>
      <c r="D1259">
        <v>22.41</v>
      </c>
      <c r="E1259">
        <v>22.77</v>
      </c>
      <c r="F1259">
        <v>22.77</v>
      </c>
      <c r="G1259">
        <v>0</v>
      </c>
      <c r="H1259">
        <f t="shared" si="38"/>
        <v>2020</v>
      </c>
      <c r="I1259">
        <f t="shared" si="39"/>
        <v>12</v>
      </c>
    </row>
    <row r="1260" spans="1:9" x14ac:dyDescent="0.2">
      <c r="A1260" s="2">
        <v>44196</v>
      </c>
      <c r="B1260">
        <v>22.99</v>
      </c>
      <c r="C1260">
        <v>23.25</v>
      </c>
      <c r="D1260">
        <v>21.24</v>
      </c>
      <c r="E1260">
        <v>22.75</v>
      </c>
      <c r="F1260">
        <v>22.75</v>
      </c>
      <c r="G1260">
        <v>0</v>
      </c>
      <c r="H1260">
        <f t="shared" si="38"/>
        <v>2020</v>
      </c>
      <c r="I1260">
        <f t="shared" si="39"/>
        <v>12</v>
      </c>
    </row>
    <row r="1261" spans="1:9" x14ac:dyDescent="0.2">
      <c r="A1261" s="2">
        <v>44200</v>
      </c>
      <c r="B1261">
        <v>23.040001</v>
      </c>
      <c r="C1261">
        <v>29.190000999999999</v>
      </c>
      <c r="D1261">
        <v>22.559999000000001</v>
      </c>
      <c r="E1261">
        <v>26.969999000000001</v>
      </c>
      <c r="F1261">
        <v>26.969999000000001</v>
      </c>
      <c r="G1261">
        <v>0</v>
      </c>
      <c r="H1261">
        <f t="shared" si="38"/>
        <v>2021</v>
      </c>
      <c r="I1261">
        <f t="shared" si="39"/>
        <v>1</v>
      </c>
    </row>
    <row r="1262" spans="1:9" x14ac:dyDescent="0.2">
      <c r="A1262" s="2">
        <v>44201</v>
      </c>
      <c r="B1262">
        <v>26.940000999999999</v>
      </c>
      <c r="C1262">
        <v>28.6</v>
      </c>
      <c r="D1262">
        <v>24.799999</v>
      </c>
      <c r="E1262">
        <v>25.34</v>
      </c>
      <c r="F1262">
        <v>25.34</v>
      </c>
      <c r="G1262">
        <v>0</v>
      </c>
      <c r="H1262">
        <f t="shared" si="38"/>
        <v>2021</v>
      </c>
      <c r="I1262">
        <f t="shared" si="39"/>
        <v>1</v>
      </c>
    </row>
    <row r="1263" spans="1:9" x14ac:dyDescent="0.2">
      <c r="A1263" s="2">
        <v>44202</v>
      </c>
      <c r="B1263">
        <v>25.48</v>
      </c>
      <c r="C1263">
        <v>26.77</v>
      </c>
      <c r="D1263">
        <v>22.139999</v>
      </c>
      <c r="E1263">
        <v>25.07</v>
      </c>
      <c r="F1263">
        <v>25.07</v>
      </c>
      <c r="G1263">
        <v>0</v>
      </c>
      <c r="H1263">
        <f t="shared" si="38"/>
        <v>2021</v>
      </c>
      <c r="I1263">
        <f t="shared" si="39"/>
        <v>1</v>
      </c>
    </row>
    <row r="1264" spans="1:9" x14ac:dyDescent="0.2">
      <c r="A1264" s="2">
        <v>44203</v>
      </c>
      <c r="B1264">
        <v>23.67</v>
      </c>
      <c r="C1264">
        <v>23.91</v>
      </c>
      <c r="D1264">
        <v>22.25</v>
      </c>
      <c r="E1264">
        <v>22.370000999999998</v>
      </c>
      <c r="F1264">
        <v>22.370000999999998</v>
      </c>
      <c r="G1264">
        <v>0</v>
      </c>
      <c r="H1264">
        <f t="shared" si="38"/>
        <v>2021</v>
      </c>
      <c r="I1264">
        <f t="shared" si="39"/>
        <v>1</v>
      </c>
    </row>
    <row r="1265" spans="1:9" x14ac:dyDescent="0.2">
      <c r="A1265" s="2">
        <v>44204</v>
      </c>
      <c r="B1265">
        <v>22.43</v>
      </c>
      <c r="C1265">
        <v>23.34</v>
      </c>
      <c r="D1265">
        <v>21.42</v>
      </c>
      <c r="E1265">
        <v>21.559999000000001</v>
      </c>
      <c r="F1265">
        <v>21.559999000000001</v>
      </c>
      <c r="G1265">
        <v>0</v>
      </c>
      <c r="H1265">
        <f t="shared" si="38"/>
        <v>2021</v>
      </c>
      <c r="I1265">
        <f t="shared" si="39"/>
        <v>1</v>
      </c>
    </row>
    <row r="1266" spans="1:9" x14ac:dyDescent="0.2">
      <c r="A1266" s="2">
        <v>44207</v>
      </c>
      <c r="B1266">
        <v>23.309999000000001</v>
      </c>
      <c r="C1266">
        <v>24.809999000000001</v>
      </c>
      <c r="D1266">
        <v>23.23</v>
      </c>
      <c r="E1266">
        <v>24.08</v>
      </c>
      <c r="F1266">
        <v>24.08</v>
      </c>
      <c r="G1266">
        <v>0</v>
      </c>
      <c r="H1266">
        <f t="shared" si="38"/>
        <v>2021</v>
      </c>
      <c r="I1266">
        <f t="shared" si="39"/>
        <v>1</v>
      </c>
    </row>
    <row r="1267" spans="1:9" x14ac:dyDescent="0.2">
      <c r="A1267" s="2">
        <v>44208</v>
      </c>
      <c r="B1267">
        <v>23.49</v>
      </c>
      <c r="C1267">
        <v>25.15</v>
      </c>
      <c r="D1267">
        <v>22.83</v>
      </c>
      <c r="E1267">
        <v>23.33</v>
      </c>
      <c r="F1267">
        <v>23.33</v>
      </c>
      <c r="G1267">
        <v>0</v>
      </c>
      <c r="H1267">
        <f t="shared" si="38"/>
        <v>2021</v>
      </c>
      <c r="I1267">
        <f t="shared" si="39"/>
        <v>1</v>
      </c>
    </row>
    <row r="1268" spans="1:9" x14ac:dyDescent="0.2">
      <c r="A1268" s="2">
        <v>44209</v>
      </c>
      <c r="B1268">
        <v>23.07</v>
      </c>
      <c r="C1268">
        <v>24.18</v>
      </c>
      <c r="D1268">
        <v>21.92</v>
      </c>
      <c r="E1268">
        <v>22.209999</v>
      </c>
      <c r="F1268">
        <v>22.209999</v>
      </c>
      <c r="G1268">
        <v>0</v>
      </c>
      <c r="H1268">
        <f t="shared" si="38"/>
        <v>2021</v>
      </c>
      <c r="I1268">
        <f t="shared" si="39"/>
        <v>1</v>
      </c>
    </row>
    <row r="1269" spans="1:9" x14ac:dyDescent="0.2">
      <c r="A1269" s="2">
        <v>44210</v>
      </c>
      <c r="B1269">
        <v>22.219999000000001</v>
      </c>
      <c r="C1269">
        <v>23.469999000000001</v>
      </c>
      <c r="D1269">
        <v>21.66</v>
      </c>
      <c r="E1269">
        <v>23.25</v>
      </c>
      <c r="F1269">
        <v>23.25</v>
      </c>
      <c r="G1269">
        <v>0</v>
      </c>
      <c r="H1269">
        <f t="shared" si="38"/>
        <v>2021</v>
      </c>
      <c r="I1269">
        <f t="shared" si="39"/>
        <v>1</v>
      </c>
    </row>
    <row r="1270" spans="1:9" x14ac:dyDescent="0.2">
      <c r="A1270" s="2">
        <v>44211</v>
      </c>
      <c r="B1270">
        <v>23.52</v>
      </c>
      <c r="C1270">
        <v>25.799999</v>
      </c>
      <c r="D1270">
        <v>23.08</v>
      </c>
      <c r="E1270">
        <v>24.34</v>
      </c>
      <c r="F1270">
        <v>24.34</v>
      </c>
      <c r="G1270">
        <v>0</v>
      </c>
      <c r="H1270">
        <f t="shared" si="38"/>
        <v>2021</v>
      </c>
      <c r="I1270">
        <f t="shared" si="39"/>
        <v>1</v>
      </c>
    </row>
    <row r="1271" spans="1:9" x14ac:dyDescent="0.2">
      <c r="A1271" s="2">
        <v>44215</v>
      </c>
      <c r="B1271">
        <v>23.030000999999999</v>
      </c>
      <c r="C1271">
        <v>23.559999000000001</v>
      </c>
      <c r="D1271">
        <v>22.530000999999999</v>
      </c>
      <c r="E1271">
        <v>23.24</v>
      </c>
      <c r="F1271">
        <v>23.24</v>
      </c>
      <c r="G1271">
        <v>0</v>
      </c>
      <c r="H1271">
        <f t="shared" si="38"/>
        <v>2021</v>
      </c>
      <c r="I1271">
        <f t="shared" si="39"/>
        <v>1</v>
      </c>
    </row>
    <row r="1272" spans="1:9" x14ac:dyDescent="0.2">
      <c r="A1272" s="2">
        <v>44216</v>
      </c>
      <c r="B1272">
        <v>22.82</v>
      </c>
      <c r="C1272">
        <v>22.860001</v>
      </c>
      <c r="D1272">
        <v>21.370000999999998</v>
      </c>
      <c r="E1272">
        <v>21.58</v>
      </c>
      <c r="F1272">
        <v>21.58</v>
      </c>
      <c r="G1272">
        <v>0</v>
      </c>
      <c r="H1272">
        <f t="shared" si="38"/>
        <v>2021</v>
      </c>
      <c r="I1272">
        <f t="shared" si="39"/>
        <v>1</v>
      </c>
    </row>
    <row r="1273" spans="1:9" x14ac:dyDescent="0.2">
      <c r="A1273" s="2">
        <v>44217</v>
      </c>
      <c r="B1273">
        <v>21.34</v>
      </c>
      <c r="C1273">
        <v>22.219999000000001</v>
      </c>
      <c r="D1273">
        <v>21.09</v>
      </c>
      <c r="E1273">
        <v>21.32</v>
      </c>
      <c r="F1273">
        <v>21.32</v>
      </c>
      <c r="G1273">
        <v>0</v>
      </c>
      <c r="H1273">
        <f t="shared" si="38"/>
        <v>2021</v>
      </c>
      <c r="I1273">
        <f t="shared" si="39"/>
        <v>1</v>
      </c>
    </row>
    <row r="1274" spans="1:9" x14ac:dyDescent="0.2">
      <c r="A1274" s="2">
        <v>44218</v>
      </c>
      <c r="B1274">
        <v>22.24</v>
      </c>
      <c r="C1274">
        <v>23.73</v>
      </c>
      <c r="D1274">
        <v>21.27</v>
      </c>
      <c r="E1274">
        <v>21.91</v>
      </c>
      <c r="F1274">
        <v>21.91</v>
      </c>
      <c r="G1274">
        <v>0</v>
      </c>
      <c r="H1274">
        <f t="shared" si="38"/>
        <v>2021</v>
      </c>
      <c r="I1274">
        <f t="shared" si="39"/>
        <v>1</v>
      </c>
    </row>
    <row r="1275" spans="1:9" x14ac:dyDescent="0.2">
      <c r="A1275" s="2">
        <v>44221</v>
      </c>
      <c r="B1275">
        <v>22.309999000000001</v>
      </c>
      <c r="C1275">
        <v>26.629999000000002</v>
      </c>
      <c r="D1275">
        <v>22.200001</v>
      </c>
      <c r="E1275">
        <v>23.190000999999999</v>
      </c>
      <c r="F1275">
        <v>23.190000999999999</v>
      </c>
      <c r="G1275">
        <v>0</v>
      </c>
      <c r="H1275">
        <f t="shared" si="38"/>
        <v>2021</v>
      </c>
      <c r="I1275">
        <f t="shared" si="39"/>
        <v>1</v>
      </c>
    </row>
    <row r="1276" spans="1:9" x14ac:dyDescent="0.2">
      <c r="A1276" s="2">
        <v>44222</v>
      </c>
      <c r="B1276">
        <v>23.91</v>
      </c>
      <c r="C1276">
        <v>23.940000999999999</v>
      </c>
      <c r="D1276">
        <v>22.549999</v>
      </c>
      <c r="E1276">
        <v>23.02</v>
      </c>
      <c r="F1276">
        <v>23.02</v>
      </c>
      <c r="G1276">
        <v>0</v>
      </c>
      <c r="H1276">
        <f t="shared" si="38"/>
        <v>2021</v>
      </c>
      <c r="I1276">
        <f t="shared" si="39"/>
        <v>1</v>
      </c>
    </row>
    <row r="1277" spans="1:9" x14ac:dyDescent="0.2">
      <c r="A1277" s="2">
        <v>44223</v>
      </c>
      <c r="B1277">
        <v>23.82</v>
      </c>
      <c r="C1277">
        <v>37.209999000000003</v>
      </c>
      <c r="D1277">
        <v>23.709999</v>
      </c>
      <c r="E1277">
        <v>37.209999000000003</v>
      </c>
      <c r="F1277">
        <v>37.209999000000003</v>
      </c>
      <c r="G1277">
        <v>0</v>
      </c>
      <c r="H1277">
        <f t="shared" si="38"/>
        <v>2021</v>
      </c>
      <c r="I1277">
        <f t="shared" si="39"/>
        <v>1</v>
      </c>
    </row>
    <row r="1278" spans="1:9" x14ac:dyDescent="0.2">
      <c r="A1278" s="2">
        <v>44224</v>
      </c>
      <c r="B1278">
        <v>33.25</v>
      </c>
      <c r="C1278">
        <v>36.290000999999997</v>
      </c>
      <c r="D1278">
        <v>27.389999</v>
      </c>
      <c r="E1278">
        <v>30.209999</v>
      </c>
      <c r="F1278">
        <v>30.209999</v>
      </c>
      <c r="G1278">
        <v>0</v>
      </c>
      <c r="H1278">
        <f t="shared" si="38"/>
        <v>2021</v>
      </c>
      <c r="I1278">
        <f t="shared" si="39"/>
        <v>1</v>
      </c>
    </row>
    <row r="1279" spans="1:9" x14ac:dyDescent="0.2">
      <c r="A1279" s="2">
        <v>44225</v>
      </c>
      <c r="B1279">
        <v>35.159999999999997</v>
      </c>
      <c r="C1279">
        <v>37.509998000000003</v>
      </c>
      <c r="D1279">
        <v>29.24</v>
      </c>
      <c r="E1279">
        <v>33.090000000000003</v>
      </c>
      <c r="F1279">
        <v>33.090000000000003</v>
      </c>
      <c r="G1279">
        <v>0</v>
      </c>
      <c r="H1279">
        <f t="shared" si="38"/>
        <v>2021</v>
      </c>
      <c r="I1279">
        <f t="shared" si="39"/>
        <v>1</v>
      </c>
    </row>
    <row r="1280" spans="1:9" x14ac:dyDescent="0.2">
      <c r="A1280" s="2">
        <v>44228</v>
      </c>
      <c r="B1280">
        <v>31.450001</v>
      </c>
      <c r="C1280">
        <v>33.959999000000003</v>
      </c>
      <c r="D1280">
        <v>29.030000999999999</v>
      </c>
      <c r="E1280">
        <v>30.24</v>
      </c>
      <c r="F1280">
        <v>30.24</v>
      </c>
      <c r="G1280">
        <v>0</v>
      </c>
      <c r="H1280">
        <f t="shared" si="38"/>
        <v>2021</v>
      </c>
      <c r="I1280">
        <f t="shared" si="39"/>
        <v>2</v>
      </c>
    </row>
    <row r="1281" spans="1:9" x14ac:dyDescent="0.2">
      <c r="A1281" s="2">
        <v>44229</v>
      </c>
      <c r="B1281">
        <v>28.01</v>
      </c>
      <c r="C1281">
        <v>28.08</v>
      </c>
      <c r="D1281">
        <v>25.309999000000001</v>
      </c>
      <c r="E1281">
        <v>25.559999000000001</v>
      </c>
      <c r="F1281">
        <v>25.559999000000001</v>
      </c>
      <c r="G1281">
        <v>0</v>
      </c>
      <c r="H1281">
        <f t="shared" si="38"/>
        <v>2021</v>
      </c>
      <c r="I1281">
        <f t="shared" si="39"/>
        <v>2</v>
      </c>
    </row>
    <row r="1282" spans="1:9" x14ac:dyDescent="0.2">
      <c r="A1282" s="2">
        <v>44230</v>
      </c>
      <c r="B1282">
        <v>24.59</v>
      </c>
      <c r="C1282">
        <v>25.43</v>
      </c>
      <c r="D1282">
        <v>22.91</v>
      </c>
      <c r="E1282">
        <v>22.91</v>
      </c>
      <c r="F1282">
        <v>22.91</v>
      </c>
      <c r="G1282">
        <v>0</v>
      </c>
      <c r="H1282">
        <f t="shared" si="38"/>
        <v>2021</v>
      </c>
      <c r="I1282">
        <f t="shared" si="39"/>
        <v>2</v>
      </c>
    </row>
    <row r="1283" spans="1:9" x14ac:dyDescent="0.2">
      <c r="A1283" s="2">
        <v>44231</v>
      </c>
      <c r="B1283">
        <v>23.440000999999999</v>
      </c>
      <c r="C1283">
        <v>23.440000999999999</v>
      </c>
      <c r="D1283">
        <v>21.68</v>
      </c>
      <c r="E1283">
        <v>21.77</v>
      </c>
      <c r="F1283">
        <v>21.77</v>
      </c>
      <c r="G1283">
        <v>0</v>
      </c>
      <c r="H1283">
        <f t="shared" ref="H1283:H1346" si="40">YEAR(A1283)</f>
        <v>2021</v>
      </c>
      <c r="I1283">
        <f t="shared" ref="I1283:I1346" si="41">MONTH(A1283)</f>
        <v>2</v>
      </c>
    </row>
    <row r="1284" spans="1:9" x14ac:dyDescent="0.2">
      <c r="A1284" s="2">
        <v>44232</v>
      </c>
      <c r="B1284">
        <v>21.99</v>
      </c>
      <c r="C1284">
        <v>22.16</v>
      </c>
      <c r="D1284">
        <v>20.860001</v>
      </c>
      <c r="E1284">
        <v>20.870000999999998</v>
      </c>
      <c r="F1284">
        <v>20.870000999999998</v>
      </c>
      <c r="G1284">
        <v>0</v>
      </c>
      <c r="H1284">
        <f t="shared" si="40"/>
        <v>2021</v>
      </c>
      <c r="I1284">
        <f t="shared" si="41"/>
        <v>2</v>
      </c>
    </row>
    <row r="1285" spans="1:9" x14ac:dyDescent="0.2">
      <c r="A1285" s="2">
        <v>44235</v>
      </c>
      <c r="B1285">
        <v>21.889999</v>
      </c>
      <c r="C1285">
        <v>22.07</v>
      </c>
      <c r="D1285">
        <v>21.23</v>
      </c>
      <c r="E1285">
        <v>21.24</v>
      </c>
      <c r="F1285">
        <v>21.24</v>
      </c>
      <c r="G1285">
        <v>0</v>
      </c>
      <c r="H1285">
        <f t="shared" si="40"/>
        <v>2021</v>
      </c>
      <c r="I1285">
        <f t="shared" si="41"/>
        <v>2</v>
      </c>
    </row>
    <row r="1286" spans="1:9" x14ac:dyDescent="0.2">
      <c r="A1286" s="2">
        <v>44236</v>
      </c>
      <c r="B1286">
        <v>21.57</v>
      </c>
      <c r="C1286">
        <v>22.26</v>
      </c>
      <c r="D1286">
        <v>20.65</v>
      </c>
      <c r="E1286">
        <v>21.629999000000002</v>
      </c>
      <c r="F1286">
        <v>21.629999000000002</v>
      </c>
      <c r="G1286">
        <v>0</v>
      </c>
      <c r="H1286">
        <f t="shared" si="40"/>
        <v>2021</v>
      </c>
      <c r="I1286">
        <f t="shared" si="41"/>
        <v>2</v>
      </c>
    </row>
    <row r="1287" spans="1:9" x14ac:dyDescent="0.2">
      <c r="A1287" s="2">
        <v>44237</v>
      </c>
      <c r="B1287">
        <v>21.639999</v>
      </c>
      <c r="C1287">
        <v>23.85</v>
      </c>
      <c r="D1287">
        <v>19.690000999999999</v>
      </c>
      <c r="E1287">
        <v>21.99</v>
      </c>
      <c r="F1287">
        <v>21.99</v>
      </c>
      <c r="G1287">
        <v>0</v>
      </c>
      <c r="H1287">
        <f t="shared" si="40"/>
        <v>2021</v>
      </c>
      <c r="I1287">
        <f t="shared" si="41"/>
        <v>2</v>
      </c>
    </row>
    <row r="1288" spans="1:9" x14ac:dyDescent="0.2">
      <c r="A1288" s="2">
        <v>44238</v>
      </c>
      <c r="B1288">
        <v>22.09</v>
      </c>
      <c r="C1288">
        <v>23.25</v>
      </c>
      <c r="D1288">
        <v>21.110001</v>
      </c>
      <c r="E1288">
        <v>21.25</v>
      </c>
      <c r="F1288">
        <v>21.25</v>
      </c>
      <c r="G1288">
        <v>0</v>
      </c>
      <c r="H1288">
        <f t="shared" si="40"/>
        <v>2021</v>
      </c>
      <c r="I1288">
        <f t="shared" si="41"/>
        <v>2</v>
      </c>
    </row>
    <row r="1289" spans="1:9" x14ac:dyDescent="0.2">
      <c r="A1289" s="2">
        <v>44239</v>
      </c>
      <c r="B1289">
        <v>21.6</v>
      </c>
      <c r="C1289">
        <v>22.450001</v>
      </c>
      <c r="D1289">
        <v>19.950001</v>
      </c>
      <c r="E1289">
        <v>19.969999000000001</v>
      </c>
      <c r="F1289">
        <v>19.969999000000001</v>
      </c>
      <c r="G1289">
        <v>0</v>
      </c>
      <c r="H1289">
        <f t="shared" si="40"/>
        <v>2021</v>
      </c>
      <c r="I1289">
        <f t="shared" si="41"/>
        <v>2</v>
      </c>
    </row>
    <row r="1290" spans="1:9" x14ac:dyDescent="0.2">
      <c r="A1290" s="2">
        <v>44243</v>
      </c>
      <c r="B1290">
        <v>21.129999000000002</v>
      </c>
      <c r="C1290">
        <v>22.459999</v>
      </c>
      <c r="D1290">
        <v>20.879999000000002</v>
      </c>
      <c r="E1290">
        <v>21.459999</v>
      </c>
      <c r="F1290">
        <v>21.459999</v>
      </c>
      <c r="G1290">
        <v>0</v>
      </c>
      <c r="H1290">
        <f t="shared" si="40"/>
        <v>2021</v>
      </c>
      <c r="I1290">
        <f t="shared" si="41"/>
        <v>2</v>
      </c>
    </row>
    <row r="1291" spans="1:9" x14ac:dyDescent="0.2">
      <c r="A1291" s="2">
        <v>44244</v>
      </c>
      <c r="B1291">
        <v>22.02</v>
      </c>
      <c r="C1291">
        <v>23.440000999999999</v>
      </c>
      <c r="D1291">
        <v>21.09</v>
      </c>
      <c r="E1291">
        <v>21.5</v>
      </c>
      <c r="F1291">
        <v>21.5</v>
      </c>
      <c r="G1291">
        <v>0</v>
      </c>
      <c r="H1291">
        <f t="shared" si="40"/>
        <v>2021</v>
      </c>
      <c r="I1291">
        <f t="shared" si="41"/>
        <v>2</v>
      </c>
    </row>
    <row r="1292" spans="1:9" x14ac:dyDescent="0.2">
      <c r="A1292" s="2">
        <v>44245</v>
      </c>
      <c r="B1292">
        <v>21.98</v>
      </c>
      <c r="C1292">
        <v>24.23</v>
      </c>
      <c r="D1292">
        <v>21.799999</v>
      </c>
      <c r="E1292">
        <v>22.49</v>
      </c>
      <c r="F1292">
        <v>22.49</v>
      </c>
      <c r="G1292">
        <v>0</v>
      </c>
      <c r="H1292">
        <f t="shared" si="40"/>
        <v>2021</v>
      </c>
      <c r="I1292">
        <f t="shared" si="41"/>
        <v>2</v>
      </c>
    </row>
    <row r="1293" spans="1:9" x14ac:dyDescent="0.2">
      <c r="A1293" s="2">
        <v>44246</v>
      </c>
      <c r="B1293">
        <v>23.1</v>
      </c>
      <c r="C1293">
        <v>23.190000999999999</v>
      </c>
      <c r="D1293">
        <v>20.84</v>
      </c>
      <c r="E1293">
        <v>22.049999</v>
      </c>
      <c r="F1293">
        <v>22.049999</v>
      </c>
      <c r="G1293">
        <v>0</v>
      </c>
      <c r="H1293">
        <f t="shared" si="40"/>
        <v>2021</v>
      </c>
      <c r="I1293">
        <f t="shared" si="41"/>
        <v>2</v>
      </c>
    </row>
    <row r="1294" spans="1:9" x14ac:dyDescent="0.2">
      <c r="A1294" s="2">
        <v>44249</v>
      </c>
      <c r="B1294">
        <v>24.459999</v>
      </c>
      <c r="C1294">
        <v>25.09</v>
      </c>
      <c r="D1294">
        <v>21.959999</v>
      </c>
      <c r="E1294">
        <v>23.450001</v>
      </c>
      <c r="F1294">
        <v>23.450001</v>
      </c>
      <c r="G1294">
        <v>0</v>
      </c>
      <c r="H1294">
        <f t="shared" si="40"/>
        <v>2021</v>
      </c>
      <c r="I1294">
        <f t="shared" si="41"/>
        <v>2</v>
      </c>
    </row>
    <row r="1295" spans="1:9" x14ac:dyDescent="0.2">
      <c r="A1295" s="2">
        <v>44250</v>
      </c>
      <c r="B1295">
        <v>22.82</v>
      </c>
      <c r="C1295">
        <v>27.01</v>
      </c>
      <c r="D1295">
        <v>22.5</v>
      </c>
      <c r="E1295">
        <v>23.110001</v>
      </c>
      <c r="F1295">
        <v>23.110001</v>
      </c>
      <c r="G1295">
        <v>0</v>
      </c>
      <c r="H1295">
        <f t="shared" si="40"/>
        <v>2021</v>
      </c>
      <c r="I1295">
        <f t="shared" si="41"/>
        <v>2</v>
      </c>
    </row>
    <row r="1296" spans="1:9" x14ac:dyDescent="0.2">
      <c r="A1296" s="2">
        <v>44251</v>
      </c>
      <c r="B1296">
        <v>23.76</v>
      </c>
      <c r="C1296">
        <v>25.040001</v>
      </c>
      <c r="D1296">
        <v>21.309999000000001</v>
      </c>
      <c r="E1296">
        <v>21.34</v>
      </c>
      <c r="F1296">
        <v>21.34</v>
      </c>
      <c r="G1296">
        <v>0</v>
      </c>
      <c r="H1296">
        <f t="shared" si="40"/>
        <v>2021</v>
      </c>
      <c r="I1296">
        <f t="shared" si="41"/>
        <v>2</v>
      </c>
    </row>
    <row r="1297" spans="1:9" x14ac:dyDescent="0.2">
      <c r="A1297" s="2">
        <v>44252</v>
      </c>
      <c r="B1297">
        <v>21.73</v>
      </c>
      <c r="C1297">
        <v>31.16</v>
      </c>
      <c r="D1297">
        <v>21.52</v>
      </c>
      <c r="E1297">
        <v>28.889999</v>
      </c>
      <c r="F1297">
        <v>28.889999</v>
      </c>
      <c r="G1297">
        <v>0</v>
      </c>
      <c r="H1297">
        <f t="shared" si="40"/>
        <v>2021</v>
      </c>
      <c r="I1297">
        <f t="shared" si="41"/>
        <v>2</v>
      </c>
    </row>
    <row r="1298" spans="1:9" x14ac:dyDescent="0.2">
      <c r="A1298" s="2">
        <v>44253</v>
      </c>
      <c r="B1298">
        <v>28.73</v>
      </c>
      <c r="C1298">
        <v>30.82</v>
      </c>
      <c r="D1298">
        <v>25.23</v>
      </c>
      <c r="E1298">
        <v>27.950001</v>
      </c>
      <c r="F1298">
        <v>27.950001</v>
      </c>
      <c r="G1298">
        <v>0</v>
      </c>
      <c r="H1298">
        <f t="shared" si="40"/>
        <v>2021</v>
      </c>
      <c r="I1298">
        <f t="shared" si="41"/>
        <v>2</v>
      </c>
    </row>
    <row r="1299" spans="1:9" x14ac:dyDescent="0.2">
      <c r="A1299" s="2">
        <v>44256</v>
      </c>
      <c r="B1299">
        <v>25.200001</v>
      </c>
      <c r="C1299">
        <v>25.389999</v>
      </c>
      <c r="D1299">
        <v>23.17</v>
      </c>
      <c r="E1299">
        <v>23.35</v>
      </c>
      <c r="F1299">
        <v>23.35</v>
      </c>
      <c r="G1299">
        <v>0</v>
      </c>
      <c r="H1299">
        <f t="shared" si="40"/>
        <v>2021</v>
      </c>
      <c r="I1299">
        <f t="shared" si="41"/>
        <v>3</v>
      </c>
    </row>
    <row r="1300" spans="1:9" x14ac:dyDescent="0.2">
      <c r="A1300" s="2">
        <v>44257</v>
      </c>
      <c r="B1300">
        <v>23.58</v>
      </c>
      <c r="C1300">
        <v>24.6</v>
      </c>
      <c r="D1300">
        <v>22.799999</v>
      </c>
      <c r="E1300">
        <v>24.1</v>
      </c>
      <c r="F1300">
        <v>24.1</v>
      </c>
      <c r="G1300">
        <v>0</v>
      </c>
      <c r="H1300">
        <f t="shared" si="40"/>
        <v>2021</v>
      </c>
      <c r="I1300">
        <f t="shared" si="41"/>
        <v>3</v>
      </c>
    </row>
    <row r="1301" spans="1:9" x14ac:dyDescent="0.2">
      <c r="A1301" s="2">
        <v>44258</v>
      </c>
      <c r="B1301">
        <v>22.799999</v>
      </c>
      <c r="C1301">
        <v>26.790001</v>
      </c>
      <c r="D1301">
        <v>22.450001</v>
      </c>
      <c r="E1301">
        <v>26.67</v>
      </c>
      <c r="F1301">
        <v>26.67</v>
      </c>
      <c r="G1301">
        <v>0</v>
      </c>
      <c r="H1301">
        <f t="shared" si="40"/>
        <v>2021</v>
      </c>
      <c r="I1301">
        <f t="shared" si="41"/>
        <v>3</v>
      </c>
    </row>
    <row r="1302" spans="1:9" x14ac:dyDescent="0.2">
      <c r="A1302" s="2">
        <v>44259</v>
      </c>
      <c r="B1302">
        <v>26.52</v>
      </c>
      <c r="C1302">
        <v>31.9</v>
      </c>
      <c r="D1302">
        <v>24.93</v>
      </c>
      <c r="E1302">
        <v>28.57</v>
      </c>
      <c r="F1302">
        <v>28.57</v>
      </c>
      <c r="G1302">
        <v>0</v>
      </c>
      <c r="H1302">
        <f t="shared" si="40"/>
        <v>2021</v>
      </c>
      <c r="I1302">
        <f t="shared" si="41"/>
        <v>3</v>
      </c>
    </row>
    <row r="1303" spans="1:9" x14ac:dyDescent="0.2">
      <c r="A1303" s="2">
        <v>44260</v>
      </c>
      <c r="B1303">
        <v>29.48</v>
      </c>
      <c r="C1303">
        <v>30.030000999999999</v>
      </c>
      <c r="D1303">
        <v>24.33</v>
      </c>
      <c r="E1303">
        <v>24.66</v>
      </c>
      <c r="F1303">
        <v>24.66</v>
      </c>
      <c r="G1303">
        <v>0</v>
      </c>
      <c r="H1303">
        <f t="shared" si="40"/>
        <v>2021</v>
      </c>
      <c r="I1303">
        <f t="shared" si="41"/>
        <v>3</v>
      </c>
    </row>
    <row r="1304" spans="1:9" x14ac:dyDescent="0.2">
      <c r="A1304" s="2">
        <v>44263</v>
      </c>
      <c r="B1304">
        <v>27.610001</v>
      </c>
      <c r="C1304">
        <v>28.389999</v>
      </c>
      <c r="D1304">
        <v>24.07</v>
      </c>
      <c r="E1304">
        <v>25.469999000000001</v>
      </c>
      <c r="F1304">
        <v>25.469999000000001</v>
      </c>
      <c r="G1304">
        <v>0</v>
      </c>
      <c r="H1304">
        <f t="shared" si="40"/>
        <v>2021</v>
      </c>
      <c r="I1304">
        <f t="shared" si="41"/>
        <v>3</v>
      </c>
    </row>
    <row r="1305" spans="1:9" x14ac:dyDescent="0.2">
      <c r="A1305" s="2">
        <v>44264</v>
      </c>
      <c r="B1305">
        <v>25.110001</v>
      </c>
      <c r="C1305">
        <v>25.25</v>
      </c>
      <c r="D1305">
        <v>22.9</v>
      </c>
      <c r="E1305">
        <v>24.030000999999999</v>
      </c>
      <c r="F1305">
        <v>24.030000999999999</v>
      </c>
      <c r="G1305">
        <v>0</v>
      </c>
      <c r="H1305">
        <f t="shared" si="40"/>
        <v>2021</v>
      </c>
      <c r="I1305">
        <f t="shared" si="41"/>
        <v>3</v>
      </c>
    </row>
    <row r="1306" spans="1:9" x14ac:dyDescent="0.2">
      <c r="A1306" s="2">
        <v>44265</v>
      </c>
      <c r="B1306">
        <v>23.76</v>
      </c>
      <c r="C1306">
        <v>23.870000999999998</v>
      </c>
      <c r="D1306">
        <v>22.379999000000002</v>
      </c>
      <c r="E1306">
        <v>22.559999000000001</v>
      </c>
      <c r="F1306">
        <v>22.559999000000001</v>
      </c>
      <c r="G1306">
        <v>0</v>
      </c>
      <c r="H1306">
        <f t="shared" si="40"/>
        <v>2021</v>
      </c>
      <c r="I1306">
        <f t="shared" si="41"/>
        <v>3</v>
      </c>
    </row>
    <row r="1307" spans="1:9" x14ac:dyDescent="0.2">
      <c r="A1307" s="2">
        <v>44266</v>
      </c>
      <c r="B1307">
        <v>22.5</v>
      </c>
      <c r="C1307">
        <v>22.5</v>
      </c>
      <c r="D1307">
        <v>21.450001</v>
      </c>
      <c r="E1307">
        <v>21.91</v>
      </c>
      <c r="F1307">
        <v>21.91</v>
      </c>
      <c r="G1307">
        <v>0</v>
      </c>
      <c r="H1307">
        <f t="shared" si="40"/>
        <v>2021</v>
      </c>
      <c r="I1307">
        <f t="shared" si="41"/>
        <v>3</v>
      </c>
    </row>
    <row r="1308" spans="1:9" x14ac:dyDescent="0.2">
      <c r="A1308" s="2">
        <v>44267</v>
      </c>
      <c r="B1308">
        <v>22.57</v>
      </c>
      <c r="C1308">
        <v>22.99</v>
      </c>
      <c r="D1308">
        <v>20.629999000000002</v>
      </c>
      <c r="E1308">
        <v>20.690000999999999</v>
      </c>
      <c r="F1308">
        <v>20.690000999999999</v>
      </c>
      <c r="G1308">
        <v>0</v>
      </c>
      <c r="H1308">
        <f t="shared" si="40"/>
        <v>2021</v>
      </c>
      <c r="I1308">
        <f t="shared" si="41"/>
        <v>3</v>
      </c>
    </row>
    <row r="1309" spans="1:9" x14ac:dyDescent="0.2">
      <c r="A1309" s="2">
        <v>44270</v>
      </c>
      <c r="B1309">
        <v>21.84</v>
      </c>
      <c r="C1309">
        <v>21.860001</v>
      </c>
      <c r="D1309">
        <v>19.870000999999998</v>
      </c>
      <c r="E1309">
        <v>20.030000999999999</v>
      </c>
      <c r="F1309">
        <v>20.030000999999999</v>
      </c>
      <c r="G1309">
        <v>0</v>
      </c>
      <c r="H1309">
        <f t="shared" si="40"/>
        <v>2021</v>
      </c>
      <c r="I1309">
        <f t="shared" si="41"/>
        <v>3</v>
      </c>
    </row>
    <row r="1310" spans="1:9" x14ac:dyDescent="0.2">
      <c r="A1310" s="2">
        <v>44271</v>
      </c>
      <c r="B1310">
        <v>20.139999</v>
      </c>
      <c r="C1310">
        <v>20.309999000000001</v>
      </c>
      <c r="D1310">
        <v>19.329999999999998</v>
      </c>
      <c r="E1310">
        <v>19.790001</v>
      </c>
      <c r="F1310">
        <v>19.790001</v>
      </c>
      <c r="G1310">
        <v>0</v>
      </c>
      <c r="H1310">
        <f t="shared" si="40"/>
        <v>2021</v>
      </c>
      <c r="I1310">
        <f t="shared" si="41"/>
        <v>3</v>
      </c>
    </row>
    <row r="1311" spans="1:9" x14ac:dyDescent="0.2">
      <c r="A1311" s="2">
        <v>44272</v>
      </c>
      <c r="B1311">
        <v>20.100000000000001</v>
      </c>
      <c r="C1311">
        <v>20.950001</v>
      </c>
      <c r="D1311">
        <v>19.18</v>
      </c>
      <c r="E1311">
        <v>19.23</v>
      </c>
      <c r="F1311">
        <v>19.23</v>
      </c>
      <c r="G1311">
        <v>0</v>
      </c>
      <c r="H1311">
        <f t="shared" si="40"/>
        <v>2021</v>
      </c>
      <c r="I1311">
        <f t="shared" si="41"/>
        <v>3</v>
      </c>
    </row>
    <row r="1312" spans="1:9" x14ac:dyDescent="0.2">
      <c r="A1312" s="2">
        <v>44273</v>
      </c>
      <c r="B1312">
        <v>18.950001</v>
      </c>
      <c r="C1312">
        <v>22.6</v>
      </c>
      <c r="D1312">
        <v>18.950001</v>
      </c>
      <c r="E1312">
        <v>21.58</v>
      </c>
      <c r="F1312">
        <v>21.58</v>
      </c>
      <c r="G1312">
        <v>0</v>
      </c>
      <c r="H1312">
        <f t="shared" si="40"/>
        <v>2021</v>
      </c>
      <c r="I1312">
        <f t="shared" si="41"/>
        <v>3</v>
      </c>
    </row>
    <row r="1313" spans="1:9" x14ac:dyDescent="0.2">
      <c r="A1313" s="2">
        <v>44274</v>
      </c>
      <c r="B1313">
        <v>21.43</v>
      </c>
      <c r="C1313">
        <v>23.17</v>
      </c>
      <c r="D1313">
        <v>19.899999999999999</v>
      </c>
      <c r="E1313">
        <v>20.950001</v>
      </c>
      <c r="F1313">
        <v>20.950001</v>
      </c>
      <c r="G1313">
        <v>0</v>
      </c>
      <c r="H1313">
        <f t="shared" si="40"/>
        <v>2021</v>
      </c>
      <c r="I1313">
        <f t="shared" si="41"/>
        <v>3</v>
      </c>
    </row>
    <row r="1314" spans="1:9" x14ac:dyDescent="0.2">
      <c r="A1314" s="2">
        <v>44277</v>
      </c>
      <c r="B1314">
        <v>21.91</v>
      </c>
      <c r="C1314">
        <v>22.290001</v>
      </c>
      <c r="D1314">
        <v>18.870000999999998</v>
      </c>
      <c r="E1314">
        <v>18.879999000000002</v>
      </c>
      <c r="F1314">
        <v>18.879999000000002</v>
      </c>
      <c r="G1314">
        <v>0</v>
      </c>
      <c r="H1314">
        <f t="shared" si="40"/>
        <v>2021</v>
      </c>
      <c r="I1314">
        <f t="shared" si="41"/>
        <v>3</v>
      </c>
    </row>
    <row r="1315" spans="1:9" x14ac:dyDescent="0.2">
      <c r="A1315" s="2">
        <v>44278</v>
      </c>
      <c r="B1315">
        <v>19.459999</v>
      </c>
      <c r="C1315">
        <v>21.58</v>
      </c>
      <c r="D1315">
        <v>18.799999</v>
      </c>
      <c r="E1315">
        <v>20.299999</v>
      </c>
      <c r="F1315">
        <v>20.299999</v>
      </c>
      <c r="G1315">
        <v>0</v>
      </c>
      <c r="H1315">
        <f t="shared" si="40"/>
        <v>2021</v>
      </c>
      <c r="I1315">
        <f t="shared" si="41"/>
        <v>3</v>
      </c>
    </row>
    <row r="1316" spans="1:9" x14ac:dyDescent="0.2">
      <c r="A1316" s="2">
        <v>44279</v>
      </c>
      <c r="B1316">
        <v>20.639999</v>
      </c>
      <c r="C1316">
        <v>21.49</v>
      </c>
      <c r="D1316">
        <v>19.299999</v>
      </c>
      <c r="E1316">
        <v>21.200001</v>
      </c>
      <c r="F1316">
        <v>21.200001</v>
      </c>
      <c r="G1316">
        <v>0</v>
      </c>
      <c r="H1316">
        <f t="shared" si="40"/>
        <v>2021</v>
      </c>
      <c r="I1316">
        <f t="shared" si="41"/>
        <v>3</v>
      </c>
    </row>
    <row r="1317" spans="1:9" x14ac:dyDescent="0.2">
      <c r="A1317" s="2">
        <v>44280</v>
      </c>
      <c r="B1317">
        <v>20.799999</v>
      </c>
      <c r="C1317">
        <v>23.549999</v>
      </c>
      <c r="D1317">
        <v>19.809999000000001</v>
      </c>
      <c r="E1317">
        <v>19.809999000000001</v>
      </c>
      <c r="F1317">
        <v>19.809999000000001</v>
      </c>
      <c r="G1317">
        <v>0</v>
      </c>
      <c r="H1317">
        <f t="shared" si="40"/>
        <v>2021</v>
      </c>
      <c r="I1317">
        <f t="shared" si="41"/>
        <v>3</v>
      </c>
    </row>
    <row r="1318" spans="1:9" x14ac:dyDescent="0.2">
      <c r="A1318" s="2">
        <v>44281</v>
      </c>
      <c r="B1318">
        <v>19.32</v>
      </c>
      <c r="C1318">
        <v>21.49</v>
      </c>
      <c r="D1318">
        <v>18.68</v>
      </c>
      <c r="E1318">
        <v>18.860001</v>
      </c>
      <c r="F1318">
        <v>18.860001</v>
      </c>
      <c r="G1318">
        <v>0</v>
      </c>
      <c r="H1318">
        <f t="shared" si="40"/>
        <v>2021</v>
      </c>
      <c r="I1318">
        <f t="shared" si="41"/>
        <v>3</v>
      </c>
    </row>
    <row r="1319" spans="1:9" x14ac:dyDescent="0.2">
      <c r="A1319" s="2">
        <v>44284</v>
      </c>
      <c r="B1319">
        <v>20.399999999999999</v>
      </c>
      <c r="C1319">
        <v>21.6</v>
      </c>
      <c r="D1319">
        <v>19.420000000000002</v>
      </c>
      <c r="E1319">
        <v>20.74</v>
      </c>
      <c r="F1319">
        <v>20.74</v>
      </c>
      <c r="G1319">
        <v>0</v>
      </c>
      <c r="H1319">
        <f t="shared" si="40"/>
        <v>2021</v>
      </c>
      <c r="I1319">
        <f t="shared" si="41"/>
        <v>3</v>
      </c>
    </row>
    <row r="1320" spans="1:9" x14ac:dyDescent="0.2">
      <c r="A1320" s="2">
        <v>44285</v>
      </c>
      <c r="B1320">
        <v>20.76</v>
      </c>
      <c r="C1320">
        <v>21.75</v>
      </c>
      <c r="D1320">
        <v>19.469999000000001</v>
      </c>
      <c r="E1320">
        <v>19.610001</v>
      </c>
      <c r="F1320">
        <v>19.610001</v>
      </c>
      <c r="G1320">
        <v>0</v>
      </c>
      <c r="H1320">
        <f t="shared" si="40"/>
        <v>2021</v>
      </c>
      <c r="I1320">
        <f t="shared" si="41"/>
        <v>3</v>
      </c>
    </row>
    <row r="1321" spans="1:9" x14ac:dyDescent="0.2">
      <c r="A1321" s="2">
        <v>44286</v>
      </c>
      <c r="B1321">
        <v>19.799999</v>
      </c>
      <c r="C1321">
        <v>20.110001</v>
      </c>
      <c r="D1321">
        <v>18.850000000000001</v>
      </c>
      <c r="E1321">
        <v>19.399999999999999</v>
      </c>
      <c r="F1321">
        <v>19.399999999999999</v>
      </c>
      <c r="G1321">
        <v>0</v>
      </c>
      <c r="H1321">
        <f t="shared" si="40"/>
        <v>2021</v>
      </c>
      <c r="I1321">
        <f t="shared" si="41"/>
        <v>3</v>
      </c>
    </row>
    <row r="1322" spans="1:9" x14ac:dyDescent="0.2">
      <c r="A1322" s="2">
        <v>44287</v>
      </c>
      <c r="B1322">
        <v>18.600000000000001</v>
      </c>
      <c r="C1322">
        <v>18.639999</v>
      </c>
      <c r="D1322">
        <v>17.290001</v>
      </c>
      <c r="E1322">
        <v>17.329999999999998</v>
      </c>
      <c r="F1322">
        <v>17.329999999999998</v>
      </c>
      <c r="G1322">
        <v>0</v>
      </c>
      <c r="H1322">
        <f t="shared" si="40"/>
        <v>2021</v>
      </c>
      <c r="I1322">
        <f t="shared" si="41"/>
        <v>4</v>
      </c>
    </row>
    <row r="1323" spans="1:9" x14ac:dyDescent="0.2">
      <c r="A1323" s="2">
        <v>44291</v>
      </c>
      <c r="B1323">
        <v>18.16</v>
      </c>
      <c r="C1323">
        <v>18.399999999999999</v>
      </c>
      <c r="D1323">
        <v>17.350000000000001</v>
      </c>
      <c r="E1323">
        <v>17.91</v>
      </c>
      <c r="F1323">
        <v>17.91</v>
      </c>
      <c r="G1323">
        <v>0</v>
      </c>
      <c r="H1323">
        <f t="shared" si="40"/>
        <v>2021</v>
      </c>
      <c r="I1323">
        <f t="shared" si="41"/>
        <v>4</v>
      </c>
    </row>
    <row r="1324" spans="1:9" x14ac:dyDescent="0.2">
      <c r="A1324" s="2">
        <v>44292</v>
      </c>
      <c r="B1324">
        <v>18.07</v>
      </c>
      <c r="C1324">
        <v>18.299999</v>
      </c>
      <c r="D1324">
        <v>17.370000999999998</v>
      </c>
      <c r="E1324">
        <v>18.120000999999998</v>
      </c>
      <c r="F1324">
        <v>18.120000999999998</v>
      </c>
      <c r="G1324">
        <v>0</v>
      </c>
      <c r="H1324">
        <f t="shared" si="40"/>
        <v>2021</v>
      </c>
      <c r="I1324">
        <f t="shared" si="41"/>
        <v>4</v>
      </c>
    </row>
    <row r="1325" spans="1:9" x14ac:dyDescent="0.2">
      <c r="A1325" s="2">
        <v>44293</v>
      </c>
      <c r="B1325">
        <v>17.989999999999998</v>
      </c>
      <c r="C1325">
        <v>18.170000000000002</v>
      </c>
      <c r="D1325">
        <v>16.870000999999998</v>
      </c>
      <c r="E1325">
        <v>17.16</v>
      </c>
      <c r="F1325">
        <v>17.16</v>
      </c>
      <c r="G1325">
        <v>0</v>
      </c>
      <c r="H1325">
        <f t="shared" si="40"/>
        <v>2021</v>
      </c>
      <c r="I1325">
        <f t="shared" si="41"/>
        <v>4</v>
      </c>
    </row>
    <row r="1326" spans="1:9" x14ac:dyDescent="0.2">
      <c r="A1326" s="2">
        <v>44294</v>
      </c>
      <c r="B1326">
        <v>16.920000000000002</v>
      </c>
      <c r="C1326">
        <v>17.360001</v>
      </c>
      <c r="D1326">
        <v>16.549999</v>
      </c>
      <c r="E1326">
        <v>16.950001</v>
      </c>
      <c r="F1326">
        <v>16.950001</v>
      </c>
      <c r="G1326">
        <v>0</v>
      </c>
      <c r="H1326">
        <f t="shared" si="40"/>
        <v>2021</v>
      </c>
      <c r="I1326">
        <f t="shared" si="41"/>
        <v>4</v>
      </c>
    </row>
    <row r="1327" spans="1:9" x14ac:dyDescent="0.2">
      <c r="A1327" s="2">
        <v>44295</v>
      </c>
      <c r="B1327">
        <v>17.049999</v>
      </c>
      <c r="C1327">
        <v>17.34</v>
      </c>
      <c r="D1327">
        <v>16.200001</v>
      </c>
      <c r="E1327">
        <v>16.690000999999999</v>
      </c>
      <c r="F1327">
        <v>16.690000999999999</v>
      </c>
      <c r="G1327">
        <v>0</v>
      </c>
      <c r="H1327">
        <f t="shared" si="40"/>
        <v>2021</v>
      </c>
      <c r="I1327">
        <f t="shared" si="41"/>
        <v>4</v>
      </c>
    </row>
    <row r="1328" spans="1:9" x14ac:dyDescent="0.2">
      <c r="A1328" s="2">
        <v>44298</v>
      </c>
      <c r="B1328">
        <v>17.43</v>
      </c>
      <c r="C1328">
        <v>17.91</v>
      </c>
      <c r="D1328">
        <v>16.809999000000001</v>
      </c>
      <c r="E1328">
        <v>16.91</v>
      </c>
      <c r="F1328">
        <v>16.91</v>
      </c>
      <c r="G1328">
        <v>0</v>
      </c>
      <c r="H1328">
        <f t="shared" si="40"/>
        <v>2021</v>
      </c>
      <c r="I1328">
        <f t="shared" si="41"/>
        <v>4</v>
      </c>
    </row>
    <row r="1329" spans="1:9" x14ac:dyDescent="0.2">
      <c r="A1329" s="2">
        <v>44299</v>
      </c>
      <c r="B1329">
        <v>16.989999999999998</v>
      </c>
      <c r="C1329">
        <v>17.860001</v>
      </c>
      <c r="D1329">
        <v>16.43</v>
      </c>
      <c r="E1329">
        <v>16.649999999999999</v>
      </c>
      <c r="F1329">
        <v>16.649999999999999</v>
      </c>
      <c r="G1329">
        <v>0</v>
      </c>
      <c r="H1329">
        <f t="shared" si="40"/>
        <v>2021</v>
      </c>
      <c r="I1329">
        <f t="shared" si="41"/>
        <v>4</v>
      </c>
    </row>
    <row r="1330" spans="1:9" x14ac:dyDescent="0.2">
      <c r="A1330" s="2">
        <v>44300</v>
      </c>
      <c r="B1330">
        <v>16.709999</v>
      </c>
      <c r="C1330">
        <v>17.690000999999999</v>
      </c>
      <c r="D1330">
        <v>15.38</v>
      </c>
      <c r="E1330">
        <v>16.989999999999998</v>
      </c>
      <c r="F1330">
        <v>16.989999999999998</v>
      </c>
      <c r="G1330">
        <v>0</v>
      </c>
      <c r="H1330">
        <f t="shared" si="40"/>
        <v>2021</v>
      </c>
      <c r="I1330">
        <f t="shared" si="41"/>
        <v>4</v>
      </c>
    </row>
    <row r="1331" spans="1:9" x14ac:dyDescent="0.2">
      <c r="A1331" s="2">
        <v>44301</v>
      </c>
      <c r="B1331">
        <v>16.780000999999999</v>
      </c>
      <c r="C1331">
        <v>16.920000000000002</v>
      </c>
      <c r="D1331">
        <v>15.94</v>
      </c>
      <c r="E1331">
        <v>16.57</v>
      </c>
      <c r="F1331">
        <v>16.57</v>
      </c>
      <c r="G1331">
        <v>0</v>
      </c>
      <c r="H1331">
        <f t="shared" si="40"/>
        <v>2021</v>
      </c>
      <c r="I1331">
        <f t="shared" si="41"/>
        <v>4</v>
      </c>
    </row>
    <row r="1332" spans="1:9" x14ac:dyDescent="0.2">
      <c r="A1332" s="2">
        <v>44302</v>
      </c>
      <c r="B1332">
        <v>16.649999999999999</v>
      </c>
      <c r="C1332">
        <v>16.879999000000002</v>
      </c>
      <c r="D1332">
        <v>16.049999</v>
      </c>
      <c r="E1332">
        <v>16.25</v>
      </c>
      <c r="F1332">
        <v>16.25</v>
      </c>
      <c r="G1332">
        <v>0</v>
      </c>
      <c r="H1332">
        <f t="shared" si="40"/>
        <v>2021</v>
      </c>
      <c r="I1332">
        <f t="shared" si="41"/>
        <v>4</v>
      </c>
    </row>
    <row r="1333" spans="1:9" x14ac:dyDescent="0.2">
      <c r="A1333" s="2">
        <v>44305</v>
      </c>
      <c r="B1333">
        <v>17.040001</v>
      </c>
      <c r="C1333">
        <v>18.610001</v>
      </c>
      <c r="D1333">
        <v>16.780000999999999</v>
      </c>
      <c r="E1333">
        <v>17.290001</v>
      </c>
      <c r="F1333">
        <v>17.290001</v>
      </c>
      <c r="G1333">
        <v>0</v>
      </c>
      <c r="H1333">
        <f t="shared" si="40"/>
        <v>2021</v>
      </c>
      <c r="I1333">
        <f t="shared" si="41"/>
        <v>4</v>
      </c>
    </row>
    <row r="1334" spans="1:9" x14ac:dyDescent="0.2">
      <c r="A1334" s="2">
        <v>44306</v>
      </c>
      <c r="B1334">
        <v>17.360001</v>
      </c>
      <c r="C1334">
        <v>19.700001</v>
      </c>
      <c r="D1334">
        <v>17.239999999999998</v>
      </c>
      <c r="E1334">
        <v>18.68</v>
      </c>
      <c r="F1334">
        <v>18.68</v>
      </c>
      <c r="G1334">
        <v>0</v>
      </c>
      <c r="H1334">
        <f t="shared" si="40"/>
        <v>2021</v>
      </c>
      <c r="I1334">
        <f t="shared" si="41"/>
        <v>4</v>
      </c>
    </row>
    <row r="1335" spans="1:9" x14ac:dyDescent="0.2">
      <c r="A1335" s="2">
        <v>44307</v>
      </c>
      <c r="B1335">
        <v>18.48</v>
      </c>
      <c r="C1335">
        <v>19.290001</v>
      </c>
      <c r="D1335">
        <v>16.91</v>
      </c>
      <c r="E1335">
        <v>17.5</v>
      </c>
      <c r="F1335">
        <v>17.5</v>
      </c>
      <c r="G1335">
        <v>0</v>
      </c>
      <c r="H1335">
        <f t="shared" si="40"/>
        <v>2021</v>
      </c>
      <c r="I1335">
        <f t="shared" si="41"/>
        <v>4</v>
      </c>
    </row>
    <row r="1336" spans="1:9" x14ac:dyDescent="0.2">
      <c r="A1336" s="2">
        <v>44308</v>
      </c>
      <c r="B1336">
        <v>17.280000999999999</v>
      </c>
      <c r="C1336">
        <v>19.899999999999999</v>
      </c>
      <c r="D1336">
        <v>16.989999999999998</v>
      </c>
      <c r="E1336">
        <v>18.709999</v>
      </c>
      <c r="F1336">
        <v>18.709999</v>
      </c>
      <c r="G1336">
        <v>0</v>
      </c>
      <c r="H1336">
        <f t="shared" si="40"/>
        <v>2021</v>
      </c>
      <c r="I1336">
        <f t="shared" si="41"/>
        <v>4</v>
      </c>
    </row>
    <row r="1337" spans="1:9" x14ac:dyDescent="0.2">
      <c r="A1337" s="2">
        <v>44309</v>
      </c>
      <c r="B1337">
        <v>18.559999000000001</v>
      </c>
      <c r="C1337">
        <v>18.780000999999999</v>
      </c>
      <c r="D1337">
        <v>16.799999</v>
      </c>
      <c r="E1337">
        <v>17.329999999999998</v>
      </c>
      <c r="F1337">
        <v>17.329999999999998</v>
      </c>
      <c r="G1337">
        <v>0</v>
      </c>
      <c r="H1337">
        <f t="shared" si="40"/>
        <v>2021</v>
      </c>
      <c r="I1337">
        <f t="shared" si="41"/>
        <v>4</v>
      </c>
    </row>
    <row r="1338" spans="1:9" x14ac:dyDescent="0.2">
      <c r="A1338" s="2">
        <v>44312</v>
      </c>
      <c r="B1338">
        <v>17.940000999999999</v>
      </c>
      <c r="C1338">
        <v>18.170000000000002</v>
      </c>
      <c r="D1338">
        <v>16.870000999999998</v>
      </c>
      <c r="E1338">
        <v>17.639999</v>
      </c>
      <c r="F1338">
        <v>17.639999</v>
      </c>
      <c r="G1338">
        <v>0</v>
      </c>
      <c r="H1338">
        <f t="shared" si="40"/>
        <v>2021</v>
      </c>
      <c r="I1338">
        <f t="shared" si="41"/>
        <v>4</v>
      </c>
    </row>
    <row r="1339" spans="1:9" x14ac:dyDescent="0.2">
      <c r="A1339" s="2">
        <v>44313</v>
      </c>
      <c r="B1339">
        <v>17.620000999999998</v>
      </c>
      <c r="C1339">
        <v>18.16</v>
      </c>
      <c r="D1339">
        <v>16.969999000000001</v>
      </c>
      <c r="E1339">
        <v>17.559999000000001</v>
      </c>
      <c r="F1339">
        <v>17.559999000000001</v>
      </c>
      <c r="G1339">
        <v>0</v>
      </c>
      <c r="H1339">
        <f t="shared" si="40"/>
        <v>2021</v>
      </c>
      <c r="I1339">
        <f t="shared" si="41"/>
        <v>4</v>
      </c>
    </row>
    <row r="1340" spans="1:9" x14ac:dyDescent="0.2">
      <c r="A1340" s="2">
        <v>44314</v>
      </c>
      <c r="B1340">
        <v>17.469999000000001</v>
      </c>
      <c r="C1340">
        <v>17.84</v>
      </c>
      <c r="D1340">
        <v>16.670000000000002</v>
      </c>
      <c r="E1340">
        <v>17.280000999999999</v>
      </c>
      <c r="F1340">
        <v>17.280000999999999</v>
      </c>
      <c r="G1340">
        <v>0</v>
      </c>
      <c r="H1340">
        <f t="shared" si="40"/>
        <v>2021</v>
      </c>
      <c r="I1340">
        <f t="shared" si="41"/>
        <v>4</v>
      </c>
    </row>
    <row r="1341" spans="1:9" x14ac:dyDescent="0.2">
      <c r="A1341" s="2">
        <v>44315</v>
      </c>
      <c r="B1341">
        <v>16.879999000000002</v>
      </c>
      <c r="C1341">
        <v>18.870000999999998</v>
      </c>
      <c r="D1341">
        <v>16.77</v>
      </c>
      <c r="E1341">
        <v>17.610001</v>
      </c>
      <c r="F1341">
        <v>17.610001</v>
      </c>
      <c r="G1341">
        <v>0</v>
      </c>
      <c r="H1341">
        <f t="shared" si="40"/>
        <v>2021</v>
      </c>
      <c r="I1341">
        <f t="shared" si="41"/>
        <v>4</v>
      </c>
    </row>
    <row r="1342" spans="1:9" x14ac:dyDescent="0.2">
      <c r="A1342" s="2">
        <v>44316</v>
      </c>
      <c r="B1342">
        <v>17.670000000000002</v>
      </c>
      <c r="C1342">
        <v>19.25</v>
      </c>
      <c r="D1342">
        <v>17.639999</v>
      </c>
      <c r="E1342">
        <v>18.610001</v>
      </c>
      <c r="F1342">
        <v>18.610001</v>
      </c>
      <c r="G1342">
        <v>0</v>
      </c>
      <c r="H1342">
        <f t="shared" si="40"/>
        <v>2021</v>
      </c>
      <c r="I1342">
        <f t="shared" si="41"/>
        <v>4</v>
      </c>
    </row>
    <row r="1343" spans="1:9" x14ac:dyDescent="0.2">
      <c r="A1343" s="2">
        <v>44319</v>
      </c>
      <c r="B1343">
        <v>18.649999999999999</v>
      </c>
      <c r="C1343">
        <v>19.120000999999998</v>
      </c>
      <c r="D1343">
        <v>17.799999</v>
      </c>
      <c r="E1343">
        <v>18.309999000000001</v>
      </c>
      <c r="F1343">
        <v>18.309999000000001</v>
      </c>
      <c r="G1343">
        <v>0</v>
      </c>
      <c r="H1343">
        <f t="shared" si="40"/>
        <v>2021</v>
      </c>
      <c r="I1343">
        <f t="shared" si="41"/>
        <v>5</v>
      </c>
    </row>
    <row r="1344" spans="1:9" x14ac:dyDescent="0.2">
      <c r="A1344" s="2">
        <v>44320</v>
      </c>
      <c r="B1344">
        <v>18.16</v>
      </c>
      <c r="C1344">
        <v>21.85</v>
      </c>
      <c r="D1344">
        <v>18.110001</v>
      </c>
      <c r="E1344">
        <v>19.48</v>
      </c>
      <c r="F1344">
        <v>19.48</v>
      </c>
      <c r="G1344">
        <v>0</v>
      </c>
      <c r="H1344">
        <f t="shared" si="40"/>
        <v>2021</v>
      </c>
      <c r="I1344">
        <f t="shared" si="41"/>
        <v>5</v>
      </c>
    </row>
    <row r="1345" spans="1:9" x14ac:dyDescent="0.2">
      <c r="A1345" s="2">
        <v>44321</v>
      </c>
      <c r="B1345">
        <v>18.84</v>
      </c>
      <c r="C1345">
        <v>19.579999999999998</v>
      </c>
      <c r="D1345">
        <v>17.889999</v>
      </c>
      <c r="E1345">
        <v>19.149999999999999</v>
      </c>
      <c r="F1345">
        <v>19.149999999999999</v>
      </c>
      <c r="G1345">
        <v>0</v>
      </c>
      <c r="H1345">
        <f t="shared" si="40"/>
        <v>2021</v>
      </c>
      <c r="I1345">
        <f t="shared" si="41"/>
        <v>5</v>
      </c>
    </row>
    <row r="1346" spans="1:9" x14ac:dyDescent="0.2">
      <c r="A1346" s="2">
        <v>44322</v>
      </c>
      <c r="B1346">
        <v>18.41</v>
      </c>
      <c r="C1346">
        <v>20.6</v>
      </c>
      <c r="D1346">
        <v>18.209999</v>
      </c>
      <c r="E1346">
        <v>18.389999</v>
      </c>
      <c r="F1346">
        <v>18.389999</v>
      </c>
      <c r="G1346">
        <v>0</v>
      </c>
      <c r="H1346">
        <f t="shared" si="40"/>
        <v>2021</v>
      </c>
      <c r="I1346">
        <f t="shared" si="41"/>
        <v>5</v>
      </c>
    </row>
    <row r="1347" spans="1:9" x14ac:dyDescent="0.2">
      <c r="A1347" s="2">
        <v>44323</v>
      </c>
      <c r="B1347">
        <v>18.450001</v>
      </c>
      <c r="C1347">
        <v>18.57</v>
      </c>
      <c r="D1347">
        <v>16.68</v>
      </c>
      <c r="E1347">
        <v>16.690000999999999</v>
      </c>
      <c r="F1347">
        <v>16.690000999999999</v>
      </c>
      <c r="G1347">
        <v>0</v>
      </c>
      <c r="H1347">
        <f t="shared" ref="H1347:H1410" si="42">YEAR(A1347)</f>
        <v>2021</v>
      </c>
      <c r="I1347">
        <f t="shared" ref="I1347:I1410" si="43">MONTH(A1347)</f>
        <v>5</v>
      </c>
    </row>
    <row r="1348" spans="1:9" x14ac:dyDescent="0.2">
      <c r="A1348" s="2">
        <v>44326</v>
      </c>
      <c r="B1348">
        <v>17.34</v>
      </c>
      <c r="C1348">
        <v>19.75</v>
      </c>
      <c r="D1348">
        <v>17.07</v>
      </c>
      <c r="E1348">
        <v>19.66</v>
      </c>
      <c r="F1348">
        <v>19.66</v>
      </c>
      <c r="G1348">
        <v>0</v>
      </c>
      <c r="H1348">
        <f t="shared" si="42"/>
        <v>2021</v>
      </c>
      <c r="I1348">
        <f t="shared" si="43"/>
        <v>5</v>
      </c>
    </row>
    <row r="1349" spans="1:9" x14ac:dyDescent="0.2">
      <c r="A1349" s="2">
        <v>44327</v>
      </c>
      <c r="B1349">
        <v>21.17</v>
      </c>
      <c r="C1349">
        <v>23.73</v>
      </c>
      <c r="D1349">
        <v>20.709999</v>
      </c>
      <c r="E1349">
        <v>21.84</v>
      </c>
      <c r="F1349">
        <v>21.84</v>
      </c>
      <c r="G1349">
        <v>0</v>
      </c>
      <c r="H1349">
        <f t="shared" si="42"/>
        <v>2021</v>
      </c>
      <c r="I1349">
        <f t="shared" si="43"/>
        <v>5</v>
      </c>
    </row>
    <row r="1350" spans="1:9" x14ac:dyDescent="0.2">
      <c r="A1350" s="2">
        <v>44328</v>
      </c>
      <c r="B1350">
        <v>22.42</v>
      </c>
      <c r="C1350">
        <v>28.379999000000002</v>
      </c>
      <c r="D1350">
        <v>21.66</v>
      </c>
      <c r="E1350">
        <v>27.59</v>
      </c>
      <c r="F1350">
        <v>27.59</v>
      </c>
      <c r="G1350">
        <v>0</v>
      </c>
      <c r="H1350">
        <f t="shared" si="42"/>
        <v>2021</v>
      </c>
      <c r="I1350">
        <f t="shared" si="43"/>
        <v>5</v>
      </c>
    </row>
    <row r="1351" spans="1:9" x14ac:dyDescent="0.2">
      <c r="A1351" s="2">
        <v>44329</v>
      </c>
      <c r="B1351">
        <v>26.030000999999999</v>
      </c>
      <c r="C1351">
        <v>28.93</v>
      </c>
      <c r="D1351">
        <v>22.23</v>
      </c>
      <c r="E1351">
        <v>23.129999000000002</v>
      </c>
      <c r="F1351">
        <v>23.129999000000002</v>
      </c>
      <c r="G1351">
        <v>0</v>
      </c>
      <c r="H1351">
        <f t="shared" si="42"/>
        <v>2021</v>
      </c>
      <c r="I1351">
        <f t="shared" si="43"/>
        <v>5</v>
      </c>
    </row>
    <row r="1352" spans="1:9" x14ac:dyDescent="0.2">
      <c r="A1352" s="2">
        <v>44330</v>
      </c>
      <c r="B1352">
        <v>21.77</v>
      </c>
      <c r="C1352">
        <v>22.1</v>
      </c>
      <c r="D1352">
        <v>18.66</v>
      </c>
      <c r="E1352">
        <v>18.809999000000001</v>
      </c>
      <c r="F1352">
        <v>18.809999000000001</v>
      </c>
      <c r="G1352">
        <v>0</v>
      </c>
      <c r="H1352">
        <f t="shared" si="42"/>
        <v>2021</v>
      </c>
      <c r="I1352">
        <f t="shared" si="43"/>
        <v>5</v>
      </c>
    </row>
    <row r="1353" spans="1:9" x14ac:dyDescent="0.2">
      <c r="A1353" s="2">
        <v>44333</v>
      </c>
      <c r="B1353">
        <v>19.889999</v>
      </c>
      <c r="C1353">
        <v>21.58</v>
      </c>
      <c r="D1353">
        <v>19.670000000000002</v>
      </c>
      <c r="E1353">
        <v>19.719999000000001</v>
      </c>
      <c r="F1353">
        <v>19.719999000000001</v>
      </c>
      <c r="G1353">
        <v>0</v>
      </c>
      <c r="H1353">
        <f t="shared" si="42"/>
        <v>2021</v>
      </c>
      <c r="I1353">
        <f t="shared" si="43"/>
        <v>5</v>
      </c>
    </row>
    <row r="1354" spans="1:9" x14ac:dyDescent="0.2">
      <c r="A1354" s="2">
        <v>44334</v>
      </c>
      <c r="B1354">
        <v>18.889999</v>
      </c>
      <c r="C1354">
        <v>21.450001</v>
      </c>
      <c r="D1354">
        <v>18.809999000000001</v>
      </c>
      <c r="E1354">
        <v>21.34</v>
      </c>
      <c r="F1354">
        <v>21.34</v>
      </c>
      <c r="G1354">
        <v>0</v>
      </c>
      <c r="H1354">
        <f t="shared" si="42"/>
        <v>2021</v>
      </c>
      <c r="I1354">
        <f t="shared" si="43"/>
        <v>5</v>
      </c>
    </row>
    <row r="1355" spans="1:9" x14ac:dyDescent="0.2">
      <c r="A1355" s="2">
        <v>44335</v>
      </c>
      <c r="B1355">
        <v>22.459999</v>
      </c>
      <c r="C1355">
        <v>25.959999</v>
      </c>
      <c r="D1355">
        <v>21.879999000000002</v>
      </c>
      <c r="E1355">
        <v>22.18</v>
      </c>
      <c r="F1355">
        <v>22.18</v>
      </c>
      <c r="G1355">
        <v>0</v>
      </c>
      <c r="H1355">
        <f t="shared" si="42"/>
        <v>2021</v>
      </c>
      <c r="I1355">
        <f t="shared" si="43"/>
        <v>5</v>
      </c>
    </row>
    <row r="1356" spans="1:9" x14ac:dyDescent="0.2">
      <c r="A1356" s="2">
        <v>44336</v>
      </c>
      <c r="B1356">
        <v>22.33</v>
      </c>
      <c r="C1356">
        <v>23.5</v>
      </c>
      <c r="D1356">
        <v>20.190000999999999</v>
      </c>
      <c r="E1356">
        <v>20.67</v>
      </c>
      <c r="F1356">
        <v>20.67</v>
      </c>
      <c r="G1356">
        <v>0</v>
      </c>
      <c r="H1356">
        <f t="shared" si="42"/>
        <v>2021</v>
      </c>
      <c r="I1356">
        <f t="shared" si="43"/>
        <v>5</v>
      </c>
    </row>
    <row r="1357" spans="1:9" x14ac:dyDescent="0.2">
      <c r="A1357" s="2">
        <v>44337</v>
      </c>
      <c r="B1357">
        <v>20.420000000000002</v>
      </c>
      <c r="C1357">
        <v>20.889999</v>
      </c>
      <c r="D1357">
        <v>19.530000999999999</v>
      </c>
      <c r="E1357">
        <v>20.149999999999999</v>
      </c>
      <c r="F1357">
        <v>20.149999999999999</v>
      </c>
      <c r="G1357">
        <v>0</v>
      </c>
      <c r="H1357">
        <f t="shared" si="42"/>
        <v>2021</v>
      </c>
      <c r="I1357">
        <f t="shared" si="43"/>
        <v>5</v>
      </c>
    </row>
    <row r="1358" spans="1:9" x14ac:dyDescent="0.2">
      <c r="A1358" s="2">
        <v>44340</v>
      </c>
      <c r="B1358">
        <v>20.5</v>
      </c>
      <c r="C1358">
        <v>20.51</v>
      </c>
      <c r="D1358">
        <v>18.379999000000002</v>
      </c>
      <c r="E1358">
        <v>18.399999999999999</v>
      </c>
      <c r="F1358">
        <v>18.399999999999999</v>
      </c>
      <c r="G1358">
        <v>0</v>
      </c>
      <c r="H1358">
        <f t="shared" si="42"/>
        <v>2021</v>
      </c>
      <c r="I1358">
        <f t="shared" si="43"/>
        <v>5</v>
      </c>
    </row>
    <row r="1359" spans="1:9" x14ac:dyDescent="0.2">
      <c r="A1359" s="2">
        <v>44341</v>
      </c>
      <c r="B1359">
        <v>18.350000000000001</v>
      </c>
      <c r="C1359">
        <v>19.290001</v>
      </c>
      <c r="D1359">
        <v>16.870000999999998</v>
      </c>
      <c r="E1359">
        <v>18.84</v>
      </c>
      <c r="F1359">
        <v>18.84</v>
      </c>
      <c r="G1359">
        <v>0</v>
      </c>
      <c r="H1359">
        <f t="shared" si="42"/>
        <v>2021</v>
      </c>
      <c r="I1359">
        <f t="shared" si="43"/>
        <v>5</v>
      </c>
    </row>
    <row r="1360" spans="1:9" x14ac:dyDescent="0.2">
      <c r="A1360" s="2">
        <v>44342</v>
      </c>
      <c r="B1360">
        <v>18.370000999999998</v>
      </c>
      <c r="C1360">
        <v>18.920000000000002</v>
      </c>
      <c r="D1360">
        <v>17.350000000000001</v>
      </c>
      <c r="E1360">
        <v>17.360001</v>
      </c>
      <c r="F1360">
        <v>17.360001</v>
      </c>
      <c r="G1360">
        <v>0</v>
      </c>
      <c r="H1360">
        <f t="shared" si="42"/>
        <v>2021</v>
      </c>
      <c r="I1360">
        <f t="shared" si="43"/>
        <v>5</v>
      </c>
    </row>
    <row r="1361" spans="1:9" x14ac:dyDescent="0.2">
      <c r="A1361" s="2">
        <v>44343</v>
      </c>
      <c r="B1361">
        <v>18.030000999999999</v>
      </c>
      <c r="C1361">
        <v>18.170000000000002</v>
      </c>
      <c r="D1361">
        <v>16.52</v>
      </c>
      <c r="E1361">
        <v>16.739999999999998</v>
      </c>
      <c r="F1361">
        <v>16.739999999999998</v>
      </c>
      <c r="G1361">
        <v>0</v>
      </c>
      <c r="H1361">
        <f t="shared" si="42"/>
        <v>2021</v>
      </c>
      <c r="I1361">
        <f t="shared" si="43"/>
        <v>5</v>
      </c>
    </row>
    <row r="1362" spans="1:9" x14ac:dyDescent="0.2">
      <c r="A1362" s="2">
        <v>44344</v>
      </c>
      <c r="B1362">
        <v>16.799999</v>
      </c>
      <c r="C1362">
        <v>16.860001</v>
      </c>
      <c r="D1362">
        <v>15.9</v>
      </c>
      <c r="E1362">
        <v>16.760000000000002</v>
      </c>
      <c r="F1362">
        <v>16.760000000000002</v>
      </c>
      <c r="G1362">
        <v>0</v>
      </c>
      <c r="H1362">
        <f t="shared" si="42"/>
        <v>2021</v>
      </c>
      <c r="I1362">
        <f t="shared" si="43"/>
        <v>5</v>
      </c>
    </row>
    <row r="1363" spans="1:9" x14ac:dyDescent="0.2">
      <c r="A1363" s="2">
        <v>44348</v>
      </c>
      <c r="B1363">
        <v>17.239999999999998</v>
      </c>
      <c r="C1363">
        <v>18.530000999999999</v>
      </c>
      <c r="D1363">
        <v>15.68</v>
      </c>
      <c r="E1363">
        <v>17.899999999999999</v>
      </c>
      <c r="F1363">
        <v>17.899999999999999</v>
      </c>
      <c r="G1363">
        <v>0</v>
      </c>
      <c r="H1363">
        <f t="shared" si="42"/>
        <v>2021</v>
      </c>
      <c r="I1363">
        <f t="shared" si="43"/>
        <v>6</v>
      </c>
    </row>
    <row r="1364" spans="1:9" x14ac:dyDescent="0.2">
      <c r="A1364" s="2">
        <v>44349</v>
      </c>
      <c r="B1364">
        <v>17.860001</v>
      </c>
      <c r="C1364">
        <v>18.309999000000001</v>
      </c>
      <c r="D1364">
        <v>16.739999999999998</v>
      </c>
      <c r="E1364">
        <v>17.48</v>
      </c>
      <c r="F1364">
        <v>17.48</v>
      </c>
      <c r="G1364">
        <v>0</v>
      </c>
      <c r="H1364">
        <f t="shared" si="42"/>
        <v>2021</v>
      </c>
      <c r="I1364">
        <f t="shared" si="43"/>
        <v>6</v>
      </c>
    </row>
    <row r="1365" spans="1:9" x14ac:dyDescent="0.2">
      <c r="A1365" s="2">
        <v>44350</v>
      </c>
      <c r="B1365">
        <v>17.73</v>
      </c>
      <c r="C1365">
        <v>19.27</v>
      </c>
      <c r="D1365">
        <v>17.450001</v>
      </c>
      <c r="E1365">
        <v>18.040001</v>
      </c>
      <c r="F1365">
        <v>18.040001</v>
      </c>
      <c r="G1365">
        <v>0</v>
      </c>
      <c r="H1365">
        <f t="shared" si="42"/>
        <v>2021</v>
      </c>
      <c r="I1365">
        <f t="shared" si="43"/>
        <v>6</v>
      </c>
    </row>
    <row r="1366" spans="1:9" x14ac:dyDescent="0.2">
      <c r="A1366" s="2">
        <v>44351</v>
      </c>
      <c r="B1366">
        <v>18.09</v>
      </c>
      <c r="C1366">
        <v>18.420000000000002</v>
      </c>
      <c r="D1366">
        <v>16.18</v>
      </c>
      <c r="E1366">
        <v>16.420000000000002</v>
      </c>
      <c r="F1366">
        <v>16.420000000000002</v>
      </c>
      <c r="G1366">
        <v>0</v>
      </c>
      <c r="H1366">
        <f t="shared" si="42"/>
        <v>2021</v>
      </c>
      <c r="I1366">
        <f t="shared" si="43"/>
        <v>6</v>
      </c>
    </row>
    <row r="1367" spans="1:9" x14ac:dyDescent="0.2">
      <c r="A1367" s="2">
        <v>44354</v>
      </c>
      <c r="B1367">
        <v>17.34</v>
      </c>
      <c r="C1367">
        <v>17.350000000000001</v>
      </c>
      <c r="D1367">
        <v>15.78</v>
      </c>
      <c r="E1367">
        <v>16.420000000000002</v>
      </c>
      <c r="F1367">
        <v>16.420000000000002</v>
      </c>
      <c r="G1367">
        <v>0</v>
      </c>
      <c r="H1367">
        <f t="shared" si="42"/>
        <v>2021</v>
      </c>
      <c r="I1367">
        <f t="shared" si="43"/>
        <v>6</v>
      </c>
    </row>
    <row r="1368" spans="1:9" x14ac:dyDescent="0.2">
      <c r="A1368" s="2">
        <v>44355</v>
      </c>
      <c r="B1368">
        <v>16.579999999999998</v>
      </c>
      <c r="C1368">
        <v>17.75</v>
      </c>
      <c r="D1368">
        <v>15.15</v>
      </c>
      <c r="E1368">
        <v>17.07</v>
      </c>
      <c r="F1368">
        <v>17.07</v>
      </c>
      <c r="G1368">
        <v>0</v>
      </c>
      <c r="H1368">
        <f t="shared" si="42"/>
        <v>2021</v>
      </c>
      <c r="I1368">
        <f t="shared" si="43"/>
        <v>6</v>
      </c>
    </row>
    <row r="1369" spans="1:9" x14ac:dyDescent="0.2">
      <c r="A1369" s="2">
        <v>44356</v>
      </c>
      <c r="B1369">
        <v>17.18</v>
      </c>
      <c r="C1369">
        <v>17.959999</v>
      </c>
      <c r="D1369">
        <v>15.55</v>
      </c>
      <c r="E1369">
        <v>17.889999</v>
      </c>
      <c r="F1369">
        <v>17.889999</v>
      </c>
      <c r="G1369">
        <v>0</v>
      </c>
      <c r="H1369">
        <f t="shared" si="42"/>
        <v>2021</v>
      </c>
      <c r="I1369">
        <f t="shared" si="43"/>
        <v>6</v>
      </c>
    </row>
    <row r="1370" spans="1:9" x14ac:dyDescent="0.2">
      <c r="A1370" s="2">
        <v>44357</v>
      </c>
      <c r="B1370">
        <v>18.18</v>
      </c>
      <c r="C1370">
        <v>18.290001</v>
      </c>
      <c r="D1370">
        <v>16.010000000000002</v>
      </c>
      <c r="E1370">
        <v>16.100000000000001</v>
      </c>
      <c r="F1370">
        <v>16.100000000000001</v>
      </c>
      <c r="G1370">
        <v>0</v>
      </c>
      <c r="H1370">
        <f t="shared" si="42"/>
        <v>2021</v>
      </c>
      <c r="I1370">
        <f t="shared" si="43"/>
        <v>6</v>
      </c>
    </row>
    <row r="1371" spans="1:9" x14ac:dyDescent="0.2">
      <c r="A1371" s="2">
        <v>44358</v>
      </c>
      <c r="B1371">
        <v>16.18</v>
      </c>
      <c r="C1371">
        <v>16.200001</v>
      </c>
      <c r="D1371">
        <v>15.15</v>
      </c>
      <c r="E1371">
        <v>15.65</v>
      </c>
      <c r="F1371">
        <v>15.65</v>
      </c>
      <c r="G1371">
        <v>0</v>
      </c>
      <c r="H1371">
        <f t="shared" si="42"/>
        <v>2021</v>
      </c>
      <c r="I1371">
        <f t="shared" si="43"/>
        <v>6</v>
      </c>
    </row>
    <row r="1372" spans="1:9" x14ac:dyDescent="0.2">
      <c r="A1372" s="2">
        <v>44361</v>
      </c>
      <c r="B1372">
        <v>16.040001</v>
      </c>
      <c r="C1372">
        <v>17.040001</v>
      </c>
      <c r="D1372">
        <v>15.04</v>
      </c>
      <c r="E1372">
        <v>16.389999</v>
      </c>
      <c r="F1372">
        <v>16.389999</v>
      </c>
      <c r="G1372">
        <v>0</v>
      </c>
      <c r="H1372">
        <f t="shared" si="42"/>
        <v>2021</v>
      </c>
      <c r="I1372">
        <f t="shared" si="43"/>
        <v>6</v>
      </c>
    </row>
    <row r="1373" spans="1:9" x14ac:dyDescent="0.2">
      <c r="A1373" s="2">
        <v>44362</v>
      </c>
      <c r="B1373">
        <v>16.27</v>
      </c>
      <c r="C1373">
        <v>17.350000000000001</v>
      </c>
      <c r="D1373">
        <v>16.139999</v>
      </c>
      <c r="E1373">
        <v>17.02</v>
      </c>
      <c r="F1373">
        <v>17.02</v>
      </c>
      <c r="G1373">
        <v>0</v>
      </c>
      <c r="H1373">
        <f t="shared" si="42"/>
        <v>2021</v>
      </c>
      <c r="I1373">
        <f t="shared" si="43"/>
        <v>6</v>
      </c>
    </row>
    <row r="1374" spans="1:9" x14ac:dyDescent="0.2">
      <c r="A1374" s="2">
        <v>44363</v>
      </c>
      <c r="B1374">
        <v>16.989999999999998</v>
      </c>
      <c r="C1374">
        <v>19.110001</v>
      </c>
      <c r="D1374">
        <v>16.420000000000002</v>
      </c>
      <c r="E1374">
        <v>18.149999999999999</v>
      </c>
      <c r="F1374">
        <v>18.149999999999999</v>
      </c>
      <c r="G1374">
        <v>0</v>
      </c>
      <c r="H1374">
        <f t="shared" si="42"/>
        <v>2021</v>
      </c>
      <c r="I1374">
        <f t="shared" si="43"/>
        <v>6</v>
      </c>
    </row>
    <row r="1375" spans="1:9" x14ac:dyDescent="0.2">
      <c r="A1375" s="2">
        <v>44364</v>
      </c>
      <c r="B1375">
        <v>18.489999999999998</v>
      </c>
      <c r="C1375">
        <v>19.219999000000001</v>
      </c>
      <c r="D1375">
        <v>16.709999</v>
      </c>
      <c r="E1375">
        <v>17.75</v>
      </c>
      <c r="F1375">
        <v>17.75</v>
      </c>
      <c r="G1375">
        <v>0</v>
      </c>
      <c r="H1375">
        <f t="shared" si="42"/>
        <v>2021</v>
      </c>
      <c r="I1375">
        <f t="shared" si="43"/>
        <v>6</v>
      </c>
    </row>
    <row r="1376" spans="1:9" x14ac:dyDescent="0.2">
      <c r="A1376" s="2">
        <v>44365</v>
      </c>
      <c r="B1376">
        <v>16.959999</v>
      </c>
      <c r="C1376">
        <v>21.040001</v>
      </c>
      <c r="D1376">
        <v>16.920000000000002</v>
      </c>
      <c r="E1376">
        <v>20.700001</v>
      </c>
      <c r="F1376">
        <v>20.700001</v>
      </c>
      <c r="G1376">
        <v>0</v>
      </c>
      <c r="H1376">
        <f t="shared" si="42"/>
        <v>2021</v>
      </c>
      <c r="I1376">
        <f t="shared" si="43"/>
        <v>6</v>
      </c>
    </row>
    <row r="1377" spans="1:9" x14ac:dyDescent="0.2">
      <c r="A1377" s="2">
        <v>44368</v>
      </c>
      <c r="B1377">
        <v>21.74</v>
      </c>
      <c r="C1377">
        <v>21.82</v>
      </c>
      <c r="D1377">
        <v>17.809999000000001</v>
      </c>
      <c r="E1377">
        <v>17.889999</v>
      </c>
      <c r="F1377">
        <v>17.889999</v>
      </c>
      <c r="G1377">
        <v>0</v>
      </c>
      <c r="H1377">
        <f t="shared" si="42"/>
        <v>2021</v>
      </c>
      <c r="I1377">
        <f t="shared" si="43"/>
        <v>6</v>
      </c>
    </row>
    <row r="1378" spans="1:9" x14ac:dyDescent="0.2">
      <c r="A1378" s="2">
        <v>44369</v>
      </c>
      <c r="B1378">
        <v>17.91</v>
      </c>
      <c r="C1378">
        <v>18.32</v>
      </c>
      <c r="D1378">
        <v>15.76</v>
      </c>
      <c r="E1378">
        <v>16.66</v>
      </c>
      <c r="F1378">
        <v>16.66</v>
      </c>
      <c r="G1378">
        <v>0</v>
      </c>
      <c r="H1378">
        <f t="shared" si="42"/>
        <v>2021</v>
      </c>
      <c r="I1378">
        <f t="shared" si="43"/>
        <v>6</v>
      </c>
    </row>
    <row r="1379" spans="1:9" x14ac:dyDescent="0.2">
      <c r="A1379" s="2">
        <v>44370</v>
      </c>
      <c r="B1379">
        <v>16.25</v>
      </c>
      <c r="C1379">
        <v>16.84</v>
      </c>
      <c r="D1379">
        <v>14.86</v>
      </c>
      <c r="E1379">
        <v>16.32</v>
      </c>
      <c r="F1379">
        <v>16.32</v>
      </c>
      <c r="G1379">
        <v>0</v>
      </c>
      <c r="H1379">
        <f t="shared" si="42"/>
        <v>2021</v>
      </c>
      <c r="I1379">
        <f t="shared" si="43"/>
        <v>6</v>
      </c>
    </row>
    <row r="1380" spans="1:9" x14ac:dyDescent="0.2">
      <c r="A1380" s="2">
        <v>44371</v>
      </c>
      <c r="B1380">
        <v>15.99</v>
      </c>
      <c r="C1380">
        <v>16.049999</v>
      </c>
      <c r="D1380">
        <v>14.19</v>
      </c>
      <c r="E1380">
        <v>15.97</v>
      </c>
      <c r="F1380">
        <v>15.97</v>
      </c>
      <c r="G1380">
        <v>0</v>
      </c>
      <c r="H1380">
        <f t="shared" si="42"/>
        <v>2021</v>
      </c>
      <c r="I1380">
        <f t="shared" si="43"/>
        <v>6</v>
      </c>
    </row>
    <row r="1381" spans="1:9" x14ac:dyDescent="0.2">
      <c r="A1381" s="2">
        <v>44372</v>
      </c>
      <c r="B1381">
        <v>16.040001</v>
      </c>
      <c r="C1381">
        <v>16.170000000000002</v>
      </c>
      <c r="D1381">
        <v>15.21</v>
      </c>
      <c r="E1381">
        <v>15.62</v>
      </c>
      <c r="F1381">
        <v>15.62</v>
      </c>
      <c r="G1381">
        <v>0</v>
      </c>
      <c r="H1381">
        <f t="shared" si="42"/>
        <v>2021</v>
      </c>
      <c r="I1381">
        <f t="shared" si="43"/>
        <v>6</v>
      </c>
    </row>
    <row r="1382" spans="1:9" x14ac:dyDescent="0.2">
      <c r="A1382" s="2">
        <v>44375</v>
      </c>
      <c r="B1382">
        <v>16.07</v>
      </c>
      <c r="C1382">
        <v>16.459999</v>
      </c>
      <c r="D1382">
        <v>15.39</v>
      </c>
      <c r="E1382">
        <v>15.76</v>
      </c>
      <c r="F1382">
        <v>15.76</v>
      </c>
      <c r="G1382">
        <v>0</v>
      </c>
      <c r="H1382">
        <f t="shared" si="42"/>
        <v>2021</v>
      </c>
      <c r="I1382">
        <f t="shared" si="43"/>
        <v>6</v>
      </c>
    </row>
    <row r="1383" spans="1:9" x14ac:dyDescent="0.2">
      <c r="A1383" s="2">
        <v>44376</v>
      </c>
      <c r="B1383">
        <v>15.69</v>
      </c>
      <c r="C1383">
        <v>16.309999000000001</v>
      </c>
      <c r="D1383">
        <v>14.1</v>
      </c>
      <c r="E1383">
        <v>16.02</v>
      </c>
      <c r="F1383">
        <v>16.02</v>
      </c>
      <c r="G1383">
        <v>0</v>
      </c>
      <c r="H1383">
        <f t="shared" si="42"/>
        <v>2021</v>
      </c>
      <c r="I1383">
        <f t="shared" si="43"/>
        <v>6</v>
      </c>
    </row>
    <row r="1384" spans="1:9" x14ac:dyDescent="0.2">
      <c r="A1384" s="2">
        <v>44377</v>
      </c>
      <c r="B1384">
        <v>16.18</v>
      </c>
      <c r="C1384">
        <v>17.309999000000001</v>
      </c>
      <c r="D1384">
        <v>15.58</v>
      </c>
      <c r="E1384">
        <v>15.83</v>
      </c>
      <c r="F1384">
        <v>15.83</v>
      </c>
      <c r="G1384">
        <v>0</v>
      </c>
      <c r="H1384">
        <f t="shared" si="42"/>
        <v>2021</v>
      </c>
      <c r="I1384">
        <f t="shared" si="43"/>
        <v>6</v>
      </c>
    </row>
    <row r="1385" spans="1:9" x14ac:dyDescent="0.2">
      <c r="A1385" s="2">
        <v>44378</v>
      </c>
      <c r="B1385">
        <v>15.62</v>
      </c>
      <c r="C1385">
        <v>16.010000000000002</v>
      </c>
      <c r="D1385">
        <v>15.31</v>
      </c>
      <c r="E1385">
        <v>15.48</v>
      </c>
      <c r="F1385">
        <v>15.48</v>
      </c>
      <c r="G1385">
        <v>0</v>
      </c>
      <c r="H1385">
        <f t="shared" si="42"/>
        <v>2021</v>
      </c>
      <c r="I1385">
        <f t="shared" si="43"/>
        <v>7</v>
      </c>
    </row>
    <row r="1386" spans="1:9" x14ac:dyDescent="0.2">
      <c r="A1386" s="2">
        <v>44379</v>
      </c>
      <c r="B1386">
        <v>15.53</v>
      </c>
      <c r="C1386">
        <v>15.54</v>
      </c>
      <c r="D1386">
        <v>14.25</v>
      </c>
      <c r="E1386">
        <v>15.07</v>
      </c>
      <c r="F1386">
        <v>15.07</v>
      </c>
      <c r="G1386">
        <v>0</v>
      </c>
      <c r="H1386">
        <f t="shared" si="42"/>
        <v>2021</v>
      </c>
      <c r="I1386">
        <f t="shared" si="43"/>
        <v>7</v>
      </c>
    </row>
    <row r="1387" spans="1:9" x14ac:dyDescent="0.2">
      <c r="A1387" s="2">
        <v>44383</v>
      </c>
      <c r="B1387">
        <v>15.77</v>
      </c>
      <c r="C1387">
        <v>17.940000999999999</v>
      </c>
      <c r="D1387">
        <v>15.73</v>
      </c>
      <c r="E1387">
        <v>16.440000999999999</v>
      </c>
      <c r="F1387">
        <v>16.440000999999999</v>
      </c>
      <c r="G1387">
        <v>0</v>
      </c>
      <c r="H1387">
        <f t="shared" si="42"/>
        <v>2021</v>
      </c>
      <c r="I1387">
        <f t="shared" si="43"/>
        <v>7</v>
      </c>
    </row>
    <row r="1388" spans="1:9" x14ac:dyDescent="0.2">
      <c r="A1388" s="2">
        <v>44384</v>
      </c>
      <c r="B1388">
        <v>16.43</v>
      </c>
      <c r="C1388">
        <v>17.639999</v>
      </c>
      <c r="D1388">
        <v>16.079999999999998</v>
      </c>
      <c r="E1388">
        <v>16.200001</v>
      </c>
      <c r="F1388">
        <v>16.200001</v>
      </c>
      <c r="G1388">
        <v>0</v>
      </c>
      <c r="H1388">
        <f t="shared" si="42"/>
        <v>2021</v>
      </c>
      <c r="I1388">
        <f t="shared" si="43"/>
        <v>7</v>
      </c>
    </row>
    <row r="1389" spans="1:9" x14ac:dyDescent="0.2">
      <c r="A1389" s="2">
        <v>44385</v>
      </c>
      <c r="B1389">
        <v>17.739999999999998</v>
      </c>
      <c r="C1389">
        <v>21.290001</v>
      </c>
      <c r="D1389">
        <v>17.739999999999998</v>
      </c>
      <c r="E1389">
        <v>19</v>
      </c>
      <c r="F1389">
        <v>19</v>
      </c>
      <c r="G1389">
        <v>0</v>
      </c>
      <c r="H1389">
        <f t="shared" si="42"/>
        <v>2021</v>
      </c>
      <c r="I1389">
        <f t="shared" si="43"/>
        <v>7</v>
      </c>
    </row>
    <row r="1390" spans="1:9" x14ac:dyDescent="0.2">
      <c r="A1390" s="2">
        <v>44386</v>
      </c>
      <c r="B1390">
        <v>17.879999000000002</v>
      </c>
      <c r="C1390">
        <v>18.129999000000002</v>
      </c>
      <c r="D1390">
        <v>16.079999999999998</v>
      </c>
      <c r="E1390">
        <v>16.18</v>
      </c>
      <c r="F1390">
        <v>16.18</v>
      </c>
      <c r="G1390">
        <v>0</v>
      </c>
      <c r="H1390">
        <f t="shared" si="42"/>
        <v>2021</v>
      </c>
      <c r="I1390">
        <f t="shared" si="43"/>
        <v>7</v>
      </c>
    </row>
    <row r="1391" spans="1:9" x14ac:dyDescent="0.2">
      <c r="A1391" s="2">
        <v>44389</v>
      </c>
      <c r="B1391">
        <v>16.850000000000001</v>
      </c>
      <c r="C1391">
        <v>17.52</v>
      </c>
      <c r="D1391">
        <v>16.139999</v>
      </c>
      <c r="E1391">
        <v>16.170000000000002</v>
      </c>
      <c r="F1391">
        <v>16.170000000000002</v>
      </c>
      <c r="G1391">
        <v>0</v>
      </c>
      <c r="H1391">
        <f t="shared" si="42"/>
        <v>2021</v>
      </c>
      <c r="I1391">
        <f t="shared" si="43"/>
        <v>7</v>
      </c>
    </row>
    <row r="1392" spans="1:9" x14ac:dyDescent="0.2">
      <c r="A1392" s="2">
        <v>44390</v>
      </c>
      <c r="B1392">
        <v>16.389999</v>
      </c>
      <c r="C1392">
        <v>17.23</v>
      </c>
      <c r="D1392">
        <v>15.94</v>
      </c>
      <c r="E1392">
        <v>17.120000999999998</v>
      </c>
      <c r="F1392">
        <v>17.120000999999998</v>
      </c>
      <c r="G1392">
        <v>0</v>
      </c>
      <c r="H1392">
        <f t="shared" si="42"/>
        <v>2021</v>
      </c>
      <c r="I1392">
        <f t="shared" si="43"/>
        <v>7</v>
      </c>
    </row>
    <row r="1393" spans="1:9" x14ac:dyDescent="0.2">
      <c r="A1393" s="2">
        <v>44391</v>
      </c>
      <c r="B1393">
        <v>17.34</v>
      </c>
      <c r="C1393">
        <v>17.510000000000002</v>
      </c>
      <c r="D1393">
        <v>15.95</v>
      </c>
      <c r="E1393">
        <v>16.329999999999998</v>
      </c>
      <c r="F1393">
        <v>16.329999999999998</v>
      </c>
      <c r="G1393">
        <v>0</v>
      </c>
      <c r="H1393">
        <f t="shared" si="42"/>
        <v>2021</v>
      </c>
      <c r="I1393">
        <f t="shared" si="43"/>
        <v>7</v>
      </c>
    </row>
    <row r="1394" spans="1:9" x14ac:dyDescent="0.2">
      <c r="A1394" s="2">
        <v>44392</v>
      </c>
      <c r="B1394">
        <v>16.700001</v>
      </c>
      <c r="C1394">
        <v>18.09</v>
      </c>
      <c r="D1394">
        <v>16.559999000000001</v>
      </c>
      <c r="E1394">
        <v>17.010000000000002</v>
      </c>
      <c r="F1394">
        <v>17.010000000000002</v>
      </c>
      <c r="G1394">
        <v>0</v>
      </c>
      <c r="H1394">
        <f t="shared" si="42"/>
        <v>2021</v>
      </c>
      <c r="I1394">
        <f t="shared" si="43"/>
        <v>7</v>
      </c>
    </row>
    <row r="1395" spans="1:9" x14ac:dyDescent="0.2">
      <c r="A1395" s="2">
        <v>44393</v>
      </c>
      <c r="B1395">
        <v>16.799999</v>
      </c>
      <c r="C1395">
        <v>18.700001</v>
      </c>
      <c r="D1395">
        <v>16.030000999999999</v>
      </c>
      <c r="E1395">
        <v>18.450001</v>
      </c>
      <c r="F1395">
        <v>18.450001</v>
      </c>
      <c r="G1395">
        <v>0</v>
      </c>
      <c r="H1395">
        <f t="shared" si="42"/>
        <v>2021</v>
      </c>
      <c r="I1395">
        <f t="shared" si="43"/>
        <v>7</v>
      </c>
    </row>
    <row r="1396" spans="1:9" x14ac:dyDescent="0.2">
      <c r="A1396" s="2">
        <v>44396</v>
      </c>
      <c r="B1396">
        <v>19.610001</v>
      </c>
      <c r="C1396">
        <v>25.09</v>
      </c>
      <c r="D1396">
        <v>19.27</v>
      </c>
      <c r="E1396">
        <v>22.5</v>
      </c>
      <c r="F1396">
        <v>22.5</v>
      </c>
      <c r="G1396">
        <v>0</v>
      </c>
      <c r="H1396">
        <f t="shared" si="42"/>
        <v>2021</v>
      </c>
      <c r="I1396">
        <f t="shared" si="43"/>
        <v>7</v>
      </c>
    </row>
    <row r="1397" spans="1:9" x14ac:dyDescent="0.2">
      <c r="A1397" s="2">
        <v>44397</v>
      </c>
      <c r="B1397">
        <v>20.889999</v>
      </c>
      <c r="C1397">
        <v>22.969999000000001</v>
      </c>
      <c r="D1397">
        <v>19.370000999999998</v>
      </c>
      <c r="E1397">
        <v>19.73</v>
      </c>
      <c r="F1397">
        <v>19.73</v>
      </c>
      <c r="G1397">
        <v>0</v>
      </c>
      <c r="H1397">
        <f t="shared" si="42"/>
        <v>2021</v>
      </c>
      <c r="I1397">
        <f t="shared" si="43"/>
        <v>7</v>
      </c>
    </row>
    <row r="1398" spans="1:9" x14ac:dyDescent="0.2">
      <c r="A1398" s="2">
        <v>44398</v>
      </c>
      <c r="B1398">
        <v>19.73</v>
      </c>
      <c r="C1398">
        <v>19.82</v>
      </c>
      <c r="D1398">
        <v>17.809999000000001</v>
      </c>
      <c r="E1398">
        <v>17.91</v>
      </c>
      <c r="F1398">
        <v>17.91</v>
      </c>
      <c r="G1398">
        <v>0</v>
      </c>
      <c r="H1398">
        <f t="shared" si="42"/>
        <v>2021</v>
      </c>
      <c r="I1398">
        <f t="shared" si="43"/>
        <v>7</v>
      </c>
    </row>
    <row r="1399" spans="1:9" x14ac:dyDescent="0.2">
      <c r="A1399" s="2">
        <v>44399</v>
      </c>
      <c r="B1399">
        <v>17.59</v>
      </c>
      <c r="C1399">
        <v>18.450001</v>
      </c>
      <c r="D1399">
        <v>17.399999999999999</v>
      </c>
      <c r="E1399">
        <v>17.690000999999999</v>
      </c>
      <c r="F1399">
        <v>17.690000999999999</v>
      </c>
      <c r="G1399">
        <v>0</v>
      </c>
      <c r="H1399">
        <f t="shared" si="42"/>
        <v>2021</v>
      </c>
      <c r="I1399">
        <f t="shared" si="43"/>
        <v>7</v>
      </c>
    </row>
    <row r="1400" spans="1:9" x14ac:dyDescent="0.2">
      <c r="A1400" s="2">
        <v>44400</v>
      </c>
      <c r="B1400">
        <v>16.98</v>
      </c>
      <c r="C1400">
        <v>17.48</v>
      </c>
      <c r="D1400">
        <v>16.329999999999998</v>
      </c>
      <c r="E1400">
        <v>17.200001</v>
      </c>
      <c r="F1400">
        <v>17.200001</v>
      </c>
      <c r="G1400">
        <v>0</v>
      </c>
      <c r="H1400">
        <f t="shared" si="42"/>
        <v>2021</v>
      </c>
      <c r="I1400">
        <f t="shared" si="43"/>
        <v>7</v>
      </c>
    </row>
    <row r="1401" spans="1:9" x14ac:dyDescent="0.2">
      <c r="A1401" s="2">
        <v>44403</v>
      </c>
      <c r="B1401">
        <v>18.670000000000002</v>
      </c>
      <c r="C1401">
        <v>19.389999</v>
      </c>
      <c r="D1401">
        <v>17.530000999999999</v>
      </c>
      <c r="E1401">
        <v>17.579999999999998</v>
      </c>
      <c r="F1401">
        <v>17.579999999999998</v>
      </c>
      <c r="G1401">
        <v>0</v>
      </c>
      <c r="H1401">
        <f t="shared" si="42"/>
        <v>2021</v>
      </c>
      <c r="I1401">
        <f t="shared" si="43"/>
        <v>7</v>
      </c>
    </row>
    <row r="1402" spans="1:9" x14ac:dyDescent="0.2">
      <c r="A1402" s="2">
        <v>44404</v>
      </c>
      <c r="B1402">
        <v>18.620000999999998</v>
      </c>
      <c r="C1402">
        <v>20.440000999999999</v>
      </c>
      <c r="D1402">
        <v>18.25</v>
      </c>
      <c r="E1402">
        <v>19.360001</v>
      </c>
      <c r="F1402">
        <v>19.360001</v>
      </c>
      <c r="G1402">
        <v>0</v>
      </c>
      <c r="H1402">
        <f t="shared" si="42"/>
        <v>2021</v>
      </c>
      <c r="I1402">
        <f t="shared" si="43"/>
        <v>7</v>
      </c>
    </row>
    <row r="1403" spans="1:9" x14ac:dyDescent="0.2">
      <c r="A1403" s="2">
        <v>44405</v>
      </c>
      <c r="B1403">
        <v>19.41</v>
      </c>
      <c r="C1403">
        <v>19.620000999999998</v>
      </c>
      <c r="D1403">
        <v>17.52</v>
      </c>
      <c r="E1403">
        <v>18.309999000000001</v>
      </c>
      <c r="F1403">
        <v>18.309999000000001</v>
      </c>
      <c r="G1403">
        <v>0</v>
      </c>
      <c r="H1403">
        <f t="shared" si="42"/>
        <v>2021</v>
      </c>
      <c r="I1403">
        <f t="shared" si="43"/>
        <v>7</v>
      </c>
    </row>
    <row r="1404" spans="1:9" x14ac:dyDescent="0.2">
      <c r="A1404" s="2">
        <v>44406</v>
      </c>
      <c r="B1404">
        <v>17.91</v>
      </c>
      <c r="C1404">
        <v>18.010000000000002</v>
      </c>
      <c r="D1404">
        <v>17.190000999999999</v>
      </c>
      <c r="E1404">
        <v>17.700001</v>
      </c>
      <c r="F1404">
        <v>17.700001</v>
      </c>
      <c r="G1404">
        <v>0</v>
      </c>
      <c r="H1404">
        <f t="shared" si="42"/>
        <v>2021</v>
      </c>
      <c r="I1404">
        <f t="shared" si="43"/>
        <v>7</v>
      </c>
    </row>
    <row r="1405" spans="1:9" x14ac:dyDescent="0.2">
      <c r="A1405" s="2">
        <v>44407</v>
      </c>
      <c r="B1405">
        <v>19.690000999999999</v>
      </c>
      <c r="C1405">
        <v>19.719999000000001</v>
      </c>
      <c r="D1405">
        <v>17.530000999999999</v>
      </c>
      <c r="E1405">
        <v>18.239999999999998</v>
      </c>
      <c r="F1405">
        <v>18.239999999999998</v>
      </c>
      <c r="G1405">
        <v>0</v>
      </c>
      <c r="H1405">
        <f t="shared" si="42"/>
        <v>2021</v>
      </c>
      <c r="I1405">
        <f t="shared" si="43"/>
        <v>7</v>
      </c>
    </row>
    <row r="1406" spans="1:9" x14ac:dyDescent="0.2">
      <c r="A1406" s="2">
        <v>44410</v>
      </c>
      <c r="B1406">
        <v>18.16</v>
      </c>
      <c r="C1406">
        <v>19.870000999999998</v>
      </c>
      <c r="D1406">
        <v>17.989999999999998</v>
      </c>
      <c r="E1406">
        <v>19.459999</v>
      </c>
      <c r="F1406">
        <v>19.459999</v>
      </c>
      <c r="G1406">
        <v>0</v>
      </c>
      <c r="H1406">
        <f t="shared" si="42"/>
        <v>2021</v>
      </c>
      <c r="I1406">
        <f t="shared" si="43"/>
        <v>8</v>
      </c>
    </row>
    <row r="1407" spans="1:9" x14ac:dyDescent="0.2">
      <c r="A1407" s="2">
        <v>44411</v>
      </c>
      <c r="B1407">
        <v>19.170000000000002</v>
      </c>
      <c r="C1407">
        <v>20.440000999999999</v>
      </c>
      <c r="D1407">
        <v>17.700001</v>
      </c>
      <c r="E1407">
        <v>18.040001</v>
      </c>
      <c r="F1407">
        <v>18.040001</v>
      </c>
      <c r="G1407">
        <v>0</v>
      </c>
      <c r="H1407">
        <f t="shared" si="42"/>
        <v>2021</v>
      </c>
      <c r="I1407">
        <f t="shared" si="43"/>
        <v>8</v>
      </c>
    </row>
    <row r="1408" spans="1:9" x14ac:dyDescent="0.2">
      <c r="A1408" s="2">
        <v>44412</v>
      </c>
      <c r="B1408">
        <v>18.23</v>
      </c>
      <c r="C1408">
        <v>18.899999999999999</v>
      </c>
      <c r="D1408">
        <v>17.670000000000002</v>
      </c>
      <c r="E1408">
        <v>17.969999000000001</v>
      </c>
      <c r="F1408">
        <v>17.969999000000001</v>
      </c>
      <c r="G1408">
        <v>0</v>
      </c>
      <c r="H1408">
        <f t="shared" si="42"/>
        <v>2021</v>
      </c>
      <c r="I1408">
        <f t="shared" si="43"/>
        <v>8</v>
      </c>
    </row>
    <row r="1409" spans="1:9" x14ac:dyDescent="0.2">
      <c r="A1409" s="2">
        <v>44413</v>
      </c>
      <c r="B1409">
        <v>17.73</v>
      </c>
      <c r="C1409">
        <v>17.84</v>
      </c>
      <c r="D1409">
        <v>17.23</v>
      </c>
      <c r="E1409">
        <v>17.280000999999999</v>
      </c>
      <c r="F1409">
        <v>17.280000999999999</v>
      </c>
      <c r="G1409">
        <v>0</v>
      </c>
      <c r="H1409">
        <f t="shared" si="42"/>
        <v>2021</v>
      </c>
      <c r="I1409">
        <f t="shared" si="43"/>
        <v>8</v>
      </c>
    </row>
    <row r="1410" spans="1:9" x14ac:dyDescent="0.2">
      <c r="A1410" s="2">
        <v>44414</v>
      </c>
      <c r="B1410">
        <v>17.459999</v>
      </c>
      <c r="C1410">
        <v>17.5</v>
      </c>
      <c r="D1410">
        <v>16.139999</v>
      </c>
      <c r="E1410">
        <v>16.149999999999999</v>
      </c>
      <c r="F1410">
        <v>16.149999999999999</v>
      </c>
      <c r="G1410">
        <v>0</v>
      </c>
      <c r="H1410">
        <f t="shared" si="42"/>
        <v>2021</v>
      </c>
      <c r="I1410">
        <f t="shared" si="43"/>
        <v>8</v>
      </c>
    </row>
    <row r="1411" spans="1:9" x14ac:dyDescent="0.2">
      <c r="A1411" s="2">
        <v>44417</v>
      </c>
      <c r="B1411">
        <v>17.120000999999998</v>
      </c>
      <c r="C1411">
        <v>17.389999</v>
      </c>
      <c r="D1411">
        <v>16.59</v>
      </c>
      <c r="E1411">
        <v>16.719999000000001</v>
      </c>
      <c r="F1411">
        <v>16.719999000000001</v>
      </c>
      <c r="G1411">
        <v>0</v>
      </c>
      <c r="H1411">
        <f t="shared" ref="H1411:H1474" si="44">YEAR(A1411)</f>
        <v>2021</v>
      </c>
      <c r="I1411">
        <f t="shared" ref="I1411:I1474" si="45">MONTH(A1411)</f>
        <v>8</v>
      </c>
    </row>
    <row r="1412" spans="1:9" x14ac:dyDescent="0.2">
      <c r="A1412" s="2">
        <v>44418</v>
      </c>
      <c r="B1412">
        <v>16.82</v>
      </c>
      <c r="C1412">
        <v>17.049999</v>
      </c>
      <c r="D1412">
        <v>16.34</v>
      </c>
      <c r="E1412">
        <v>16.790001</v>
      </c>
      <c r="F1412">
        <v>16.790001</v>
      </c>
      <c r="G1412">
        <v>0</v>
      </c>
      <c r="H1412">
        <f t="shared" si="44"/>
        <v>2021</v>
      </c>
      <c r="I1412">
        <f t="shared" si="45"/>
        <v>8</v>
      </c>
    </row>
    <row r="1413" spans="1:9" x14ac:dyDescent="0.2">
      <c r="A1413" s="2">
        <v>44419</v>
      </c>
      <c r="B1413">
        <v>16.809999000000001</v>
      </c>
      <c r="C1413">
        <v>17.09</v>
      </c>
      <c r="D1413">
        <v>16.07</v>
      </c>
      <c r="E1413">
        <v>16.170000000000002</v>
      </c>
      <c r="F1413">
        <v>16.170000000000002</v>
      </c>
      <c r="G1413">
        <v>0</v>
      </c>
      <c r="H1413">
        <f t="shared" si="44"/>
        <v>2021</v>
      </c>
      <c r="I1413">
        <f t="shared" si="45"/>
        <v>8</v>
      </c>
    </row>
    <row r="1414" spans="1:9" x14ac:dyDescent="0.2">
      <c r="A1414" s="2">
        <v>44420</v>
      </c>
      <c r="B1414">
        <v>16.329999999999998</v>
      </c>
      <c r="C1414">
        <v>16.420000000000002</v>
      </c>
      <c r="D1414">
        <v>15.49</v>
      </c>
      <c r="E1414">
        <v>15.59</v>
      </c>
      <c r="F1414">
        <v>15.59</v>
      </c>
      <c r="G1414">
        <v>0</v>
      </c>
      <c r="H1414">
        <f t="shared" si="44"/>
        <v>2021</v>
      </c>
      <c r="I1414">
        <f t="shared" si="45"/>
        <v>8</v>
      </c>
    </row>
    <row r="1415" spans="1:9" x14ac:dyDescent="0.2">
      <c r="A1415" s="2">
        <v>44421</v>
      </c>
      <c r="B1415">
        <v>15.68</v>
      </c>
      <c r="C1415">
        <v>15.72</v>
      </c>
      <c r="D1415">
        <v>15.19</v>
      </c>
      <c r="E1415">
        <v>15.45</v>
      </c>
      <c r="F1415">
        <v>15.45</v>
      </c>
      <c r="G1415">
        <v>0</v>
      </c>
      <c r="H1415">
        <f t="shared" si="44"/>
        <v>2021</v>
      </c>
      <c r="I1415">
        <f t="shared" si="45"/>
        <v>8</v>
      </c>
    </row>
    <row r="1416" spans="1:9" x14ac:dyDescent="0.2">
      <c r="A1416" s="2">
        <v>44424</v>
      </c>
      <c r="B1416">
        <v>17.049999</v>
      </c>
      <c r="C1416">
        <v>17.709999</v>
      </c>
      <c r="D1416">
        <v>16.02</v>
      </c>
      <c r="E1416">
        <v>16.120000999999998</v>
      </c>
      <c r="F1416">
        <v>16.120000999999998</v>
      </c>
      <c r="G1416">
        <v>0</v>
      </c>
      <c r="H1416">
        <f t="shared" si="44"/>
        <v>2021</v>
      </c>
      <c r="I1416">
        <f t="shared" si="45"/>
        <v>8</v>
      </c>
    </row>
    <row r="1417" spans="1:9" x14ac:dyDescent="0.2">
      <c r="A1417" s="2">
        <v>44425</v>
      </c>
      <c r="B1417">
        <v>17.309999000000001</v>
      </c>
      <c r="C1417">
        <v>19.559999000000001</v>
      </c>
      <c r="D1417">
        <v>16.709999</v>
      </c>
      <c r="E1417">
        <v>17.91</v>
      </c>
      <c r="F1417">
        <v>17.91</v>
      </c>
      <c r="G1417">
        <v>0</v>
      </c>
      <c r="H1417">
        <f t="shared" si="44"/>
        <v>2021</v>
      </c>
      <c r="I1417">
        <f t="shared" si="45"/>
        <v>8</v>
      </c>
    </row>
    <row r="1418" spans="1:9" x14ac:dyDescent="0.2">
      <c r="A1418" s="2">
        <v>44426</v>
      </c>
      <c r="B1418">
        <v>17.559999000000001</v>
      </c>
      <c r="C1418">
        <v>21.639999</v>
      </c>
      <c r="D1418">
        <v>17.309999000000001</v>
      </c>
      <c r="E1418">
        <v>21.57</v>
      </c>
      <c r="F1418">
        <v>21.57</v>
      </c>
      <c r="G1418">
        <v>0</v>
      </c>
      <c r="H1418">
        <f t="shared" si="44"/>
        <v>2021</v>
      </c>
      <c r="I1418">
        <f t="shared" si="45"/>
        <v>8</v>
      </c>
    </row>
    <row r="1419" spans="1:9" x14ac:dyDescent="0.2">
      <c r="A1419" s="2">
        <v>44427</v>
      </c>
      <c r="B1419">
        <v>23.120000999999998</v>
      </c>
      <c r="C1419">
        <v>24.74</v>
      </c>
      <c r="D1419">
        <v>20.370000999999998</v>
      </c>
      <c r="E1419">
        <v>21.67</v>
      </c>
      <c r="F1419">
        <v>21.67</v>
      </c>
      <c r="G1419">
        <v>0</v>
      </c>
      <c r="H1419">
        <f t="shared" si="44"/>
        <v>2021</v>
      </c>
      <c r="I1419">
        <f t="shared" si="45"/>
        <v>8</v>
      </c>
    </row>
    <row r="1420" spans="1:9" x14ac:dyDescent="0.2">
      <c r="A1420" s="2">
        <v>44428</v>
      </c>
      <c r="B1420">
        <v>22.74</v>
      </c>
      <c r="C1420">
        <v>23.9</v>
      </c>
      <c r="D1420">
        <v>18.18</v>
      </c>
      <c r="E1420">
        <v>18.559999000000001</v>
      </c>
      <c r="F1420">
        <v>18.559999000000001</v>
      </c>
      <c r="G1420">
        <v>0</v>
      </c>
      <c r="H1420">
        <f t="shared" si="44"/>
        <v>2021</v>
      </c>
      <c r="I1420">
        <f t="shared" si="45"/>
        <v>8</v>
      </c>
    </row>
    <row r="1421" spans="1:9" x14ac:dyDescent="0.2">
      <c r="A1421" s="2">
        <v>44431</v>
      </c>
      <c r="B1421">
        <v>18.829999999999998</v>
      </c>
      <c r="C1421">
        <v>18.950001</v>
      </c>
      <c r="D1421">
        <v>16.950001</v>
      </c>
      <c r="E1421">
        <v>17.149999999999999</v>
      </c>
      <c r="F1421">
        <v>17.149999999999999</v>
      </c>
      <c r="G1421">
        <v>0</v>
      </c>
      <c r="H1421">
        <f t="shared" si="44"/>
        <v>2021</v>
      </c>
      <c r="I1421">
        <f t="shared" si="45"/>
        <v>8</v>
      </c>
    </row>
    <row r="1422" spans="1:9" x14ac:dyDescent="0.2">
      <c r="A1422" s="2">
        <v>44432</v>
      </c>
      <c r="B1422">
        <v>16.959999</v>
      </c>
      <c r="C1422">
        <v>17.510000000000002</v>
      </c>
      <c r="D1422">
        <v>16.940000999999999</v>
      </c>
      <c r="E1422">
        <v>17.219999000000001</v>
      </c>
      <c r="F1422">
        <v>17.219999000000001</v>
      </c>
      <c r="G1422">
        <v>0</v>
      </c>
      <c r="H1422">
        <f t="shared" si="44"/>
        <v>2021</v>
      </c>
      <c r="I1422">
        <f t="shared" si="45"/>
        <v>8</v>
      </c>
    </row>
    <row r="1423" spans="1:9" x14ac:dyDescent="0.2">
      <c r="A1423" s="2">
        <v>44433</v>
      </c>
      <c r="B1423">
        <v>17.420000000000002</v>
      </c>
      <c r="C1423">
        <v>17.5</v>
      </c>
      <c r="D1423">
        <v>16.459999</v>
      </c>
      <c r="E1423">
        <v>16.790001</v>
      </c>
      <c r="F1423">
        <v>16.790001</v>
      </c>
      <c r="G1423">
        <v>0</v>
      </c>
      <c r="H1423">
        <f t="shared" si="44"/>
        <v>2021</v>
      </c>
      <c r="I1423">
        <f t="shared" si="45"/>
        <v>8</v>
      </c>
    </row>
    <row r="1424" spans="1:9" x14ac:dyDescent="0.2">
      <c r="A1424" s="2">
        <v>44434</v>
      </c>
      <c r="B1424">
        <v>17.459999</v>
      </c>
      <c r="C1424">
        <v>19.27</v>
      </c>
      <c r="D1424">
        <v>17.16</v>
      </c>
      <c r="E1424">
        <v>18.84</v>
      </c>
      <c r="F1424">
        <v>18.84</v>
      </c>
      <c r="G1424">
        <v>0</v>
      </c>
      <c r="H1424">
        <f t="shared" si="44"/>
        <v>2021</v>
      </c>
      <c r="I1424">
        <f t="shared" si="45"/>
        <v>8</v>
      </c>
    </row>
    <row r="1425" spans="1:9" x14ac:dyDescent="0.2">
      <c r="A1425" s="2">
        <v>44435</v>
      </c>
      <c r="B1425">
        <v>17.950001</v>
      </c>
      <c r="C1425">
        <v>18.219999000000001</v>
      </c>
      <c r="D1425">
        <v>16.110001</v>
      </c>
      <c r="E1425">
        <v>16.389999</v>
      </c>
      <c r="F1425">
        <v>16.389999</v>
      </c>
      <c r="G1425">
        <v>0</v>
      </c>
      <c r="H1425">
        <f t="shared" si="44"/>
        <v>2021</v>
      </c>
      <c r="I1425">
        <f t="shared" si="45"/>
        <v>8</v>
      </c>
    </row>
    <row r="1426" spans="1:9" x14ac:dyDescent="0.2">
      <c r="A1426" s="2">
        <v>44438</v>
      </c>
      <c r="B1426">
        <v>16.77</v>
      </c>
      <c r="C1426">
        <v>16.799999</v>
      </c>
      <c r="D1426">
        <v>15.98</v>
      </c>
      <c r="E1426">
        <v>16.190000999999999</v>
      </c>
      <c r="F1426">
        <v>16.190000999999999</v>
      </c>
      <c r="G1426">
        <v>0</v>
      </c>
      <c r="H1426">
        <f t="shared" si="44"/>
        <v>2021</v>
      </c>
      <c r="I1426">
        <f t="shared" si="45"/>
        <v>8</v>
      </c>
    </row>
    <row r="1427" spans="1:9" x14ac:dyDescent="0.2">
      <c r="A1427" s="2">
        <v>44439</v>
      </c>
      <c r="B1427">
        <v>15.98</v>
      </c>
      <c r="C1427">
        <v>17.07</v>
      </c>
      <c r="D1427">
        <v>15.91</v>
      </c>
      <c r="E1427">
        <v>16.48</v>
      </c>
      <c r="F1427">
        <v>16.48</v>
      </c>
      <c r="G1427">
        <v>0</v>
      </c>
      <c r="H1427">
        <f t="shared" si="44"/>
        <v>2021</v>
      </c>
      <c r="I1427">
        <f t="shared" si="45"/>
        <v>8</v>
      </c>
    </row>
    <row r="1428" spans="1:9" x14ac:dyDescent="0.2">
      <c r="A1428" s="2">
        <v>44440</v>
      </c>
      <c r="B1428">
        <v>16.059999000000001</v>
      </c>
      <c r="C1428">
        <v>16.709999</v>
      </c>
      <c r="D1428">
        <v>15.68</v>
      </c>
      <c r="E1428">
        <v>16.110001</v>
      </c>
      <c r="F1428">
        <v>16.110001</v>
      </c>
      <c r="G1428">
        <v>0</v>
      </c>
      <c r="H1428">
        <f t="shared" si="44"/>
        <v>2021</v>
      </c>
      <c r="I1428">
        <f t="shared" si="45"/>
        <v>9</v>
      </c>
    </row>
    <row r="1429" spans="1:9" x14ac:dyDescent="0.2">
      <c r="A1429" s="2">
        <v>44441</v>
      </c>
      <c r="B1429">
        <v>16.27</v>
      </c>
      <c r="C1429">
        <v>16.98</v>
      </c>
      <c r="D1429">
        <v>15.73</v>
      </c>
      <c r="E1429">
        <v>16.41</v>
      </c>
      <c r="F1429">
        <v>16.41</v>
      </c>
      <c r="G1429">
        <v>0</v>
      </c>
      <c r="H1429">
        <f t="shared" si="44"/>
        <v>2021</v>
      </c>
      <c r="I1429">
        <f t="shared" si="45"/>
        <v>9</v>
      </c>
    </row>
    <row r="1430" spans="1:9" x14ac:dyDescent="0.2">
      <c r="A1430" s="2">
        <v>44442</v>
      </c>
      <c r="B1430">
        <v>16.27</v>
      </c>
      <c r="C1430">
        <v>17.059999000000001</v>
      </c>
      <c r="D1430">
        <v>16.079999999999998</v>
      </c>
      <c r="E1430">
        <v>16.41</v>
      </c>
      <c r="F1430">
        <v>16.41</v>
      </c>
      <c r="G1430">
        <v>0</v>
      </c>
      <c r="H1430">
        <f t="shared" si="44"/>
        <v>2021</v>
      </c>
      <c r="I1430">
        <f t="shared" si="45"/>
        <v>9</v>
      </c>
    </row>
    <row r="1431" spans="1:9" x14ac:dyDescent="0.2">
      <c r="A1431" s="2">
        <v>44446</v>
      </c>
      <c r="B1431">
        <v>16.940000999999999</v>
      </c>
      <c r="C1431">
        <v>18.389999</v>
      </c>
      <c r="D1431">
        <v>16.889999</v>
      </c>
      <c r="E1431">
        <v>18.139999</v>
      </c>
      <c r="F1431">
        <v>18.139999</v>
      </c>
      <c r="G1431">
        <v>0</v>
      </c>
      <c r="H1431">
        <f t="shared" si="44"/>
        <v>2021</v>
      </c>
      <c r="I1431">
        <f t="shared" si="45"/>
        <v>9</v>
      </c>
    </row>
    <row r="1432" spans="1:9" x14ac:dyDescent="0.2">
      <c r="A1432" s="2">
        <v>44447</v>
      </c>
      <c r="B1432">
        <v>18.969999000000001</v>
      </c>
      <c r="C1432">
        <v>19.639999</v>
      </c>
      <c r="D1432">
        <v>17.780000999999999</v>
      </c>
      <c r="E1432">
        <v>17.959999</v>
      </c>
      <c r="F1432">
        <v>17.959999</v>
      </c>
      <c r="G1432">
        <v>0</v>
      </c>
      <c r="H1432">
        <f t="shared" si="44"/>
        <v>2021</v>
      </c>
      <c r="I1432">
        <f t="shared" si="45"/>
        <v>9</v>
      </c>
    </row>
    <row r="1433" spans="1:9" x14ac:dyDescent="0.2">
      <c r="A1433" s="2">
        <v>44448</v>
      </c>
      <c r="B1433">
        <v>19.440000999999999</v>
      </c>
      <c r="C1433">
        <v>19.540001</v>
      </c>
      <c r="D1433">
        <v>17.170000000000002</v>
      </c>
      <c r="E1433">
        <v>18.799999</v>
      </c>
      <c r="F1433">
        <v>18.799999</v>
      </c>
      <c r="G1433">
        <v>0</v>
      </c>
      <c r="H1433">
        <f t="shared" si="44"/>
        <v>2021</v>
      </c>
      <c r="I1433">
        <f t="shared" si="45"/>
        <v>9</v>
      </c>
    </row>
    <row r="1434" spans="1:9" x14ac:dyDescent="0.2">
      <c r="A1434" s="2">
        <v>44449</v>
      </c>
      <c r="B1434">
        <v>17.940000999999999</v>
      </c>
      <c r="C1434">
        <v>21.129999000000002</v>
      </c>
      <c r="D1434">
        <v>16.989999999999998</v>
      </c>
      <c r="E1434">
        <v>20.950001</v>
      </c>
      <c r="F1434">
        <v>20.950001</v>
      </c>
      <c r="G1434">
        <v>0</v>
      </c>
      <c r="H1434">
        <f t="shared" si="44"/>
        <v>2021</v>
      </c>
      <c r="I1434">
        <f t="shared" si="45"/>
        <v>9</v>
      </c>
    </row>
    <row r="1435" spans="1:9" x14ac:dyDescent="0.2">
      <c r="A1435" s="2">
        <v>44452</v>
      </c>
      <c r="B1435">
        <v>19.639999</v>
      </c>
      <c r="C1435">
        <v>21.18</v>
      </c>
      <c r="D1435">
        <v>18.760000000000002</v>
      </c>
      <c r="E1435">
        <v>19.370000999999998</v>
      </c>
      <c r="F1435">
        <v>19.370000999999998</v>
      </c>
      <c r="G1435">
        <v>0</v>
      </c>
      <c r="H1435">
        <f t="shared" si="44"/>
        <v>2021</v>
      </c>
      <c r="I1435">
        <f t="shared" si="45"/>
        <v>9</v>
      </c>
    </row>
    <row r="1436" spans="1:9" x14ac:dyDescent="0.2">
      <c r="A1436" s="2">
        <v>44453</v>
      </c>
      <c r="B1436">
        <v>19.579999999999998</v>
      </c>
      <c r="C1436">
        <v>20.469999000000001</v>
      </c>
      <c r="D1436">
        <v>18.389999</v>
      </c>
      <c r="E1436">
        <v>19.459999</v>
      </c>
      <c r="F1436">
        <v>19.459999</v>
      </c>
      <c r="G1436">
        <v>0</v>
      </c>
      <c r="H1436">
        <f t="shared" si="44"/>
        <v>2021</v>
      </c>
      <c r="I1436">
        <f t="shared" si="45"/>
        <v>9</v>
      </c>
    </row>
    <row r="1437" spans="1:9" x14ac:dyDescent="0.2">
      <c r="A1437" s="2">
        <v>44454</v>
      </c>
      <c r="B1437">
        <v>19.299999</v>
      </c>
      <c r="C1437">
        <v>20.27</v>
      </c>
      <c r="D1437">
        <v>18.010000000000002</v>
      </c>
      <c r="E1437">
        <v>18.18</v>
      </c>
      <c r="F1437">
        <v>18.18</v>
      </c>
      <c r="G1437">
        <v>0</v>
      </c>
      <c r="H1437">
        <f t="shared" si="44"/>
        <v>2021</v>
      </c>
      <c r="I1437">
        <f t="shared" si="45"/>
        <v>9</v>
      </c>
    </row>
    <row r="1438" spans="1:9" x14ac:dyDescent="0.2">
      <c r="A1438" s="2">
        <v>44455</v>
      </c>
      <c r="B1438">
        <v>18.41</v>
      </c>
      <c r="C1438">
        <v>19.760000000000002</v>
      </c>
      <c r="D1438">
        <v>17.649999999999999</v>
      </c>
      <c r="E1438">
        <v>18.690000999999999</v>
      </c>
      <c r="F1438">
        <v>18.690000999999999</v>
      </c>
      <c r="G1438">
        <v>0</v>
      </c>
      <c r="H1438">
        <f t="shared" si="44"/>
        <v>2021</v>
      </c>
      <c r="I1438">
        <f t="shared" si="45"/>
        <v>9</v>
      </c>
    </row>
    <row r="1439" spans="1:9" x14ac:dyDescent="0.2">
      <c r="A1439" s="2">
        <v>44456</v>
      </c>
      <c r="B1439">
        <v>18.370000999999998</v>
      </c>
      <c r="C1439">
        <v>21.51</v>
      </c>
      <c r="D1439">
        <v>18.350000000000001</v>
      </c>
      <c r="E1439">
        <v>20.809999000000001</v>
      </c>
      <c r="F1439">
        <v>20.809999000000001</v>
      </c>
      <c r="G1439">
        <v>0</v>
      </c>
      <c r="H1439">
        <f t="shared" si="44"/>
        <v>2021</v>
      </c>
      <c r="I1439">
        <f t="shared" si="45"/>
        <v>9</v>
      </c>
    </row>
    <row r="1440" spans="1:9" x14ac:dyDescent="0.2">
      <c r="A1440" s="2">
        <v>44459</v>
      </c>
      <c r="B1440">
        <v>24.25</v>
      </c>
      <c r="C1440">
        <v>28.790001</v>
      </c>
      <c r="D1440">
        <v>23.9</v>
      </c>
      <c r="E1440">
        <v>25.709999</v>
      </c>
      <c r="F1440">
        <v>25.709999</v>
      </c>
      <c r="G1440">
        <v>0</v>
      </c>
      <c r="H1440">
        <f t="shared" si="44"/>
        <v>2021</v>
      </c>
      <c r="I1440">
        <f t="shared" si="45"/>
        <v>9</v>
      </c>
    </row>
    <row r="1441" spans="1:9" x14ac:dyDescent="0.2">
      <c r="A1441" s="2">
        <v>44460</v>
      </c>
      <c r="B1441">
        <v>23.41</v>
      </c>
      <c r="C1441">
        <v>25.6</v>
      </c>
      <c r="D1441">
        <v>21.709999</v>
      </c>
      <c r="E1441">
        <v>24.360001</v>
      </c>
      <c r="F1441">
        <v>24.360001</v>
      </c>
      <c r="G1441">
        <v>0</v>
      </c>
      <c r="H1441">
        <f t="shared" si="44"/>
        <v>2021</v>
      </c>
      <c r="I1441">
        <f t="shared" si="45"/>
        <v>9</v>
      </c>
    </row>
    <row r="1442" spans="1:9" x14ac:dyDescent="0.2">
      <c r="A1442" s="2">
        <v>44461</v>
      </c>
      <c r="B1442">
        <v>22.719999000000001</v>
      </c>
      <c r="C1442">
        <v>23.4</v>
      </c>
      <c r="D1442">
        <v>20.75</v>
      </c>
      <c r="E1442">
        <v>20.870000999999998</v>
      </c>
      <c r="F1442">
        <v>20.870000999999998</v>
      </c>
      <c r="G1442">
        <v>0</v>
      </c>
      <c r="H1442">
        <f t="shared" si="44"/>
        <v>2021</v>
      </c>
      <c r="I1442">
        <f t="shared" si="45"/>
        <v>9</v>
      </c>
    </row>
    <row r="1443" spans="1:9" x14ac:dyDescent="0.2">
      <c r="A1443" s="2">
        <v>44462</v>
      </c>
      <c r="B1443">
        <v>19.91</v>
      </c>
      <c r="C1443">
        <v>20.209999</v>
      </c>
      <c r="D1443">
        <v>18.420000000000002</v>
      </c>
      <c r="E1443">
        <v>18.629999000000002</v>
      </c>
      <c r="F1443">
        <v>18.629999000000002</v>
      </c>
      <c r="G1443">
        <v>0</v>
      </c>
      <c r="H1443">
        <f t="shared" si="44"/>
        <v>2021</v>
      </c>
      <c r="I1443">
        <f t="shared" si="45"/>
        <v>9</v>
      </c>
    </row>
    <row r="1444" spans="1:9" x14ac:dyDescent="0.2">
      <c r="A1444" s="2">
        <v>44463</v>
      </c>
      <c r="B1444">
        <v>19.329999999999998</v>
      </c>
      <c r="C1444">
        <v>20.41</v>
      </c>
      <c r="D1444">
        <v>17.629999000000002</v>
      </c>
      <c r="E1444">
        <v>17.75</v>
      </c>
      <c r="F1444">
        <v>17.75</v>
      </c>
      <c r="G1444">
        <v>0</v>
      </c>
      <c r="H1444">
        <f t="shared" si="44"/>
        <v>2021</v>
      </c>
      <c r="I1444">
        <f t="shared" si="45"/>
        <v>9</v>
      </c>
    </row>
    <row r="1445" spans="1:9" x14ac:dyDescent="0.2">
      <c r="A1445" s="2">
        <v>44466</v>
      </c>
      <c r="B1445">
        <v>17.780000999999999</v>
      </c>
      <c r="C1445">
        <v>19.32</v>
      </c>
      <c r="D1445">
        <v>17.739999999999998</v>
      </c>
      <c r="E1445">
        <v>18.760000000000002</v>
      </c>
      <c r="F1445">
        <v>18.760000000000002</v>
      </c>
      <c r="G1445">
        <v>0</v>
      </c>
      <c r="H1445">
        <f t="shared" si="44"/>
        <v>2021</v>
      </c>
      <c r="I1445">
        <f t="shared" si="45"/>
        <v>9</v>
      </c>
    </row>
    <row r="1446" spans="1:9" x14ac:dyDescent="0.2">
      <c r="A1446" s="2">
        <v>44467</v>
      </c>
      <c r="B1446">
        <v>19.739999999999998</v>
      </c>
      <c r="C1446">
        <v>24.82</v>
      </c>
      <c r="D1446">
        <v>19.709999</v>
      </c>
      <c r="E1446">
        <v>23.25</v>
      </c>
      <c r="F1446">
        <v>23.25</v>
      </c>
      <c r="G1446">
        <v>0</v>
      </c>
      <c r="H1446">
        <f t="shared" si="44"/>
        <v>2021</v>
      </c>
      <c r="I1446">
        <f t="shared" si="45"/>
        <v>9</v>
      </c>
    </row>
    <row r="1447" spans="1:9" x14ac:dyDescent="0.2">
      <c r="A1447" s="2">
        <v>44468</v>
      </c>
      <c r="B1447">
        <v>22.07</v>
      </c>
      <c r="C1447">
        <v>23.790001</v>
      </c>
      <c r="D1447">
        <v>21.450001</v>
      </c>
      <c r="E1447">
        <v>22.559999000000001</v>
      </c>
      <c r="F1447">
        <v>22.559999000000001</v>
      </c>
      <c r="G1447">
        <v>0</v>
      </c>
      <c r="H1447">
        <f t="shared" si="44"/>
        <v>2021</v>
      </c>
      <c r="I1447">
        <f t="shared" si="45"/>
        <v>9</v>
      </c>
    </row>
    <row r="1448" spans="1:9" x14ac:dyDescent="0.2">
      <c r="A1448" s="2">
        <v>44469</v>
      </c>
      <c r="B1448">
        <v>21.48</v>
      </c>
      <c r="C1448">
        <v>24.709999</v>
      </c>
      <c r="D1448">
        <v>20.6</v>
      </c>
      <c r="E1448">
        <v>23.139999</v>
      </c>
      <c r="F1448">
        <v>23.139999</v>
      </c>
      <c r="G1448">
        <v>0</v>
      </c>
      <c r="H1448">
        <f t="shared" si="44"/>
        <v>2021</v>
      </c>
      <c r="I1448">
        <f t="shared" si="45"/>
        <v>9</v>
      </c>
    </row>
    <row r="1449" spans="1:9" x14ac:dyDescent="0.2">
      <c r="A1449" s="2">
        <v>44470</v>
      </c>
      <c r="B1449">
        <v>24.780000999999999</v>
      </c>
      <c r="C1449">
        <v>24.889999</v>
      </c>
      <c r="D1449">
        <v>20.85</v>
      </c>
      <c r="E1449">
        <v>21.1</v>
      </c>
      <c r="F1449">
        <v>21.1</v>
      </c>
      <c r="G1449">
        <v>0</v>
      </c>
      <c r="H1449">
        <f t="shared" si="44"/>
        <v>2021</v>
      </c>
      <c r="I1449">
        <f t="shared" si="45"/>
        <v>10</v>
      </c>
    </row>
    <row r="1450" spans="1:9" x14ac:dyDescent="0.2">
      <c r="A1450" s="2">
        <v>44473</v>
      </c>
      <c r="B1450">
        <v>22.9</v>
      </c>
      <c r="C1450">
        <v>24.58</v>
      </c>
      <c r="D1450">
        <v>21.879999000000002</v>
      </c>
      <c r="E1450">
        <v>22.959999</v>
      </c>
      <c r="F1450">
        <v>22.959999</v>
      </c>
      <c r="G1450">
        <v>0</v>
      </c>
      <c r="H1450">
        <f t="shared" si="44"/>
        <v>2021</v>
      </c>
      <c r="I1450">
        <f t="shared" si="45"/>
        <v>10</v>
      </c>
    </row>
    <row r="1451" spans="1:9" x14ac:dyDescent="0.2">
      <c r="A1451" s="2">
        <v>44474</v>
      </c>
      <c r="B1451">
        <v>22.92</v>
      </c>
      <c r="C1451">
        <v>23.17</v>
      </c>
      <c r="D1451">
        <v>20.620000999999998</v>
      </c>
      <c r="E1451">
        <v>21.299999</v>
      </c>
      <c r="F1451">
        <v>21.299999</v>
      </c>
      <c r="G1451">
        <v>0</v>
      </c>
      <c r="H1451">
        <f t="shared" si="44"/>
        <v>2021</v>
      </c>
      <c r="I1451">
        <f t="shared" si="45"/>
        <v>10</v>
      </c>
    </row>
    <row r="1452" spans="1:9" x14ac:dyDescent="0.2">
      <c r="A1452" s="2">
        <v>44475</v>
      </c>
      <c r="B1452">
        <v>22.950001</v>
      </c>
      <c r="C1452">
        <v>24.4</v>
      </c>
      <c r="D1452">
        <v>20.99</v>
      </c>
      <c r="E1452">
        <v>21</v>
      </c>
      <c r="F1452">
        <v>21</v>
      </c>
      <c r="G1452">
        <v>0</v>
      </c>
      <c r="H1452">
        <f t="shared" si="44"/>
        <v>2021</v>
      </c>
      <c r="I1452">
        <f t="shared" si="45"/>
        <v>10</v>
      </c>
    </row>
    <row r="1453" spans="1:9" x14ac:dyDescent="0.2">
      <c r="A1453" s="2">
        <v>44476</v>
      </c>
      <c r="B1453">
        <v>20.540001</v>
      </c>
      <c r="C1453">
        <v>20.76</v>
      </c>
      <c r="D1453">
        <v>19.07</v>
      </c>
      <c r="E1453">
        <v>19.540001</v>
      </c>
      <c r="F1453">
        <v>19.540001</v>
      </c>
      <c r="G1453">
        <v>0</v>
      </c>
      <c r="H1453">
        <f t="shared" si="44"/>
        <v>2021</v>
      </c>
      <c r="I1453">
        <f t="shared" si="45"/>
        <v>10</v>
      </c>
    </row>
    <row r="1454" spans="1:9" x14ac:dyDescent="0.2">
      <c r="A1454" s="2">
        <v>44477</v>
      </c>
      <c r="B1454">
        <v>19.459999</v>
      </c>
      <c r="C1454">
        <v>19.940000999999999</v>
      </c>
      <c r="D1454">
        <v>18.200001</v>
      </c>
      <c r="E1454">
        <v>18.77</v>
      </c>
      <c r="F1454">
        <v>18.77</v>
      </c>
      <c r="G1454">
        <v>0</v>
      </c>
      <c r="H1454">
        <f t="shared" si="44"/>
        <v>2021</v>
      </c>
      <c r="I1454">
        <f t="shared" si="45"/>
        <v>10</v>
      </c>
    </row>
    <row r="1455" spans="1:9" x14ac:dyDescent="0.2">
      <c r="A1455" s="2">
        <v>44480</v>
      </c>
      <c r="B1455">
        <v>19.93</v>
      </c>
      <c r="C1455">
        <v>20.450001</v>
      </c>
      <c r="D1455">
        <v>18.110001</v>
      </c>
      <c r="E1455">
        <v>20</v>
      </c>
      <c r="F1455">
        <v>20</v>
      </c>
      <c r="G1455">
        <v>0</v>
      </c>
      <c r="H1455">
        <f t="shared" si="44"/>
        <v>2021</v>
      </c>
      <c r="I1455">
        <f t="shared" si="45"/>
        <v>10</v>
      </c>
    </row>
    <row r="1456" spans="1:9" x14ac:dyDescent="0.2">
      <c r="A1456" s="2">
        <v>44481</v>
      </c>
      <c r="B1456">
        <v>20.620000999999998</v>
      </c>
      <c r="C1456">
        <v>20.809999000000001</v>
      </c>
      <c r="D1456">
        <v>18.969999000000001</v>
      </c>
      <c r="E1456">
        <v>19.850000000000001</v>
      </c>
      <c r="F1456">
        <v>19.850000000000001</v>
      </c>
      <c r="G1456">
        <v>0</v>
      </c>
      <c r="H1456">
        <f t="shared" si="44"/>
        <v>2021</v>
      </c>
      <c r="I1456">
        <f t="shared" si="45"/>
        <v>10</v>
      </c>
    </row>
    <row r="1457" spans="1:9" x14ac:dyDescent="0.2">
      <c r="A1457" s="2">
        <v>44482</v>
      </c>
      <c r="B1457">
        <v>20.139999</v>
      </c>
      <c r="C1457">
        <v>20.23</v>
      </c>
      <c r="D1457">
        <v>18.440000999999999</v>
      </c>
      <c r="E1457">
        <v>18.639999</v>
      </c>
      <c r="F1457">
        <v>18.639999</v>
      </c>
      <c r="G1457">
        <v>0</v>
      </c>
      <c r="H1457">
        <f t="shared" si="44"/>
        <v>2021</v>
      </c>
      <c r="I1457">
        <f t="shared" si="45"/>
        <v>10</v>
      </c>
    </row>
    <row r="1458" spans="1:9" x14ac:dyDescent="0.2">
      <c r="A1458" s="2">
        <v>44483</v>
      </c>
      <c r="B1458">
        <v>18.010000000000002</v>
      </c>
      <c r="C1458">
        <v>18.079999999999998</v>
      </c>
      <c r="D1458">
        <v>16.799999</v>
      </c>
      <c r="E1458">
        <v>16.860001</v>
      </c>
      <c r="F1458">
        <v>16.860001</v>
      </c>
      <c r="G1458">
        <v>0</v>
      </c>
      <c r="H1458">
        <f t="shared" si="44"/>
        <v>2021</v>
      </c>
      <c r="I1458">
        <f t="shared" si="45"/>
        <v>10</v>
      </c>
    </row>
    <row r="1459" spans="1:9" x14ac:dyDescent="0.2">
      <c r="A1459" s="2">
        <v>44484</v>
      </c>
      <c r="B1459">
        <v>16.639999</v>
      </c>
      <c r="C1459">
        <v>16.850000000000001</v>
      </c>
      <c r="D1459">
        <v>15.72</v>
      </c>
      <c r="E1459">
        <v>16.299999</v>
      </c>
      <c r="F1459">
        <v>16.299999</v>
      </c>
      <c r="G1459">
        <v>0</v>
      </c>
      <c r="H1459">
        <f t="shared" si="44"/>
        <v>2021</v>
      </c>
      <c r="I1459">
        <f t="shared" si="45"/>
        <v>10</v>
      </c>
    </row>
    <row r="1460" spans="1:9" x14ac:dyDescent="0.2">
      <c r="A1460" s="2">
        <v>44487</v>
      </c>
      <c r="B1460">
        <v>17.290001</v>
      </c>
      <c r="C1460">
        <v>17.93</v>
      </c>
      <c r="D1460">
        <v>16.27</v>
      </c>
      <c r="E1460">
        <v>16.309999000000001</v>
      </c>
      <c r="F1460">
        <v>16.309999000000001</v>
      </c>
      <c r="G1460">
        <v>0</v>
      </c>
      <c r="H1460">
        <f t="shared" si="44"/>
        <v>2021</v>
      </c>
      <c r="I1460">
        <f t="shared" si="45"/>
        <v>10</v>
      </c>
    </row>
    <row r="1461" spans="1:9" x14ac:dyDescent="0.2">
      <c r="A1461" s="2">
        <v>44488</v>
      </c>
      <c r="B1461">
        <v>16.09</v>
      </c>
      <c r="C1461">
        <v>16.309999000000001</v>
      </c>
      <c r="D1461">
        <v>15.57</v>
      </c>
      <c r="E1461">
        <v>15.7</v>
      </c>
      <c r="F1461">
        <v>15.7</v>
      </c>
      <c r="G1461">
        <v>0</v>
      </c>
      <c r="H1461">
        <f t="shared" si="44"/>
        <v>2021</v>
      </c>
      <c r="I1461">
        <f t="shared" si="45"/>
        <v>10</v>
      </c>
    </row>
    <row r="1462" spans="1:9" x14ac:dyDescent="0.2">
      <c r="A1462" s="2">
        <v>44489</v>
      </c>
      <c r="B1462">
        <v>15.82</v>
      </c>
      <c r="C1462">
        <v>15.89</v>
      </c>
      <c r="D1462">
        <v>15.29</v>
      </c>
      <c r="E1462">
        <v>15.49</v>
      </c>
      <c r="F1462">
        <v>15.49</v>
      </c>
      <c r="G1462">
        <v>0</v>
      </c>
      <c r="H1462">
        <f t="shared" si="44"/>
        <v>2021</v>
      </c>
      <c r="I1462">
        <f t="shared" si="45"/>
        <v>10</v>
      </c>
    </row>
    <row r="1463" spans="1:9" x14ac:dyDescent="0.2">
      <c r="A1463" s="2">
        <v>44490</v>
      </c>
      <c r="B1463">
        <v>16.059999000000001</v>
      </c>
      <c r="C1463">
        <v>16.110001</v>
      </c>
      <c r="D1463">
        <v>14.92</v>
      </c>
      <c r="E1463">
        <v>15.01</v>
      </c>
      <c r="F1463">
        <v>15.01</v>
      </c>
      <c r="G1463">
        <v>0</v>
      </c>
      <c r="H1463">
        <f t="shared" si="44"/>
        <v>2021</v>
      </c>
      <c r="I1463">
        <f t="shared" si="45"/>
        <v>10</v>
      </c>
    </row>
    <row r="1464" spans="1:9" x14ac:dyDescent="0.2">
      <c r="A1464" s="2">
        <v>44491</v>
      </c>
      <c r="B1464">
        <v>15.35</v>
      </c>
      <c r="C1464">
        <v>16.389999</v>
      </c>
      <c r="D1464">
        <v>14.84</v>
      </c>
      <c r="E1464">
        <v>15.43</v>
      </c>
      <c r="F1464">
        <v>15.43</v>
      </c>
      <c r="G1464">
        <v>0</v>
      </c>
      <c r="H1464">
        <f t="shared" si="44"/>
        <v>2021</v>
      </c>
      <c r="I1464">
        <f t="shared" si="45"/>
        <v>10</v>
      </c>
    </row>
    <row r="1465" spans="1:9" x14ac:dyDescent="0.2">
      <c r="A1465" s="2">
        <v>44494</v>
      </c>
      <c r="B1465">
        <v>16.139999</v>
      </c>
      <c r="C1465">
        <v>16.329999999999998</v>
      </c>
      <c r="D1465">
        <v>15.1</v>
      </c>
      <c r="E1465">
        <v>15.24</v>
      </c>
      <c r="F1465">
        <v>15.24</v>
      </c>
      <c r="G1465">
        <v>0</v>
      </c>
      <c r="H1465">
        <f t="shared" si="44"/>
        <v>2021</v>
      </c>
      <c r="I1465">
        <f t="shared" si="45"/>
        <v>10</v>
      </c>
    </row>
    <row r="1466" spans="1:9" x14ac:dyDescent="0.2">
      <c r="A1466" s="2">
        <v>44495</v>
      </c>
      <c r="B1466">
        <v>15.02</v>
      </c>
      <c r="C1466">
        <v>16.709999</v>
      </c>
      <c r="D1466">
        <v>14.9</v>
      </c>
      <c r="E1466">
        <v>15.98</v>
      </c>
      <c r="F1466">
        <v>15.98</v>
      </c>
      <c r="G1466">
        <v>0</v>
      </c>
      <c r="H1466">
        <f t="shared" si="44"/>
        <v>2021</v>
      </c>
      <c r="I1466">
        <f t="shared" si="45"/>
        <v>10</v>
      </c>
    </row>
    <row r="1467" spans="1:9" x14ac:dyDescent="0.2">
      <c r="A1467" s="2">
        <v>44496</v>
      </c>
      <c r="B1467">
        <v>15.79</v>
      </c>
      <c r="C1467">
        <v>17.290001</v>
      </c>
      <c r="D1467">
        <v>15.54</v>
      </c>
      <c r="E1467">
        <v>16.98</v>
      </c>
      <c r="F1467">
        <v>16.98</v>
      </c>
      <c r="G1467">
        <v>0</v>
      </c>
      <c r="H1467">
        <f t="shared" si="44"/>
        <v>2021</v>
      </c>
      <c r="I1467">
        <f t="shared" si="45"/>
        <v>10</v>
      </c>
    </row>
    <row r="1468" spans="1:9" x14ac:dyDescent="0.2">
      <c r="A1468" s="2">
        <v>44497</v>
      </c>
      <c r="B1468">
        <v>17.059999000000001</v>
      </c>
      <c r="C1468">
        <v>17.16</v>
      </c>
      <c r="D1468">
        <v>16.23</v>
      </c>
      <c r="E1468">
        <v>16.530000999999999</v>
      </c>
      <c r="F1468">
        <v>16.530000999999999</v>
      </c>
      <c r="G1468">
        <v>0</v>
      </c>
      <c r="H1468">
        <f t="shared" si="44"/>
        <v>2021</v>
      </c>
      <c r="I1468">
        <f t="shared" si="45"/>
        <v>10</v>
      </c>
    </row>
    <row r="1469" spans="1:9" x14ac:dyDescent="0.2">
      <c r="A1469" s="2">
        <v>44498</v>
      </c>
      <c r="B1469">
        <v>17.399999999999999</v>
      </c>
      <c r="C1469">
        <v>18.059999000000001</v>
      </c>
      <c r="D1469">
        <v>16.129999000000002</v>
      </c>
      <c r="E1469">
        <v>16.260000000000002</v>
      </c>
      <c r="F1469">
        <v>16.260000000000002</v>
      </c>
      <c r="G1469">
        <v>0</v>
      </c>
      <c r="H1469">
        <f t="shared" si="44"/>
        <v>2021</v>
      </c>
      <c r="I1469">
        <f t="shared" si="45"/>
        <v>10</v>
      </c>
    </row>
    <row r="1470" spans="1:9" x14ac:dyDescent="0.2">
      <c r="A1470" s="2">
        <v>44501</v>
      </c>
      <c r="B1470">
        <v>16.850000000000001</v>
      </c>
      <c r="C1470">
        <v>17.700001</v>
      </c>
      <c r="D1470">
        <v>16.32</v>
      </c>
      <c r="E1470">
        <v>16.41</v>
      </c>
      <c r="F1470">
        <v>16.41</v>
      </c>
      <c r="G1470">
        <v>0</v>
      </c>
      <c r="H1470">
        <f t="shared" si="44"/>
        <v>2021</v>
      </c>
      <c r="I1470">
        <f t="shared" si="45"/>
        <v>11</v>
      </c>
    </row>
    <row r="1471" spans="1:9" x14ac:dyDescent="0.2">
      <c r="A1471" s="2">
        <v>44502</v>
      </c>
      <c r="B1471">
        <v>16.540001</v>
      </c>
      <c r="C1471">
        <v>16.649999999999999</v>
      </c>
      <c r="D1471">
        <v>15.89</v>
      </c>
      <c r="E1471">
        <v>16.030000999999999</v>
      </c>
      <c r="F1471">
        <v>16.030000999999999</v>
      </c>
      <c r="G1471">
        <v>0</v>
      </c>
      <c r="H1471">
        <f t="shared" si="44"/>
        <v>2021</v>
      </c>
      <c r="I1471">
        <f t="shared" si="45"/>
        <v>11</v>
      </c>
    </row>
    <row r="1472" spans="1:9" x14ac:dyDescent="0.2">
      <c r="A1472" s="2">
        <v>44503</v>
      </c>
      <c r="B1472">
        <v>16.110001</v>
      </c>
      <c r="C1472">
        <v>16.389999</v>
      </c>
      <c r="D1472">
        <v>14.9</v>
      </c>
      <c r="E1472">
        <v>15.1</v>
      </c>
      <c r="F1472">
        <v>15.1</v>
      </c>
      <c r="G1472">
        <v>0</v>
      </c>
      <c r="H1472">
        <f t="shared" si="44"/>
        <v>2021</v>
      </c>
      <c r="I1472">
        <f t="shared" si="45"/>
        <v>11</v>
      </c>
    </row>
    <row r="1473" spans="1:9" x14ac:dyDescent="0.2">
      <c r="A1473" s="2">
        <v>44504</v>
      </c>
      <c r="B1473">
        <v>15.06</v>
      </c>
      <c r="C1473">
        <v>16.139999</v>
      </c>
      <c r="D1473">
        <v>14.73</v>
      </c>
      <c r="E1473">
        <v>15.44</v>
      </c>
      <c r="F1473">
        <v>15.44</v>
      </c>
      <c r="G1473">
        <v>0</v>
      </c>
      <c r="H1473">
        <f t="shared" si="44"/>
        <v>2021</v>
      </c>
      <c r="I1473">
        <f t="shared" si="45"/>
        <v>11</v>
      </c>
    </row>
    <row r="1474" spans="1:9" x14ac:dyDescent="0.2">
      <c r="A1474" s="2">
        <v>44505</v>
      </c>
      <c r="B1474">
        <v>15.59</v>
      </c>
      <c r="C1474">
        <v>17.02</v>
      </c>
      <c r="D1474">
        <v>14.95</v>
      </c>
      <c r="E1474">
        <v>16.48</v>
      </c>
      <c r="F1474">
        <v>16.48</v>
      </c>
      <c r="G1474">
        <v>0</v>
      </c>
      <c r="H1474">
        <f t="shared" si="44"/>
        <v>2021</v>
      </c>
      <c r="I1474">
        <f t="shared" si="45"/>
        <v>11</v>
      </c>
    </row>
    <row r="1475" spans="1:9" x14ac:dyDescent="0.2">
      <c r="A1475" s="2">
        <v>44508</v>
      </c>
      <c r="B1475">
        <v>17.23</v>
      </c>
      <c r="C1475">
        <v>17.690000999999999</v>
      </c>
      <c r="D1475">
        <v>16.440000999999999</v>
      </c>
      <c r="E1475">
        <v>17.219999000000001</v>
      </c>
      <c r="F1475">
        <v>17.219999000000001</v>
      </c>
      <c r="G1475">
        <v>0</v>
      </c>
      <c r="H1475">
        <f t="shared" ref="H1475:H1538" si="46">YEAR(A1475)</f>
        <v>2021</v>
      </c>
      <c r="I1475">
        <f t="shared" ref="I1475:I1538" si="47">MONTH(A1475)</f>
        <v>11</v>
      </c>
    </row>
    <row r="1476" spans="1:9" x14ac:dyDescent="0.2">
      <c r="A1476" s="2">
        <v>44509</v>
      </c>
      <c r="B1476">
        <v>17.43</v>
      </c>
      <c r="C1476">
        <v>18.57</v>
      </c>
      <c r="D1476">
        <v>17.209999</v>
      </c>
      <c r="E1476">
        <v>17.780000999999999</v>
      </c>
      <c r="F1476">
        <v>17.780000999999999</v>
      </c>
      <c r="G1476">
        <v>0</v>
      </c>
      <c r="H1476">
        <f t="shared" si="46"/>
        <v>2021</v>
      </c>
      <c r="I1476">
        <f t="shared" si="47"/>
        <v>11</v>
      </c>
    </row>
    <row r="1477" spans="1:9" x14ac:dyDescent="0.2">
      <c r="A1477" s="2">
        <v>44510</v>
      </c>
      <c r="B1477">
        <v>17.739999999999998</v>
      </c>
      <c r="C1477">
        <v>19.899999999999999</v>
      </c>
      <c r="D1477">
        <v>17.219999000000001</v>
      </c>
      <c r="E1477">
        <v>18.73</v>
      </c>
      <c r="F1477">
        <v>18.73</v>
      </c>
      <c r="G1477">
        <v>0</v>
      </c>
      <c r="H1477">
        <f t="shared" si="46"/>
        <v>2021</v>
      </c>
      <c r="I1477">
        <f t="shared" si="47"/>
        <v>11</v>
      </c>
    </row>
    <row r="1478" spans="1:9" x14ac:dyDescent="0.2">
      <c r="A1478" s="2">
        <v>44511</v>
      </c>
      <c r="B1478">
        <v>18.34</v>
      </c>
      <c r="C1478">
        <v>18.389999</v>
      </c>
      <c r="D1478">
        <v>17.27</v>
      </c>
      <c r="E1478">
        <v>17.66</v>
      </c>
      <c r="F1478">
        <v>17.66</v>
      </c>
      <c r="G1478">
        <v>0</v>
      </c>
      <c r="H1478">
        <f t="shared" si="46"/>
        <v>2021</v>
      </c>
      <c r="I1478">
        <f t="shared" si="47"/>
        <v>11</v>
      </c>
    </row>
    <row r="1479" spans="1:9" x14ac:dyDescent="0.2">
      <c r="A1479" s="2">
        <v>44512</v>
      </c>
      <c r="B1479">
        <v>17.489999999999998</v>
      </c>
      <c r="C1479">
        <v>17.690000999999999</v>
      </c>
      <c r="D1479">
        <v>16.149999999999999</v>
      </c>
      <c r="E1479">
        <v>16.290001</v>
      </c>
      <c r="F1479">
        <v>16.290001</v>
      </c>
      <c r="G1479">
        <v>0</v>
      </c>
      <c r="H1479">
        <f t="shared" si="46"/>
        <v>2021</v>
      </c>
      <c r="I1479">
        <f t="shared" si="47"/>
        <v>11</v>
      </c>
    </row>
    <row r="1480" spans="1:9" x14ac:dyDescent="0.2">
      <c r="A1480" s="2">
        <v>44515</v>
      </c>
      <c r="B1480">
        <v>17.030000999999999</v>
      </c>
      <c r="C1480">
        <v>17.459999</v>
      </c>
      <c r="D1480">
        <v>16.489999999999998</v>
      </c>
      <c r="E1480">
        <v>16.489999999999998</v>
      </c>
      <c r="F1480">
        <v>16.489999999999998</v>
      </c>
      <c r="G1480">
        <v>0</v>
      </c>
      <c r="H1480">
        <f t="shared" si="46"/>
        <v>2021</v>
      </c>
      <c r="I1480">
        <f t="shared" si="47"/>
        <v>11</v>
      </c>
    </row>
    <row r="1481" spans="1:9" x14ac:dyDescent="0.2">
      <c r="A1481" s="2">
        <v>44516</v>
      </c>
      <c r="B1481">
        <v>16.860001</v>
      </c>
      <c r="C1481">
        <v>17.079999999999998</v>
      </c>
      <c r="D1481">
        <v>16.030000999999999</v>
      </c>
      <c r="E1481">
        <v>16.370000999999998</v>
      </c>
      <c r="F1481">
        <v>16.370000999999998</v>
      </c>
      <c r="G1481">
        <v>0</v>
      </c>
      <c r="H1481">
        <f t="shared" si="46"/>
        <v>2021</v>
      </c>
      <c r="I1481">
        <f t="shared" si="47"/>
        <v>11</v>
      </c>
    </row>
    <row r="1482" spans="1:9" x14ac:dyDescent="0.2">
      <c r="A1482" s="2">
        <v>44517</v>
      </c>
      <c r="B1482">
        <v>16.360001</v>
      </c>
      <c r="C1482">
        <v>17.190000999999999</v>
      </c>
      <c r="D1482">
        <v>16.280000999999999</v>
      </c>
      <c r="E1482">
        <v>17.110001</v>
      </c>
      <c r="F1482">
        <v>17.110001</v>
      </c>
      <c r="G1482">
        <v>0</v>
      </c>
      <c r="H1482">
        <f t="shared" si="46"/>
        <v>2021</v>
      </c>
      <c r="I1482">
        <f t="shared" si="47"/>
        <v>11</v>
      </c>
    </row>
    <row r="1483" spans="1:9" x14ac:dyDescent="0.2">
      <c r="A1483" s="2">
        <v>44518</v>
      </c>
      <c r="B1483">
        <v>16.809999000000001</v>
      </c>
      <c r="C1483">
        <v>18.149999999999999</v>
      </c>
      <c r="D1483">
        <v>16.379999000000002</v>
      </c>
      <c r="E1483">
        <v>17.59</v>
      </c>
      <c r="F1483">
        <v>17.59</v>
      </c>
      <c r="G1483">
        <v>0</v>
      </c>
      <c r="H1483">
        <f t="shared" si="46"/>
        <v>2021</v>
      </c>
      <c r="I1483">
        <f t="shared" si="47"/>
        <v>11</v>
      </c>
    </row>
    <row r="1484" spans="1:9" x14ac:dyDescent="0.2">
      <c r="A1484" s="2">
        <v>44519</v>
      </c>
      <c r="B1484">
        <v>17.360001</v>
      </c>
      <c r="C1484">
        <v>19.010000000000002</v>
      </c>
      <c r="D1484">
        <v>17.23</v>
      </c>
      <c r="E1484">
        <v>17.91</v>
      </c>
      <c r="F1484">
        <v>17.91</v>
      </c>
      <c r="G1484">
        <v>0</v>
      </c>
      <c r="H1484">
        <f t="shared" si="46"/>
        <v>2021</v>
      </c>
      <c r="I1484">
        <f t="shared" si="47"/>
        <v>11</v>
      </c>
    </row>
    <row r="1485" spans="1:9" x14ac:dyDescent="0.2">
      <c r="A1485" s="2">
        <v>44522</v>
      </c>
      <c r="B1485">
        <v>18.200001</v>
      </c>
      <c r="C1485">
        <v>19.59</v>
      </c>
      <c r="D1485">
        <v>17.350000000000001</v>
      </c>
      <c r="E1485">
        <v>19.170000000000002</v>
      </c>
      <c r="F1485">
        <v>19.170000000000002</v>
      </c>
      <c r="G1485">
        <v>0</v>
      </c>
      <c r="H1485">
        <f t="shared" si="46"/>
        <v>2021</v>
      </c>
      <c r="I1485">
        <f t="shared" si="47"/>
        <v>11</v>
      </c>
    </row>
    <row r="1486" spans="1:9" x14ac:dyDescent="0.2">
      <c r="A1486" s="2">
        <v>44523</v>
      </c>
      <c r="B1486">
        <v>20.239999999999998</v>
      </c>
      <c r="C1486">
        <v>20.91</v>
      </c>
      <c r="D1486">
        <v>19.030000999999999</v>
      </c>
      <c r="E1486">
        <v>19.379999000000002</v>
      </c>
      <c r="F1486">
        <v>19.379999000000002</v>
      </c>
      <c r="G1486">
        <v>0</v>
      </c>
      <c r="H1486">
        <f t="shared" si="46"/>
        <v>2021</v>
      </c>
      <c r="I1486">
        <f t="shared" si="47"/>
        <v>11</v>
      </c>
    </row>
    <row r="1487" spans="1:9" x14ac:dyDescent="0.2">
      <c r="A1487" s="2">
        <v>44524</v>
      </c>
      <c r="B1487">
        <v>19.170000000000002</v>
      </c>
      <c r="C1487">
        <v>20.959999</v>
      </c>
      <c r="D1487">
        <v>18.52</v>
      </c>
      <c r="E1487">
        <v>18.579999999999998</v>
      </c>
      <c r="F1487">
        <v>18.579999999999998</v>
      </c>
      <c r="G1487">
        <v>0</v>
      </c>
      <c r="H1487">
        <f t="shared" si="46"/>
        <v>2021</v>
      </c>
      <c r="I1487">
        <f t="shared" si="47"/>
        <v>11</v>
      </c>
    </row>
    <row r="1488" spans="1:9" x14ac:dyDescent="0.2">
      <c r="A1488" s="2">
        <v>44526</v>
      </c>
      <c r="B1488">
        <v>26.620000999999998</v>
      </c>
      <c r="C1488">
        <v>28.99</v>
      </c>
      <c r="D1488">
        <v>23.879999000000002</v>
      </c>
      <c r="E1488">
        <v>28.620000999999998</v>
      </c>
      <c r="F1488">
        <v>28.620000999999998</v>
      </c>
      <c r="G1488">
        <v>0</v>
      </c>
      <c r="H1488">
        <f t="shared" si="46"/>
        <v>2021</v>
      </c>
      <c r="I1488">
        <f t="shared" si="47"/>
        <v>11</v>
      </c>
    </row>
    <row r="1489" spans="1:9" x14ac:dyDescent="0.2">
      <c r="A1489" s="2">
        <v>44529</v>
      </c>
      <c r="B1489">
        <v>25.309999000000001</v>
      </c>
      <c r="C1489">
        <v>25.690000999999999</v>
      </c>
      <c r="D1489">
        <v>21.709999</v>
      </c>
      <c r="E1489">
        <v>22.959999</v>
      </c>
      <c r="F1489">
        <v>22.959999</v>
      </c>
      <c r="G1489">
        <v>0</v>
      </c>
      <c r="H1489">
        <f t="shared" si="46"/>
        <v>2021</v>
      </c>
      <c r="I1489">
        <f t="shared" si="47"/>
        <v>11</v>
      </c>
    </row>
    <row r="1490" spans="1:9" x14ac:dyDescent="0.2">
      <c r="A1490" s="2">
        <v>44530</v>
      </c>
      <c r="B1490">
        <v>26.23</v>
      </c>
      <c r="C1490">
        <v>28.559999000000001</v>
      </c>
      <c r="D1490">
        <v>23.709999</v>
      </c>
      <c r="E1490">
        <v>27.190000999999999</v>
      </c>
      <c r="F1490">
        <v>27.190000999999999</v>
      </c>
      <c r="G1490">
        <v>0</v>
      </c>
      <c r="H1490">
        <f t="shared" si="46"/>
        <v>2021</v>
      </c>
      <c r="I1490">
        <f t="shared" si="47"/>
        <v>11</v>
      </c>
    </row>
    <row r="1491" spans="1:9" x14ac:dyDescent="0.2">
      <c r="A1491" s="2">
        <v>44531</v>
      </c>
      <c r="B1491">
        <v>24.92</v>
      </c>
      <c r="C1491">
        <v>32.610000999999997</v>
      </c>
      <c r="D1491">
        <v>22.379999000000002</v>
      </c>
      <c r="E1491">
        <v>31.120000999999998</v>
      </c>
      <c r="F1491">
        <v>31.120000999999998</v>
      </c>
      <c r="G1491">
        <v>0</v>
      </c>
      <c r="H1491">
        <f t="shared" si="46"/>
        <v>2021</v>
      </c>
      <c r="I1491">
        <f t="shared" si="47"/>
        <v>12</v>
      </c>
    </row>
    <row r="1492" spans="1:9" x14ac:dyDescent="0.2">
      <c r="A1492" s="2">
        <v>44532</v>
      </c>
      <c r="B1492">
        <v>29.440000999999999</v>
      </c>
      <c r="C1492">
        <v>30.68</v>
      </c>
      <c r="D1492">
        <v>27.15</v>
      </c>
      <c r="E1492">
        <v>27.950001</v>
      </c>
      <c r="F1492">
        <v>27.950001</v>
      </c>
      <c r="G1492">
        <v>0</v>
      </c>
      <c r="H1492">
        <f t="shared" si="46"/>
        <v>2021</v>
      </c>
      <c r="I1492">
        <f t="shared" si="47"/>
        <v>12</v>
      </c>
    </row>
    <row r="1493" spans="1:9" x14ac:dyDescent="0.2">
      <c r="A1493" s="2">
        <v>44533</v>
      </c>
      <c r="B1493">
        <v>26.950001</v>
      </c>
      <c r="C1493">
        <v>35.32</v>
      </c>
      <c r="D1493">
        <v>25.889999</v>
      </c>
      <c r="E1493">
        <v>30.67</v>
      </c>
      <c r="F1493">
        <v>30.67</v>
      </c>
      <c r="G1493">
        <v>0</v>
      </c>
      <c r="H1493">
        <f t="shared" si="46"/>
        <v>2021</v>
      </c>
      <c r="I1493">
        <f t="shared" si="47"/>
        <v>12</v>
      </c>
    </row>
    <row r="1494" spans="1:9" x14ac:dyDescent="0.2">
      <c r="A1494" s="2">
        <v>44536</v>
      </c>
      <c r="B1494">
        <v>28.99</v>
      </c>
      <c r="C1494">
        <v>30.82</v>
      </c>
      <c r="D1494">
        <v>26.75</v>
      </c>
      <c r="E1494">
        <v>27.18</v>
      </c>
      <c r="F1494">
        <v>27.18</v>
      </c>
      <c r="G1494">
        <v>0</v>
      </c>
      <c r="H1494">
        <f t="shared" si="46"/>
        <v>2021</v>
      </c>
      <c r="I1494">
        <f t="shared" si="47"/>
        <v>12</v>
      </c>
    </row>
    <row r="1495" spans="1:9" x14ac:dyDescent="0.2">
      <c r="A1495" s="2">
        <v>44537</v>
      </c>
      <c r="B1495">
        <v>24.58</v>
      </c>
      <c r="C1495">
        <v>24.690000999999999</v>
      </c>
      <c r="D1495">
        <v>21.58</v>
      </c>
      <c r="E1495">
        <v>21.889999</v>
      </c>
      <c r="F1495">
        <v>21.889999</v>
      </c>
      <c r="G1495">
        <v>0</v>
      </c>
      <c r="H1495">
        <f t="shared" si="46"/>
        <v>2021</v>
      </c>
      <c r="I1495">
        <f t="shared" si="47"/>
        <v>12</v>
      </c>
    </row>
    <row r="1496" spans="1:9" x14ac:dyDescent="0.2">
      <c r="A1496" s="2">
        <v>44538</v>
      </c>
      <c r="B1496">
        <v>21.74</v>
      </c>
      <c r="C1496">
        <v>23.110001</v>
      </c>
      <c r="D1496">
        <v>19.850000000000001</v>
      </c>
      <c r="E1496">
        <v>19.899999999999999</v>
      </c>
      <c r="F1496">
        <v>19.899999999999999</v>
      </c>
      <c r="G1496">
        <v>0</v>
      </c>
      <c r="H1496">
        <f t="shared" si="46"/>
        <v>2021</v>
      </c>
      <c r="I1496">
        <f t="shared" si="47"/>
        <v>12</v>
      </c>
    </row>
    <row r="1497" spans="1:9" x14ac:dyDescent="0.2">
      <c r="A1497" s="2">
        <v>44539</v>
      </c>
      <c r="B1497">
        <v>20.309999000000001</v>
      </c>
      <c r="C1497">
        <v>22.120000999999998</v>
      </c>
      <c r="D1497">
        <v>19.940000999999999</v>
      </c>
      <c r="E1497">
        <v>21.58</v>
      </c>
      <c r="F1497">
        <v>21.58</v>
      </c>
      <c r="G1497">
        <v>0</v>
      </c>
      <c r="H1497">
        <f t="shared" si="46"/>
        <v>2021</v>
      </c>
      <c r="I1497">
        <f t="shared" si="47"/>
        <v>12</v>
      </c>
    </row>
    <row r="1498" spans="1:9" x14ac:dyDescent="0.2">
      <c r="A1498" s="2">
        <v>44540</v>
      </c>
      <c r="B1498">
        <v>21.27</v>
      </c>
      <c r="C1498">
        <v>21.299999</v>
      </c>
      <c r="D1498">
        <v>18.690000999999999</v>
      </c>
      <c r="E1498">
        <v>18.690000999999999</v>
      </c>
      <c r="F1498">
        <v>18.690000999999999</v>
      </c>
      <c r="G1498">
        <v>0</v>
      </c>
      <c r="H1498">
        <f t="shared" si="46"/>
        <v>2021</v>
      </c>
      <c r="I1498">
        <f t="shared" si="47"/>
        <v>12</v>
      </c>
    </row>
    <row r="1499" spans="1:9" x14ac:dyDescent="0.2">
      <c r="A1499" s="2">
        <v>44543</v>
      </c>
      <c r="B1499">
        <v>19.290001</v>
      </c>
      <c r="C1499">
        <v>21.18</v>
      </c>
      <c r="D1499">
        <v>18.959999</v>
      </c>
      <c r="E1499">
        <v>20.309999000000001</v>
      </c>
      <c r="F1499">
        <v>20.309999000000001</v>
      </c>
      <c r="G1499">
        <v>0</v>
      </c>
      <c r="H1499">
        <f t="shared" si="46"/>
        <v>2021</v>
      </c>
      <c r="I1499">
        <f t="shared" si="47"/>
        <v>12</v>
      </c>
    </row>
    <row r="1500" spans="1:9" x14ac:dyDescent="0.2">
      <c r="A1500" s="2">
        <v>44544</v>
      </c>
      <c r="B1500">
        <v>19.670000000000002</v>
      </c>
      <c r="C1500">
        <v>23</v>
      </c>
      <c r="D1500">
        <v>19.670000000000002</v>
      </c>
      <c r="E1500">
        <v>21.889999</v>
      </c>
      <c r="F1500">
        <v>21.889999</v>
      </c>
      <c r="G1500">
        <v>0</v>
      </c>
      <c r="H1500">
        <f t="shared" si="46"/>
        <v>2021</v>
      </c>
      <c r="I1500">
        <f t="shared" si="47"/>
        <v>12</v>
      </c>
    </row>
    <row r="1501" spans="1:9" x14ac:dyDescent="0.2">
      <c r="A1501" s="2">
        <v>44545</v>
      </c>
      <c r="B1501">
        <v>21.6</v>
      </c>
      <c r="C1501">
        <v>23.469999000000001</v>
      </c>
      <c r="D1501">
        <v>19.02</v>
      </c>
      <c r="E1501">
        <v>19.290001</v>
      </c>
      <c r="F1501">
        <v>19.290001</v>
      </c>
      <c r="G1501">
        <v>0</v>
      </c>
      <c r="H1501">
        <f t="shared" si="46"/>
        <v>2021</v>
      </c>
      <c r="I1501">
        <f t="shared" si="47"/>
        <v>12</v>
      </c>
    </row>
    <row r="1502" spans="1:9" x14ac:dyDescent="0.2">
      <c r="A1502" s="2">
        <v>44546</v>
      </c>
      <c r="B1502">
        <v>18.559999000000001</v>
      </c>
      <c r="C1502">
        <v>22.129999000000002</v>
      </c>
      <c r="D1502">
        <v>18.190000999999999</v>
      </c>
      <c r="E1502">
        <v>20.57</v>
      </c>
      <c r="F1502">
        <v>20.57</v>
      </c>
      <c r="G1502">
        <v>0</v>
      </c>
      <c r="H1502">
        <f t="shared" si="46"/>
        <v>2021</v>
      </c>
      <c r="I1502">
        <f t="shared" si="47"/>
        <v>12</v>
      </c>
    </row>
    <row r="1503" spans="1:9" x14ac:dyDescent="0.2">
      <c r="A1503" s="2">
        <v>44547</v>
      </c>
      <c r="B1503">
        <v>20.700001</v>
      </c>
      <c r="C1503">
        <v>23.26</v>
      </c>
      <c r="D1503">
        <v>20.49</v>
      </c>
      <c r="E1503">
        <v>21.57</v>
      </c>
      <c r="F1503">
        <v>21.57</v>
      </c>
      <c r="G1503">
        <v>0</v>
      </c>
      <c r="H1503">
        <f t="shared" si="46"/>
        <v>2021</v>
      </c>
      <c r="I1503">
        <f t="shared" si="47"/>
        <v>12</v>
      </c>
    </row>
    <row r="1504" spans="1:9" x14ac:dyDescent="0.2">
      <c r="A1504" s="2">
        <v>44550</v>
      </c>
      <c r="B1504">
        <v>25.889999</v>
      </c>
      <c r="C1504">
        <v>27.389999</v>
      </c>
      <c r="D1504">
        <v>22.85</v>
      </c>
      <c r="E1504">
        <v>22.870000999999998</v>
      </c>
      <c r="F1504">
        <v>22.870000999999998</v>
      </c>
      <c r="G1504">
        <v>0</v>
      </c>
      <c r="H1504">
        <f t="shared" si="46"/>
        <v>2021</v>
      </c>
      <c r="I1504">
        <f t="shared" si="47"/>
        <v>12</v>
      </c>
    </row>
    <row r="1505" spans="1:9" x14ac:dyDescent="0.2">
      <c r="A1505" s="2">
        <v>44551</v>
      </c>
      <c r="B1505">
        <v>22.280000999999999</v>
      </c>
      <c r="C1505">
        <v>22.68</v>
      </c>
      <c r="D1505">
        <v>20.9</v>
      </c>
      <c r="E1505">
        <v>21.01</v>
      </c>
      <c r="F1505">
        <v>21.01</v>
      </c>
      <c r="G1505">
        <v>0</v>
      </c>
      <c r="H1505">
        <f t="shared" si="46"/>
        <v>2021</v>
      </c>
      <c r="I1505">
        <f t="shared" si="47"/>
        <v>12</v>
      </c>
    </row>
    <row r="1506" spans="1:9" x14ac:dyDescent="0.2">
      <c r="A1506" s="2">
        <v>44552</v>
      </c>
      <c r="B1506">
        <v>21.040001</v>
      </c>
      <c r="C1506">
        <v>21.360001</v>
      </c>
      <c r="D1506">
        <v>18.59</v>
      </c>
      <c r="E1506">
        <v>18.629999000000002</v>
      </c>
      <c r="F1506">
        <v>18.629999000000002</v>
      </c>
      <c r="G1506">
        <v>0</v>
      </c>
      <c r="H1506">
        <f t="shared" si="46"/>
        <v>2021</v>
      </c>
      <c r="I1506">
        <f t="shared" si="47"/>
        <v>12</v>
      </c>
    </row>
    <row r="1507" spans="1:9" x14ac:dyDescent="0.2">
      <c r="A1507" s="2">
        <v>44553</v>
      </c>
      <c r="B1507">
        <v>18.809999000000001</v>
      </c>
      <c r="C1507">
        <v>18.93</v>
      </c>
      <c r="D1507">
        <v>17.620000999999998</v>
      </c>
      <c r="E1507">
        <v>17.959999</v>
      </c>
      <c r="F1507">
        <v>17.959999</v>
      </c>
      <c r="G1507">
        <v>0</v>
      </c>
      <c r="H1507">
        <f t="shared" si="46"/>
        <v>2021</v>
      </c>
      <c r="I1507">
        <f t="shared" si="47"/>
        <v>12</v>
      </c>
    </row>
    <row r="1508" spans="1:9" x14ac:dyDescent="0.2">
      <c r="A1508" s="2">
        <v>44557</v>
      </c>
      <c r="B1508">
        <v>19.370000999999998</v>
      </c>
      <c r="C1508">
        <v>19.41</v>
      </c>
      <c r="D1508">
        <v>17.549999</v>
      </c>
      <c r="E1508">
        <v>17.68</v>
      </c>
      <c r="F1508">
        <v>17.68</v>
      </c>
      <c r="G1508">
        <v>0</v>
      </c>
      <c r="H1508">
        <f t="shared" si="46"/>
        <v>2021</v>
      </c>
      <c r="I1508">
        <f t="shared" si="47"/>
        <v>12</v>
      </c>
    </row>
    <row r="1509" spans="1:9" x14ac:dyDescent="0.2">
      <c r="A1509" s="2">
        <v>44558</v>
      </c>
      <c r="B1509">
        <v>17.780000999999999</v>
      </c>
      <c r="C1509">
        <v>18.469999000000001</v>
      </c>
      <c r="D1509">
        <v>17.510000000000002</v>
      </c>
      <c r="E1509">
        <v>17.540001</v>
      </c>
      <c r="F1509">
        <v>17.540001</v>
      </c>
      <c r="G1509">
        <v>0</v>
      </c>
      <c r="H1509">
        <f t="shared" si="46"/>
        <v>2021</v>
      </c>
      <c r="I1509">
        <f t="shared" si="47"/>
        <v>12</v>
      </c>
    </row>
    <row r="1510" spans="1:9" x14ac:dyDescent="0.2">
      <c r="A1510" s="2">
        <v>44559</v>
      </c>
      <c r="B1510">
        <v>17.629999000000002</v>
      </c>
      <c r="C1510">
        <v>18</v>
      </c>
      <c r="D1510">
        <v>16.709999</v>
      </c>
      <c r="E1510">
        <v>16.950001</v>
      </c>
      <c r="F1510">
        <v>16.950001</v>
      </c>
      <c r="G1510">
        <v>0</v>
      </c>
      <c r="H1510">
        <f t="shared" si="46"/>
        <v>2021</v>
      </c>
      <c r="I1510">
        <f t="shared" si="47"/>
        <v>12</v>
      </c>
    </row>
    <row r="1511" spans="1:9" x14ac:dyDescent="0.2">
      <c r="A1511" s="2">
        <v>44560</v>
      </c>
      <c r="B1511">
        <v>17.299999</v>
      </c>
      <c r="C1511">
        <v>17.790001</v>
      </c>
      <c r="D1511">
        <v>16.620000999999998</v>
      </c>
      <c r="E1511">
        <v>17.329999999999998</v>
      </c>
      <c r="F1511">
        <v>17.329999999999998</v>
      </c>
      <c r="G1511">
        <v>0</v>
      </c>
      <c r="H1511">
        <f t="shared" si="46"/>
        <v>2021</v>
      </c>
      <c r="I1511">
        <f t="shared" si="47"/>
        <v>12</v>
      </c>
    </row>
    <row r="1512" spans="1:9" x14ac:dyDescent="0.2">
      <c r="A1512" s="2">
        <v>44561</v>
      </c>
      <c r="B1512">
        <v>17.629999000000002</v>
      </c>
      <c r="C1512">
        <v>18.27</v>
      </c>
      <c r="D1512">
        <v>16.989999999999998</v>
      </c>
      <c r="E1512">
        <v>17.219999000000001</v>
      </c>
      <c r="F1512">
        <v>17.219999000000001</v>
      </c>
      <c r="G1512">
        <v>0</v>
      </c>
      <c r="H1512">
        <f t="shared" si="46"/>
        <v>2021</v>
      </c>
      <c r="I1512">
        <f t="shared" si="47"/>
        <v>12</v>
      </c>
    </row>
    <row r="1513" spans="1:9" x14ac:dyDescent="0.2">
      <c r="A1513" s="2">
        <v>44564</v>
      </c>
      <c r="B1513">
        <v>17.600000000000001</v>
      </c>
      <c r="C1513">
        <v>18.540001</v>
      </c>
      <c r="D1513">
        <v>16.559999000000001</v>
      </c>
      <c r="E1513">
        <v>16.600000000000001</v>
      </c>
      <c r="F1513">
        <v>16.600000000000001</v>
      </c>
      <c r="G1513">
        <v>0</v>
      </c>
      <c r="H1513">
        <f t="shared" si="46"/>
        <v>2022</v>
      </c>
      <c r="I1513">
        <f t="shared" si="47"/>
        <v>1</v>
      </c>
    </row>
    <row r="1514" spans="1:9" x14ac:dyDescent="0.2">
      <c r="A1514" s="2">
        <v>44565</v>
      </c>
      <c r="B1514">
        <v>16.57</v>
      </c>
      <c r="C1514">
        <v>17.809999000000001</v>
      </c>
      <c r="D1514">
        <v>16.34</v>
      </c>
      <c r="E1514">
        <v>16.91</v>
      </c>
      <c r="F1514">
        <v>16.91</v>
      </c>
      <c r="G1514">
        <v>0</v>
      </c>
      <c r="H1514">
        <f t="shared" si="46"/>
        <v>2022</v>
      </c>
      <c r="I1514">
        <f t="shared" si="47"/>
        <v>1</v>
      </c>
    </row>
    <row r="1515" spans="1:9" x14ac:dyDescent="0.2">
      <c r="A1515" s="2">
        <v>44566</v>
      </c>
      <c r="B1515">
        <v>17.07</v>
      </c>
      <c r="C1515">
        <v>20.170000000000002</v>
      </c>
      <c r="D1515">
        <v>16.579999999999998</v>
      </c>
      <c r="E1515">
        <v>19.73</v>
      </c>
      <c r="F1515">
        <v>19.73</v>
      </c>
      <c r="G1515">
        <v>0</v>
      </c>
      <c r="H1515">
        <f t="shared" si="46"/>
        <v>2022</v>
      </c>
      <c r="I1515">
        <f t="shared" si="47"/>
        <v>1</v>
      </c>
    </row>
    <row r="1516" spans="1:9" x14ac:dyDescent="0.2">
      <c r="A1516" s="2">
        <v>44567</v>
      </c>
      <c r="B1516">
        <v>20.290001</v>
      </c>
      <c r="C1516">
        <v>21.059999000000001</v>
      </c>
      <c r="D1516">
        <v>19.079999999999998</v>
      </c>
      <c r="E1516">
        <v>19.610001</v>
      </c>
      <c r="F1516">
        <v>19.610001</v>
      </c>
      <c r="G1516">
        <v>0</v>
      </c>
      <c r="H1516">
        <f t="shared" si="46"/>
        <v>2022</v>
      </c>
      <c r="I1516">
        <f t="shared" si="47"/>
        <v>1</v>
      </c>
    </row>
    <row r="1517" spans="1:9" x14ac:dyDescent="0.2">
      <c r="A1517" s="2">
        <v>44568</v>
      </c>
      <c r="B1517">
        <v>19.850000000000001</v>
      </c>
      <c r="C1517">
        <v>20.799999</v>
      </c>
      <c r="D1517">
        <v>18.57</v>
      </c>
      <c r="E1517">
        <v>18.760000000000002</v>
      </c>
      <c r="F1517">
        <v>18.760000000000002</v>
      </c>
      <c r="G1517">
        <v>0</v>
      </c>
      <c r="H1517">
        <f t="shared" si="46"/>
        <v>2022</v>
      </c>
      <c r="I1517">
        <f t="shared" si="47"/>
        <v>1</v>
      </c>
    </row>
    <row r="1518" spans="1:9" x14ac:dyDescent="0.2">
      <c r="A1518" s="2">
        <v>44571</v>
      </c>
      <c r="B1518">
        <v>19.579999999999998</v>
      </c>
      <c r="C1518">
        <v>23.33</v>
      </c>
      <c r="D1518">
        <v>19.290001</v>
      </c>
      <c r="E1518">
        <v>19.399999999999999</v>
      </c>
      <c r="F1518">
        <v>19.399999999999999</v>
      </c>
      <c r="G1518">
        <v>0</v>
      </c>
      <c r="H1518">
        <f t="shared" si="46"/>
        <v>2022</v>
      </c>
      <c r="I1518">
        <f t="shared" si="47"/>
        <v>1</v>
      </c>
    </row>
    <row r="1519" spans="1:9" x14ac:dyDescent="0.2">
      <c r="A1519" s="2">
        <v>44572</v>
      </c>
      <c r="B1519">
        <v>19.620000999999998</v>
      </c>
      <c r="C1519">
        <v>21</v>
      </c>
      <c r="D1519">
        <v>18.200001</v>
      </c>
      <c r="E1519">
        <v>18.41</v>
      </c>
      <c r="F1519">
        <v>18.41</v>
      </c>
      <c r="G1519">
        <v>0</v>
      </c>
      <c r="H1519">
        <f t="shared" si="46"/>
        <v>2022</v>
      </c>
      <c r="I1519">
        <f t="shared" si="47"/>
        <v>1</v>
      </c>
    </row>
    <row r="1520" spans="1:9" x14ac:dyDescent="0.2">
      <c r="A1520" s="2">
        <v>44573</v>
      </c>
      <c r="B1520">
        <v>18.170000000000002</v>
      </c>
      <c r="C1520">
        <v>18.690000999999999</v>
      </c>
      <c r="D1520">
        <v>17.360001</v>
      </c>
      <c r="E1520">
        <v>17.620000999999998</v>
      </c>
      <c r="F1520">
        <v>17.620000999999998</v>
      </c>
      <c r="G1520">
        <v>0</v>
      </c>
      <c r="H1520">
        <f t="shared" si="46"/>
        <v>2022</v>
      </c>
      <c r="I1520">
        <f t="shared" si="47"/>
        <v>1</v>
      </c>
    </row>
    <row r="1521" spans="1:9" x14ac:dyDescent="0.2">
      <c r="A1521" s="2">
        <v>44574</v>
      </c>
      <c r="B1521">
        <v>18.059999000000001</v>
      </c>
      <c r="C1521">
        <v>20.610001</v>
      </c>
      <c r="D1521">
        <v>17.450001</v>
      </c>
      <c r="E1521">
        <v>20.309999000000001</v>
      </c>
      <c r="F1521">
        <v>20.309999000000001</v>
      </c>
      <c r="G1521">
        <v>0</v>
      </c>
      <c r="H1521">
        <f t="shared" si="46"/>
        <v>2022</v>
      </c>
      <c r="I1521">
        <f t="shared" si="47"/>
        <v>1</v>
      </c>
    </row>
    <row r="1522" spans="1:9" x14ac:dyDescent="0.2">
      <c r="A1522" s="2">
        <v>44575</v>
      </c>
      <c r="B1522">
        <v>20.110001</v>
      </c>
      <c r="C1522">
        <v>22.07</v>
      </c>
      <c r="D1522">
        <v>19.049999</v>
      </c>
      <c r="E1522">
        <v>19.190000999999999</v>
      </c>
      <c r="F1522">
        <v>19.190000999999999</v>
      </c>
      <c r="G1522">
        <v>0</v>
      </c>
      <c r="H1522">
        <f t="shared" si="46"/>
        <v>2022</v>
      </c>
      <c r="I1522">
        <f t="shared" si="47"/>
        <v>1</v>
      </c>
    </row>
    <row r="1523" spans="1:9" x14ac:dyDescent="0.2">
      <c r="A1523" s="2">
        <v>44579</v>
      </c>
      <c r="B1523">
        <v>21.18</v>
      </c>
      <c r="C1523">
        <v>23.200001</v>
      </c>
      <c r="D1523">
        <v>21.18</v>
      </c>
      <c r="E1523">
        <v>22.790001</v>
      </c>
      <c r="F1523">
        <v>22.790001</v>
      </c>
      <c r="G1523">
        <v>0</v>
      </c>
      <c r="H1523">
        <f t="shared" si="46"/>
        <v>2022</v>
      </c>
      <c r="I1523">
        <f t="shared" si="47"/>
        <v>1</v>
      </c>
    </row>
    <row r="1524" spans="1:9" x14ac:dyDescent="0.2">
      <c r="A1524" s="2">
        <v>44580</v>
      </c>
      <c r="B1524">
        <v>23.120000999999998</v>
      </c>
      <c r="C1524">
        <v>23.99</v>
      </c>
      <c r="D1524">
        <v>21.85</v>
      </c>
      <c r="E1524">
        <v>23.85</v>
      </c>
      <c r="F1524">
        <v>23.85</v>
      </c>
      <c r="G1524">
        <v>0</v>
      </c>
      <c r="H1524">
        <f t="shared" si="46"/>
        <v>2022</v>
      </c>
      <c r="I1524">
        <f t="shared" si="47"/>
        <v>1</v>
      </c>
    </row>
    <row r="1525" spans="1:9" x14ac:dyDescent="0.2">
      <c r="A1525" s="2">
        <v>44581</v>
      </c>
      <c r="B1525">
        <v>23.459999</v>
      </c>
      <c r="C1525">
        <v>25.889999</v>
      </c>
      <c r="D1525">
        <v>21.68</v>
      </c>
      <c r="E1525">
        <v>25.59</v>
      </c>
      <c r="F1525">
        <v>25.59</v>
      </c>
      <c r="G1525">
        <v>0</v>
      </c>
      <c r="H1525">
        <f t="shared" si="46"/>
        <v>2022</v>
      </c>
      <c r="I1525">
        <f t="shared" si="47"/>
        <v>1</v>
      </c>
    </row>
    <row r="1526" spans="1:9" x14ac:dyDescent="0.2">
      <c r="A1526" s="2">
        <v>44582</v>
      </c>
      <c r="B1526">
        <v>25.379999000000002</v>
      </c>
      <c r="C1526">
        <v>29.790001</v>
      </c>
      <c r="D1526">
        <v>25.309999000000001</v>
      </c>
      <c r="E1526">
        <v>28.85</v>
      </c>
      <c r="F1526">
        <v>28.85</v>
      </c>
      <c r="G1526">
        <v>0</v>
      </c>
      <c r="H1526">
        <f t="shared" si="46"/>
        <v>2022</v>
      </c>
      <c r="I1526">
        <f t="shared" si="47"/>
        <v>1</v>
      </c>
    </row>
    <row r="1527" spans="1:9" x14ac:dyDescent="0.2">
      <c r="A1527" s="2">
        <v>44585</v>
      </c>
      <c r="B1527">
        <v>28.200001</v>
      </c>
      <c r="C1527">
        <v>38.939999</v>
      </c>
      <c r="D1527">
        <v>28.02</v>
      </c>
      <c r="E1527">
        <v>29.9</v>
      </c>
      <c r="F1527">
        <v>29.9</v>
      </c>
      <c r="G1527">
        <v>0</v>
      </c>
      <c r="H1527">
        <f t="shared" si="46"/>
        <v>2022</v>
      </c>
      <c r="I1527">
        <f t="shared" si="47"/>
        <v>1</v>
      </c>
    </row>
    <row r="1528" spans="1:9" x14ac:dyDescent="0.2">
      <c r="A1528" s="2">
        <v>44586</v>
      </c>
      <c r="B1528">
        <v>32.290000999999997</v>
      </c>
      <c r="C1528">
        <v>35.849997999999999</v>
      </c>
      <c r="D1528">
        <v>29.129999000000002</v>
      </c>
      <c r="E1528">
        <v>31.16</v>
      </c>
      <c r="F1528">
        <v>31.16</v>
      </c>
      <c r="G1528">
        <v>0</v>
      </c>
      <c r="H1528">
        <f t="shared" si="46"/>
        <v>2022</v>
      </c>
      <c r="I1528">
        <f t="shared" si="47"/>
        <v>1</v>
      </c>
    </row>
    <row r="1529" spans="1:9" x14ac:dyDescent="0.2">
      <c r="A1529" s="2">
        <v>44587</v>
      </c>
      <c r="B1529">
        <v>29.35</v>
      </c>
      <c r="C1529">
        <v>33.040000999999997</v>
      </c>
      <c r="D1529">
        <v>26.9</v>
      </c>
      <c r="E1529">
        <v>31.959999</v>
      </c>
      <c r="F1529">
        <v>31.959999</v>
      </c>
      <c r="G1529">
        <v>0</v>
      </c>
      <c r="H1529">
        <f t="shared" si="46"/>
        <v>2022</v>
      </c>
      <c r="I1529">
        <f t="shared" si="47"/>
        <v>1</v>
      </c>
    </row>
    <row r="1530" spans="1:9" x14ac:dyDescent="0.2">
      <c r="A1530" s="2">
        <v>44588</v>
      </c>
      <c r="B1530">
        <v>32.189999</v>
      </c>
      <c r="C1530">
        <v>33</v>
      </c>
      <c r="D1530">
        <v>28.42</v>
      </c>
      <c r="E1530">
        <v>30.49</v>
      </c>
      <c r="F1530">
        <v>30.49</v>
      </c>
      <c r="G1530">
        <v>0</v>
      </c>
      <c r="H1530">
        <f t="shared" si="46"/>
        <v>2022</v>
      </c>
      <c r="I1530">
        <f t="shared" si="47"/>
        <v>1</v>
      </c>
    </row>
    <row r="1531" spans="1:9" x14ac:dyDescent="0.2">
      <c r="A1531" s="2">
        <v>44589</v>
      </c>
      <c r="B1531">
        <v>30.27</v>
      </c>
      <c r="C1531">
        <v>32.82</v>
      </c>
      <c r="D1531">
        <v>27.280000999999999</v>
      </c>
      <c r="E1531">
        <v>27.66</v>
      </c>
      <c r="F1531">
        <v>27.66</v>
      </c>
      <c r="G1531">
        <v>0</v>
      </c>
      <c r="H1531">
        <f t="shared" si="46"/>
        <v>2022</v>
      </c>
      <c r="I1531">
        <f t="shared" si="47"/>
        <v>1</v>
      </c>
    </row>
    <row r="1532" spans="1:9" x14ac:dyDescent="0.2">
      <c r="A1532" s="2">
        <v>44592</v>
      </c>
      <c r="B1532">
        <v>28.360001</v>
      </c>
      <c r="C1532">
        <v>29.41</v>
      </c>
      <c r="D1532">
        <v>24.709999</v>
      </c>
      <c r="E1532">
        <v>24.83</v>
      </c>
      <c r="F1532">
        <v>24.83</v>
      </c>
      <c r="G1532">
        <v>0</v>
      </c>
      <c r="H1532">
        <f t="shared" si="46"/>
        <v>2022</v>
      </c>
      <c r="I1532">
        <f t="shared" si="47"/>
        <v>1</v>
      </c>
    </row>
    <row r="1533" spans="1:9" x14ac:dyDescent="0.2">
      <c r="A1533" s="2">
        <v>44593</v>
      </c>
      <c r="B1533">
        <v>24.57</v>
      </c>
      <c r="C1533">
        <v>25.33</v>
      </c>
      <c r="D1533">
        <v>21.959999</v>
      </c>
      <c r="E1533">
        <v>21.959999</v>
      </c>
      <c r="F1533">
        <v>21.959999</v>
      </c>
      <c r="G1533">
        <v>0</v>
      </c>
      <c r="H1533">
        <f t="shared" si="46"/>
        <v>2022</v>
      </c>
      <c r="I1533">
        <f t="shared" si="47"/>
        <v>2</v>
      </c>
    </row>
    <row r="1534" spans="1:9" x14ac:dyDescent="0.2">
      <c r="A1534" s="2">
        <v>44594</v>
      </c>
      <c r="B1534">
        <v>21.559999000000001</v>
      </c>
      <c r="C1534">
        <v>22.73</v>
      </c>
      <c r="D1534">
        <v>20.459999</v>
      </c>
      <c r="E1534">
        <v>22.09</v>
      </c>
      <c r="F1534">
        <v>22.09</v>
      </c>
      <c r="G1534">
        <v>0</v>
      </c>
      <c r="H1534">
        <f t="shared" si="46"/>
        <v>2022</v>
      </c>
      <c r="I1534">
        <f t="shared" si="47"/>
        <v>2</v>
      </c>
    </row>
    <row r="1535" spans="1:9" x14ac:dyDescent="0.2">
      <c r="A1535" s="2">
        <v>44595</v>
      </c>
      <c r="B1535">
        <v>22.629999000000002</v>
      </c>
      <c r="C1535">
        <v>25.809999000000001</v>
      </c>
      <c r="D1535">
        <v>22.299999</v>
      </c>
      <c r="E1535">
        <v>24.35</v>
      </c>
      <c r="F1535">
        <v>24.35</v>
      </c>
      <c r="G1535">
        <v>0</v>
      </c>
      <c r="H1535">
        <f t="shared" si="46"/>
        <v>2022</v>
      </c>
      <c r="I1535">
        <f t="shared" si="47"/>
        <v>2</v>
      </c>
    </row>
    <row r="1536" spans="1:9" x14ac:dyDescent="0.2">
      <c r="A1536" s="2">
        <v>44596</v>
      </c>
      <c r="B1536">
        <v>23.77</v>
      </c>
      <c r="C1536">
        <v>26.26</v>
      </c>
      <c r="D1536">
        <v>22.07</v>
      </c>
      <c r="E1536">
        <v>23.219999000000001</v>
      </c>
      <c r="F1536">
        <v>23.219999000000001</v>
      </c>
      <c r="G1536">
        <v>0</v>
      </c>
      <c r="H1536">
        <f t="shared" si="46"/>
        <v>2022</v>
      </c>
      <c r="I1536">
        <f t="shared" si="47"/>
        <v>2</v>
      </c>
    </row>
    <row r="1537" spans="1:9" x14ac:dyDescent="0.2">
      <c r="A1537" s="2">
        <v>44599</v>
      </c>
      <c r="B1537">
        <v>24.09</v>
      </c>
      <c r="C1537">
        <v>24.82</v>
      </c>
      <c r="D1537">
        <v>22.02</v>
      </c>
      <c r="E1537">
        <v>22.860001</v>
      </c>
      <c r="F1537">
        <v>22.860001</v>
      </c>
      <c r="G1537">
        <v>0</v>
      </c>
      <c r="H1537">
        <f t="shared" si="46"/>
        <v>2022</v>
      </c>
      <c r="I1537">
        <f t="shared" si="47"/>
        <v>2</v>
      </c>
    </row>
    <row r="1538" spans="1:9" x14ac:dyDescent="0.2">
      <c r="A1538" s="2">
        <v>44600</v>
      </c>
      <c r="B1538">
        <v>23.09</v>
      </c>
      <c r="C1538">
        <v>23.48</v>
      </c>
      <c r="D1538">
        <v>21.32</v>
      </c>
      <c r="E1538">
        <v>21.440000999999999</v>
      </c>
      <c r="F1538">
        <v>21.440000999999999</v>
      </c>
      <c r="G1538">
        <v>0</v>
      </c>
      <c r="H1538">
        <f t="shared" si="46"/>
        <v>2022</v>
      </c>
      <c r="I1538">
        <f t="shared" si="47"/>
        <v>2</v>
      </c>
    </row>
    <row r="1539" spans="1:9" x14ac:dyDescent="0.2">
      <c r="A1539" s="2">
        <v>44601</v>
      </c>
      <c r="B1539">
        <v>21.27</v>
      </c>
      <c r="C1539">
        <v>21.299999</v>
      </c>
      <c r="D1539">
        <v>19.93</v>
      </c>
      <c r="E1539">
        <v>19.959999</v>
      </c>
      <c r="F1539">
        <v>19.959999</v>
      </c>
      <c r="G1539">
        <v>0</v>
      </c>
      <c r="H1539">
        <f t="shared" ref="H1539:H1602" si="48">YEAR(A1539)</f>
        <v>2022</v>
      </c>
      <c r="I1539">
        <f t="shared" ref="I1539:I1602" si="49">MONTH(A1539)</f>
        <v>2</v>
      </c>
    </row>
    <row r="1540" spans="1:9" x14ac:dyDescent="0.2">
      <c r="A1540" s="2">
        <v>44602</v>
      </c>
      <c r="B1540">
        <v>20.370000999999998</v>
      </c>
      <c r="C1540">
        <v>24.77</v>
      </c>
      <c r="D1540">
        <v>20.18</v>
      </c>
      <c r="E1540">
        <v>23.91</v>
      </c>
      <c r="F1540">
        <v>23.91</v>
      </c>
      <c r="G1540">
        <v>0</v>
      </c>
      <c r="H1540">
        <f t="shared" si="48"/>
        <v>2022</v>
      </c>
      <c r="I1540">
        <f t="shared" si="49"/>
        <v>2</v>
      </c>
    </row>
    <row r="1541" spans="1:9" x14ac:dyDescent="0.2">
      <c r="A1541" s="2">
        <v>44603</v>
      </c>
      <c r="B1541">
        <v>24.389999</v>
      </c>
      <c r="C1541">
        <v>30.99</v>
      </c>
      <c r="D1541">
        <v>23.33</v>
      </c>
      <c r="E1541">
        <v>27.360001</v>
      </c>
      <c r="F1541">
        <v>27.360001</v>
      </c>
      <c r="G1541">
        <v>0</v>
      </c>
      <c r="H1541">
        <f t="shared" si="48"/>
        <v>2022</v>
      </c>
      <c r="I1541">
        <f t="shared" si="49"/>
        <v>2</v>
      </c>
    </row>
    <row r="1542" spans="1:9" x14ac:dyDescent="0.2">
      <c r="A1542" s="2">
        <v>44606</v>
      </c>
      <c r="B1542">
        <v>29.17</v>
      </c>
      <c r="C1542">
        <v>32.040000999999997</v>
      </c>
      <c r="D1542">
        <v>28.33</v>
      </c>
      <c r="E1542">
        <v>28.33</v>
      </c>
      <c r="F1542">
        <v>28.33</v>
      </c>
      <c r="G1542">
        <v>0</v>
      </c>
      <c r="H1542">
        <f t="shared" si="48"/>
        <v>2022</v>
      </c>
      <c r="I1542">
        <f t="shared" si="49"/>
        <v>2</v>
      </c>
    </row>
    <row r="1543" spans="1:9" x14ac:dyDescent="0.2">
      <c r="A1543" s="2">
        <v>44607</v>
      </c>
      <c r="B1543">
        <v>28.09</v>
      </c>
      <c r="C1543">
        <v>28.09</v>
      </c>
      <c r="D1543">
        <v>25.33</v>
      </c>
      <c r="E1543">
        <v>25.700001</v>
      </c>
      <c r="F1543">
        <v>25.700001</v>
      </c>
      <c r="G1543">
        <v>0</v>
      </c>
      <c r="H1543">
        <f t="shared" si="48"/>
        <v>2022</v>
      </c>
      <c r="I1543">
        <f t="shared" si="49"/>
        <v>2</v>
      </c>
    </row>
    <row r="1544" spans="1:9" x14ac:dyDescent="0.2">
      <c r="A1544" s="2">
        <v>44608</v>
      </c>
      <c r="B1544">
        <v>25.190000999999999</v>
      </c>
      <c r="C1544">
        <v>27.09</v>
      </c>
      <c r="D1544">
        <v>23.879999000000002</v>
      </c>
      <c r="E1544">
        <v>24.290001</v>
      </c>
      <c r="F1544">
        <v>24.290001</v>
      </c>
      <c r="G1544">
        <v>0</v>
      </c>
      <c r="H1544">
        <f t="shared" si="48"/>
        <v>2022</v>
      </c>
      <c r="I1544">
        <f t="shared" si="49"/>
        <v>2</v>
      </c>
    </row>
    <row r="1545" spans="1:9" x14ac:dyDescent="0.2">
      <c r="A1545" s="2">
        <v>44609</v>
      </c>
      <c r="B1545">
        <v>24.83</v>
      </c>
      <c r="C1545">
        <v>28.370000999999998</v>
      </c>
      <c r="D1545">
        <v>24.76</v>
      </c>
      <c r="E1545">
        <v>28.110001</v>
      </c>
      <c r="F1545">
        <v>28.110001</v>
      </c>
      <c r="G1545">
        <v>0</v>
      </c>
      <c r="H1545">
        <f t="shared" si="48"/>
        <v>2022</v>
      </c>
      <c r="I1545">
        <f t="shared" si="49"/>
        <v>2</v>
      </c>
    </row>
    <row r="1546" spans="1:9" x14ac:dyDescent="0.2">
      <c r="A1546" s="2">
        <v>44610</v>
      </c>
      <c r="B1546">
        <v>26.66</v>
      </c>
      <c r="C1546">
        <v>29.709999</v>
      </c>
      <c r="D1546">
        <v>26.379999000000002</v>
      </c>
      <c r="E1546">
        <v>27.75</v>
      </c>
      <c r="F1546">
        <v>27.75</v>
      </c>
      <c r="G1546">
        <v>0</v>
      </c>
      <c r="H1546">
        <f t="shared" si="48"/>
        <v>2022</v>
      </c>
      <c r="I1546">
        <f t="shared" si="49"/>
        <v>2</v>
      </c>
    </row>
    <row r="1547" spans="1:9" x14ac:dyDescent="0.2">
      <c r="A1547" s="2">
        <v>44614</v>
      </c>
      <c r="B1547">
        <v>31.799999</v>
      </c>
      <c r="C1547">
        <v>32.040000999999997</v>
      </c>
      <c r="D1547">
        <v>28.4</v>
      </c>
      <c r="E1547">
        <v>28.809999000000001</v>
      </c>
      <c r="F1547">
        <v>28.809999000000001</v>
      </c>
      <c r="G1547">
        <v>0</v>
      </c>
      <c r="H1547">
        <f t="shared" si="48"/>
        <v>2022</v>
      </c>
      <c r="I1547">
        <f t="shared" si="49"/>
        <v>2</v>
      </c>
    </row>
    <row r="1548" spans="1:9" x14ac:dyDescent="0.2">
      <c r="A1548" s="2">
        <v>44615</v>
      </c>
      <c r="B1548">
        <v>28.040001</v>
      </c>
      <c r="C1548">
        <v>31.07</v>
      </c>
      <c r="D1548">
        <v>27.200001</v>
      </c>
      <c r="E1548">
        <v>31.02</v>
      </c>
      <c r="F1548">
        <v>31.02</v>
      </c>
      <c r="G1548">
        <v>0</v>
      </c>
      <c r="H1548">
        <f t="shared" si="48"/>
        <v>2022</v>
      </c>
      <c r="I1548">
        <f t="shared" si="49"/>
        <v>2</v>
      </c>
    </row>
    <row r="1549" spans="1:9" x14ac:dyDescent="0.2">
      <c r="A1549" s="2">
        <v>44616</v>
      </c>
      <c r="B1549">
        <v>37.5</v>
      </c>
      <c r="C1549">
        <v>37.790000999999997</v>
      </c>
      <c r="D1549">
        <v>29.450001</v>
      </c>
      <c r="E1549">
        <v>30.32</v>
      </c>
      <c r="F1549">
        <v>30.32</v>
      </c>
      <c r="G1549">
        <v>0</v>
      </c>
      <c r="H1549">
        <f t="shared" si="48"/>
        <v>2022</v>
      </c>
      <c r="I1549">
        <f t="shared" si="49"/>
        <v>2</v>
      </c>
    </row>
    <row r="1550" spans="1:9" x14ac:dyDescent="0.2">
      <c r="A1550" s="2">
        <v>44617</v>
      </c>
      <c r="B1550">
        <v>31.68</v>
      </c>
      <c r="C1550">
        <v>32</v>
      </c>
      <c r="D1550">
        <v>26.93</v>
      </c>
      <c r="E1550">
        <v>27.59</v>
      </c>
      <c r="F1550">
        <v>27.59</v>
      </c>
      <c r="G1550">
        <v>0</v>
      </c>
      <c r="H1550">
        <f t="shared" si="48"/>
        <v>2022</v>
      </c>
      <c r="I1550">
        <f t="shared" si="49"/>
        <v>2</v>
      </c>
    </row>
    <row r="1551" spans="1:9" x14ac:dyDescent="0.2">
      <c r="A1551" s="2">
        <v>44620</v>
      </c>
      <c r="B1551">
        <v>32.439999</v>
      </c>
      <c r="C1551">
        <v>33.509998000000003</v>
      </c>
      <c r="D1551">
        <v>28.43</v>
      </c>
      <c r="E1551">
        <v>30.15</v>
      </c>
      <c r="F1551">
        <v>30.15</v>
      </c>
      <c r="G1551">
        <v>0</v>
      </c>
      <c r="H1551">
        <f t="shared" si="48"/>
        <v>2022</v>
      </c>
      <c r="I1551">
        <f t="shared" si="49"/>
        <v>2</v>
      </c>
    </row>
    <row r="1552" spans="1:9" x14ac:dyDescent="0.2">
      <c r="A1552" s="2">
        <v>44621</v>
      </c>
      <c r="B1552">
        <v>29.450001</v>
      </c>
      <c r="C1552">
        <v>35.189999</v>
      </c>
      <c r="D1552">
        <v>29.440000999999999</v>
      </c>
      <c r="E1552">
        <v>33.32</v>
      </c>
      <c r="F1552">
        <v>33.32</v>
      </c>
      <c r="G1552">
        <v>0</v>
      </c>
      <c r="H1552">
        <f t="shared" si="48"/>
        <v>2022</v>
      </c>
      <c r="I1552">
        <f t="shared" si="49"/>
        <v>3</v>
      </c>
    </row>
    <row r="1553" spans="1:9" x14ac:dyDescent="0.2">
      <c r="A1553" s="2">
        <v>44622</v>
      </c>
      <c r="B1553">
        <v>34.200001</v>
      </c>
      <c r="C1553">
        <v>34.409999999999997</v>
      </c>
      <c r="D1553">
        <v>30.120000999999998</v>
      </c>
      <c r="E1553">
        <v>30.74</v>
      </c>
      <c r="F1553">
        <v>30.74</v>
      </c>
      <c r="G1553">
        <v>0</v>
      </c>
      <c r="H1553">
        <f t="shared" si="48"/>
        <v>2022</v>
      </c>
      <c r="I1553">
        <f t="shared" si="49"/>
        <v>3</v>
      </c>
    </row>
    <row r="1554" spans="1:9" x14ac:dyDescent="0.2">
      <c r="A1554" s="2">
        <v>44623</v>
      </c>
      <c r="B1554">
        <v>30.52</v>
      </c>
      <c r="C1554">
        <v>32.009998000000003</v>
      </c>
      <c r="D1554">
        <v>29.309999000000001</v>
      </c>
      <c r="E1554">
        <v>30.48</v>
      </c>
      <c r="F1554">
        <v>30.48</v>
      </c>
      <c r="G1554">
        <v>0</v>
      </c>
      <c r="H1554">
        <f t="shared" si="48"/>
        <v>2022</v>
      </c>
      <c r="I1554">
        <f t="shared" si="49"/>
        <v>3</v>
      </c>
    </row>
    <row r="1555" spans="1:9" x14ac:dyDescent="0.2">
      <c r="A1555" s="2">
        <v>44624</v>
      </c>
      <c r="B1555">
        <v>31.9</v>
      </c>
      <c r="C1555">
        <v>34.650002000000001</v>
      </c>
      <c r="D1555">
        <v>31.469999000000001</v>
      </c>
      <c r="E1555">
        <v>31.98</v>
      </c>
      <c r="F1555">
        <v>31.98</v>
      </c>
      <c r="G1555">
        <v>0</v>
      </c>
      <c r="H1555">
        <f t="shared" si="48"/>
        <v>2022</v>
      </c>
      <c r="I1555">
        <f t="shared" si="49"/>
        <v>3</v>
      </c>
    </row>
    <row r="1556" spans="1:9" x14ac:dyDescent="0.2">
      <c r="A1556" s="2">
        <v>44627</v>
      </c>
      <c r="B1556">
        <v>35.880001</v>
      </c>
      <c r="C1556">
        <v>36.549999</v>
      </c>
      <c r="D1556">
        <v>32.590000000000003</v>
      </c>
      <c r="E1556">
        <v>36.450001</v>
      </c>
      <c r="F1556">
        <v>36.450001</v>
      </c>
      <c r="G1556">
        <v>0</v>
      </c>
      <c r="H1556">
        <f t="shared" si="48"/>
        <v>2022</v>
      </c>
      <c r="I1556">
        <f t="shared" si="49"/>
        <v>3</v>
      </c>
    </row>
    <row r="1557" spans="1:9" x14ac:dyDescent="0.2">
      <c r="A1557" s="2">
        <v>44628</v>
      </c>
      <c r="B1557">
        <v>36.189999</v>
      </c>
      <c r="C1557">
        <v>37.520000000000003</v>
      </c>
      <c r="D1557">
        <v>32.779998999999997</v>
      </c>
      <c r="E1557">
        <v>35.130001</v>
      </c>
      <c r="F1557">
        <v>35.130001</v>
      </c>
      <c r="G1557">
        <v>0</v>
      </c>
      <c r="H1557">
        <f t="shared" si="48"/>
        <v>2022</v>
      </c>
      <c r="I1557">
        <f t="shared" si="49"/>
        <v>3</v>
      </c>
    </row>
    <row r="1558" spans="1:9" x14ac:dyDescent="0.2">
      <c r="A1558" s="2">
        <v>44629</v>
      </c>
      <c r="B1558">
        <v>33.740001999999997</v>
      </c>
      <c r="C1558">
        <v>34.119999</v>
      </c>
      <c r="D1558">
        <v>31.389999</v>
      </c>
      <c r="E1558">
        <v>32.450001</v>
      </c>
      <c r="F1558">
        <v>32.450001</v>
      </c>
      <c r="G1558">
        <v>0</v>
      </c>
      <c r="H1558">
        <f t="shared" si="48"/>
        <v>2022</v>
      </c>
      <c r="I1558">
        <f t="shared" si="49"/>
        <v>3</v>
      </c>
    </row>
    <row r="1559" spans="1:9" x14ac:dyDescent="0.2">
      <c r="A1559" s="2">
        <v>44630</v>
      </c>
      <c r="B1559">
        <v>33.029998999999997</v>
      </c>
      <c r="C1559">
        <v>34.029998999999997</v>
      </c>
      <c r="D1559">
        <v>30.23</v>
      </c>
      <c r="E1559">
        <v>30.23</v>
      </c>
      <c r="F1559">
        <v>30.23</v>
      </c>
      <c r="G1559">
        <v>0</v>
      </c>
      <c r="H1559">
        <f t="shared" si="48"/>
        <v>2022</v>
      </c>
      <c r="I1559">
        <f t="shared" si="49"/>
        <v>3</v>
      </c>
    </row>
    <row r="1560" spans="1:9" x14ac:dyDescent="0.2">
      <c r="A1560" s="2">
        <v>44631</v>
      </c>
      <c r="B1560">
        <v>30.43</v>
      </c>
      <c r="C1560">
        <v>31.040001</v>
      </c>
      <c r="D1560">
        <v>28.84</v>
      </c>
      <c r="E1560">
        <v>30.75</v>
      </c>
      <c r="F1560">
        <v>30.75</v>
      </c>
      <c r="G1560">
        <v>0</v>
      </c>
      <c r="H1560">
        <f t="shared" si="48"/>
        <v>2022</v>
      </c>
      <c r="I1560">
        <f t="shared" si="49"/>
        <v>3</v>
      </c>
    </row>
    <row r="1561" spans="1:9" x14ac:dyDescent="0.2">
      <c r="A1561" s="2">
        <v>44634</v>
      </c>
      <c r="B1561">
        <v>31.030000999999999</v>
      </c>
      <c r="C1561">
        <v>33.18</v>
      </c>
      <c r="D1561">
        <v>30.059999000000001</v>
      </c>
      <c r="E1561">
        <v>31.77</v>
      </c>
      <c r="F1561">
        <v>31.77</v>
      </c>
      <c r="G1561">
        <v>0</v>
      </c>
      <c r="H1561">
        <f t="shared" si="48"/>
        <v>2022</v>
      </c>
      <c r="I1561">
        <f t="shared" si="49"/>
        <v>3</v>
      </c>
    </row>
    <row r="1562" spans="1:9" x14ac:dyDescent="0.2">
      <c r="A1562" s="2">
        <v>44635</v>
      </c>
      <c r="B1562">
        <v>33.130001</v>
      </c>
      <c r="C1562">
        <v>33.830002</v>
      </c>
      <c r="D1562">
        <v>29.57</v>
      </c>
      <c r="E1562">
        <v>29.83</v>
      </c>
      <c r="F1562">
        <v>29.83</v>
      </c>
      <c r="G1562">
        <v>0</v>
      </c>
      <c r="H1562">
        <f t="shared" si="48"/>
        <v>2022</v>
      </c>
      <c r="I1562">
        <f t="shared" si="49"/>
        <v>3</v>
      </c>
    </row>
    <row r="1563" spans="1:9" x14ac:dyDescent="0.2">
      <c r="A1563" s="2">
        <v>44636</v>
      </c>
      <c r="B1563">
        <v>29.02</v>
      </c>
      <c r="C1563">
        <v>29.799999</v>
      </c>
      <c r="D1563">
        <v>26.290001</v>
      </c>
      <c r="E1563">
        <v>26.67</v>
      </c>
      <c r="F1563">
        <v>26.67</v>
      </c>
      <c r="G1563">
        <v>0</v>
      </c>
      <c r="H1563">
        <f t="shared" si="48"/>
        <v>2022</v>
      </c>
      <c r="I1563">
        <f t="shared" si="49"/>
        <v>3</v>
      </c>
    </row>
    <row r="1564" spans="1:9" x14ac:dyDescent="0.2">
      <c r="A1564" s="2">
        <v>44637</v>
      </c>
      <c r="B1564">
        <v>26.51</v>
      </c>
      <c r="C1564">
        <v>27.469999000000001</v>
      </c>
      <c r="D1564">
        <v>25.25</v>
      </c>
      <c r="E1564">
        <v>25.67</v>
      </c>
      <c r="F1564">
        <v>25.67</v>
      </c>
      <c r="G1564">
        <v>0</v>
      </c>
      <c r="H1564">
        <f t="shared" si="48"/>
        <v>2022</v>
      </c>
      <c r="I1564">
        <f t="shared" si="49"/>
        <v>3</v>
      </c>
    </row>
    <row r="1565" spans="1:9" x14ac:dyDescent="0.2">
      <c r="A1565" s="2">
        <v>44638</v>
      </c>
      <c r="B1565">
        <v>26.360001</v>
      </c>
      <c r="C1565">
        <v>26.82</v>
      </c>
      <c r="D1565">
        <v>23.85</v>
      </c>
      <c r="E1565">
        <v>23.870000999999998</v>
      </c>
      <c r="F1565">
        <v>23.870000999999998</v>
      </c>
      <c r="G1565">
        <v>0</v>
      </c>
      <c r="H1565">
        <f t="shared" si="48"/>
        <v>2022</v>
      </c>
      <c r="I1565">
        <f t="shared" si="49"/>
        <v>3</v>
      </c>
    </row>
    <row r="1566" spans="1:9" x14ac:dyDescent="0.2">
      <c r="A1566" s="2">
        <v>44641</v>
      </c>
      <c r="B1566">
        <v>25.139999</v>
      </c>
      <c r="C1566">
        <v>25.360001</v>
      </c>
      <c r="D1566">
        <v>22.99</v>
      </c>
      <c r="E1566">
        <v>23.530000999999999</v>
      </c>
      <c r="F1566">
        <v>23.530000999999999</v>
      </c>
      <c r="G1566">
        <v>0</v>
      </c>
      <c r="H1566">
        <f t="shared" si="48"/>
        <v>2022</v>
      </c>
      <c r="I1566">
        <f t="shared" si="49"/>
        <v>3</v>
      </c>
    </row>
    <row r="1567" spans="1:9" x14ac:dyDescent="0.2">
      <c r="A1567" s="2">
        <v>44642</v>
      </c>
      <c r="B1567">
        <v>24.02</v>
      </c>
      <c r="C1567">
        <v>24.02</v>
      </c>
      <c r="D1567">
        <v>22.700001</v>
      </c>
      <c r="E1567">
        <v>22.940000999999999</v>
      </c>
      <c r="F1567">
        <v>22.940000999999999</v>
      </c>
      <c r="G1567">
        <v>0</v>
      </c>
      <c r="H1567">
        <f t="shared" si="48"/>
        <v>2022</v>
      </c>
      <c r="I1567">
        <f t="shared" si="49"/>
        <v>3</v>
      </c>
    </row>
    <row r="1568" spans="1:9" x14ac:dyDescent="0.2">
      <c r="A1568" s="2">
        <v>44643</v>
      </c>
      <c r="B1568">
        <v>23.040001</v>
      </c>
      <c r="C1568">
        <v>24.030000999999999</v>
      </c>
      <c r="D1568">
        <v>22.639999</v>
      </c>
      <c r="E1568">
        <v>23.57</v>
      </c>
      <c r="F1568">
        <v>23.57</v>
      </c>
      <c r="G1568">
        <v>0</v>
      </c>
      <c r="H1568">
        <f t="shared" si="48"/>
        <v>2022</v>
      </c>
      <c r="I1568">
        <f t="shared" si="49"/>
        <v>3</v>
      </c>
    </row>
    <row r="1569" spans="1:9" x14ac:dyDescent="0.2">
      <c r="A1569" s="2">
        <v>44644</v>
      </c>
      <c r="B1569">
        <v>23.610001</v>
      </c>
      <c r="C1569">
        <v>23.790001</v>
      </c>
      <c r="D1569">
        <v>21.49</v>
      </c>
      <c r="E1569">
        <v>21.67</v>
      </c>
      <c r="F1569">
        <v>21.67</v>
      </c>
      <c r="G1569">
        <v>0</v>
      </c>
      <c r="H1569">
        <f t="shared" si="48"/>
        <v>2022</v>
      </c>
      <c r="I1569">
        <f t="shared" si="49"/>
        <v>3</v>
      </c>
    </row>
    <row r="1570" spans="1:9" x14ac:dyDescent="0.2">
      <c r="A1570" s="2">
        <v>44645</v>
      </c>
      <c r="B1570">
        <v>21.870000999999998</v>
      </c>
      <c r="C1570">
        <v>22.860001</v>
      </c>
      <c r="D1570">
        <v>20.799999</v>
      </c>
      <c r="E1570">
        <v>20.809999000000001</v>
      </c>
      <c r="F1570">
        <v>20.809999000000001</v>
      </c>
      <c r="G1570">
        <v>0</v>
      </c>
      <c r="H1570">
        <f t="shared" si="48"/>
        <v>2022</v>
      </c>
      <c r="I1570">
        <f t="shared" si="49"/>
        <v>3</v>
      </c>
    </row>
    <row r="1571" spans="1:9" x14ac:dyDescent="0.2">
      <c r="A1571" s="2">
        <v>44648</v>
      </c>
      <c r="B1571">
        <v>22.139999</v>
      </c>
      <c r="C1571">
        <v>23.33</v>
      </c>
      <c r="D1571">
        <v>19.540001</v>
      </c>
      <c r="E1571">
        <v>19.629999000000002</v>
      </c>
      <c r="F1571">
        <v>19.629999000000002</v>
      </c>
      <c r="G1571">
        <v>0</v>
      </c>
      <c r="H1571">
        <f t="shared" si="48"/>
        <v>2022</v>
      </c>
      <c r="I1571">
        <f t="shared" si="49"/>
        <v>3</v>
      </c>
    </row>
    <row r="1572" spans="1:9" x14ac:dyDescent="0.2">
      <c r="A1572" s="2">
        <v>44649</v>
      </c>
      <c r="B1572">
        <v>19.700001</v>
      </c>
      <c r="C1572">
        <v>19.73</v>
      </c>
      <c r="D1572">
        <v>18.670000000000002</v>
      </c>
      <c r="E1572">
        <v>18.899999999999999</v>
      </c>
      <c r="F1572">
        <v>18.899999999999999</v>
      </c>
      <c r="G1572">
        <v>0</v>
      </c>
      <c r="H1572">
        <f t="shared" si="48"/>
        <v>2022</v>
      </c>
      <c r="I1572">
        <f t="shared" si="49"/>
        <v>3</v>
      </c>
    </row>
    <row r="1573" spans="1:9" x14ac:dyDescent="0.2">
      <c r="A1573" s="2">
        <v>44650</v>
      </c>
      <c r="B1573">
        <v>19.379999000000002</v>
      </c>
      <c r="C1573">
        <v>20.51</v>
      </c>
      <c r="D1573">
        <v>18.719999000000001</v>
      </c>
      <c r="E1573">
        <v>19.329999999999998</v>
      </c>
      <c r="F1573">
        <v>19.329999999999998</v>
      </c>
      <c r="G1573">
        <v>0</v>
      </c>
      <c r="H1573">
        <f t="shared" si="48"/>
        <v>2022</v>
      </c>
      <c r="I1573">
        <f t="shared" si="49"/>
        <v>3</v>
      </c>
    </row>
    <row r="1574" spans="1:9" x14ac:dyDescent="0.2">
      <c r="A1574" s="2">
        <v>44651</v>
      </c>
      <c r="B1574">
        <v>19.68</v>
      </c>
      <c r="C1574">
        <v>21.48</v>
      </c>
      <c r="D1574">
        <v>19.540001</v>
      </c>
      <c r="E1574">
        <v>20.559999000000001</v>
      </c>
      <c r="F1574">
        <v>20.559999000000001</v>
      </c>
      <c r="G1574">
        <v>0</v>
      </c>
      <c r="H1574">
        <f t="shared" si="48"/>
        <v>2022</v>
      </c>
      <c r="I1574">
        <f t="shared" si="49"/>
        <v>3</v>
      </c>
    </row>
    <row r="1575" spans="1:9" x14ac:dyDescent="0.2">
      <c r="A1575" s="2">
        <v>44652</v>
      </c>
      <c r="B1575">
        <v>20.620000999999998</v>
      </c>
      <c r="C1575">
        <v>20.860001</v>
      </c>
      <c r="D1575">
        <v>19.41</v>
      </c>
      <c r="E1575">
        <v>19.629999000000002</v>
      </c>
      <c r="F1575">
        <v>19.629999000000002</v>
      </c>
      <c r="G1575">
        <v>0</v>
      </c>
      <c r="H1575">
        <f t="shared" si="48"/>
        <v>2022</v>
      </c>
      <c r="I1575">
        <f t="shared" si="49"/>
        <v>4</v>
      </c>
    </row>
    <row r="1576" spans="1:9" x14ac:dyDescent="0.2">
      <c r="A1576" s="2">
        <v>44655</v>
      </c>
      <c r="B1576">
        <v>20.75</v>
      </c>
      <c r="C1576">
        <v>20.780000999999999</v>
      </c>
      <c r="D1576">
        <v>18.450001</v>
      </c>
      <c r="E1576">
        <v>18.57</v>
      </c>
      <c r="F1576">
        <v>18.57</v>
      </c>
      <c r="G1576">
        <v>0</v>
      </c>
      <c r="H1576">
        <f t="shared" si="48"/>
        <v>2022</v>
      </c>
      <c r="I1576">
        <f t="shared" si="49"/>
        <v>4</v>
      </c>
    </row>
    <row r="1577" spans="1:9" x14ac:dyDescent="0.2">
      <c r="A1577" s="2">
        <v>44656</v>
      </c>
      <c r="B1577">
        <v>18.790001</v>
      </c>
      <c r="C1577">
        <v>21.57</v>
      </c>
      <c r="D1577">
        <v>18.549999</v>
      </c>
      <c r="E1577">
        <v>21.030000999999999</v>
      </c>
      <c r="F1577">
        <v>21.030000999999999</v>
      </c>
      <c r="G1577">
        <v>0</v>
      </c>
      <c r="H1577">
        <f t="shared" si="48"/>
        <v>2022</v>
      </c>
      <c r="I1577">
        <f t="shared" si="49"/>
        <v>4</v>
      </c>
    </row>
    <row r="1578" spans="1:9" x14ac:dyDescent="0.2">
      <c r="A1578" s="2">
        <v>44657</v>
      </c>
      <c r="B1578">
        <v>21.27</v>
      </c>
      <c r="C1578">
        <v>24.780000999999999</v>
      </c>
      <c r="D1578">
        <v>21.24</v>
      </c>
      <c r="E1578">
        <v>22.1</v>
      </c>
      <c r="F1578">
        <v>22.1</v>
      </c>
      <c r="G1578">
        <v>0</v>
      </c>
      <c r="H1578">
        <f t="shared" si="48"/>
        <v>2022</v>
      </c>
      <c r="I1578">
        <f t="shared" si="49"/>
        <v>4</v>
      </c>
    </row>
    <row r="1579" spans="1:9" x14ac:dyDescent="0.2">
      <c r="A1579" s="2">
        <v>44658</v>
      </c>
      <c r="B1579">
        <v>21.969999000000001</v>
      </c>
      <c r="C1579">
        <v>23.82</v>
      </c>
      <c r="D1579">
        <v>21.120000999999998</v>
      </c>
      <c r="E1579">
        <v>21.549999</v>
      </c>
      <c r="F1579">
        <v>21.549999</v>
      </c>
      <c r="G1579">
        <v>0</v>
      </c>
      <c r="H1579">
        <f t="shared" si="48"/>
        <v>2022</v>
      </c>
      <c r="I1579">
        <f t="shared" si="49"/>
        <v>4</v>
      </c>
    </row>
    <row r="1580" spans="1:9" x14ac:dyDescent="0.2">
      <c r="A1580" s="2">
        <v>44659</v>
      </c>
      <c r="B1580">
        <v>21.25</v>
      </c>
      <c r="C1580">
        <v>22.34</v>
      </c>
      <c r="D1580">
        <v>20.280000999999999</v>
      </c>
      <c r="E1580">
        <v>21.16</v>
      </c>
      <c r="F1580">
        <v>21.16</v>
      </c>
      <c r="G1580">
        <v>0</v>
      </c>
      <c r="H1580">
        <f t="shared" si="48"/>
        <v>2022</v>
      </c>
      <c r="I1580">
        <f t="shared" si="49"/>
        <v>4</v>
      </c>
    </row>
    <row r="1581" spans="1:9" x14ac:dyDescent="0.2">
      <c r="A1581" s="2">
        <v>44662</v>
      </c>
      <c r="B1581">
        <v>23.09</v>
      </c>
      <c r="C1581">
        <v>24.42</v>
      </c>
      <c r="D1581">
        <v>22.09</v>
      </c>
      <c r="E1581">
        <v>24.370000999999998</v>
      </c>
      <c r="F1581">
        <v>24.370000999999998</v>
      </c>
      <c r="G1581">
        <v>0</v>
      </c>
      <c r="H1581">
        <f t="shared" si="48"/>
        <v>2022</v>
      </c>
      <c r="I1581">
        <f t="shared" si="49"/>
        <v>4</v>
      </c>
    </row>
    <row r="1582" spans="1:9" x14ac:dyDescent="0.2">
      <c r="A1582" s="2">
        <v>44663</v>
      </c>
      <c r="B1582">
        <v>24.940000999999999</v>
      </c>
      <c r="C1582">
        <v>25.379999000000002</v>
      </c>
      <c r="D1582">
        <v>22.27</v>
      </c>
      <c r="E1582">
        <v>24.26</v>
      </c>
      <c r="F1582">
        <v>24.26</v>
      </c>
      <c r="G1582">
        <v>0</v>
      </c>
      <c r="H1582">
        <f t="shared" si="48"/>
        <v>2022</v>
      </c>
      <c r="I1582">
        <f t="shared" si="49"/>
        <v>4</v>
      </c>
    </row>
    <row r="1583" spans="1:9" x14ac:dyDescent="0.2">
      <c r="A1583" s="2">
        <v>44664</v>
      </c>
      <c r="B1583">
        <v>23.52</v>
      </c>
      <c r="C1583">
        <v>24.450001</v>
      </c>
      <c r="D1583">
        <v>21.370000999999998</v>
      </c>
      <c r="E1583">
        <v>21.82</v>
      </c>
      <c r="F1583">
        <v>21.82</v>
      </c>
      <c r="G1583">
        <v>0</v>
      </c>
      <c r="H1583">
        <f t="shared" si="48"/>
        <v>2022</v>
      </c>
      <c r="I1583">
        <f t="shared" si="49"/>
        <v>4</v>
      </c>
    </row>
    <row r="1584" spans="1:9" x14ac:dyDescent="0.2">
      <c r="A1584" s="2">
        <v>44665</v>
      </c>
      <c r="B1584">
        <v>21.719999000000001</v>
      </c>
      <c r="C1584">
        <v>22.700001</v>
      </c>
      <c r="D1584">
        <v>20.85</v>
      </c>
      <c r="E1584">
        <v>22.700001</v>
      </c>
      <c r="F1584">
        <v>22.700001</v>
      </c>
      <c r="G1584">
        <v>0</v>
      </c>
      <c r="H1584">
        <f t="shared" si="48"/>
        <v>2022</v>
      </c>
      <c r="I1584">
        <f t="shared" si="49"/>
        <v>4</v>
      </c>
    </row>
    <row r="1585" spans="1:9" x14ac:dyDescent="0.2">
      <c r="A1585" s="2">
        <v>44669</v>
      </c>
      <c r="B1585">
        <v>24.52</v>
      </c>
      <c r="C1585">
        <v>24.6</v>
      </c>
      <c r="D1585">
        <v>21.98</v>
      </c>
      <c r="E1585">
        <v>22.17</v>
      </c>
      <c r="F1585">
        <v>22.17</v>
      </c>
      <c r="G1585">
        <v>0</v>
      </c>
      <c r="H1585">
        <f t="shared" si="48"/>
        <v>2022</v>
      </c>
      <c r="I1585">
        <f t="shared" si="49"/>
        <v>4</v>
      </c>
    </row>
    <row r="1586" spans="1:9" x14ac:dyDescent="0.2">
      <c r="A1586" s="2">
        <v>44670</v>
      </c>
      <c r="B1586">
        <v>22.549999</v>
      </c>
      <c r="C1586">
        <v>22.92</v>
      </c>
      <c r="D1586">
        <v>20.360001</v>
      </c>
      <c r="E1586">
        <v>21.370000999999998</v>
      </c>
      <c r="F1586">
        <v>21.370000999999998</v>
      </c>
      <c r="G1586">
        <v>0</v>
      </c>
      <c r="H1586">
        <f t="shared" si="48"/>
        <v>2022</v>
      </c>
      <c r="I1586">
        <f t="shared" si="49"/>
        <v>4</v>
      </c>
    </row>
    <row r="1587" spans="1:9" x14ac:dyDescent="0.2">
      <c r="A1587" s="2">
        <v>44671</v>
      </c>
      <c r="B1587">
        <v>21.129999000000002</v>
      </c>
      <c r="C1587">
        <v>21.32</v>
      </c>
      <c r="D1587">
        <v>19.75</v>
      </c>
      <c r="E1587">
        <v>20.32</v>
      </c>
      <c r="F1587">
        <v>20.32</v>
      </c>
      <c r="G1587">
        <v>0</v>
      </c>
      <c r="H1587">
        <f t="shared" si="48"/>
        <v>2022</v>
      </c>
      <c r="I1587">
        <f t="shared" si="49"/>
        <v>4</v>
      </c>
    </row>
    <row r="1588" spans="1:9" x14ac:dyDescent="0.2">
      <c r="A1588" s="2">
        <v>44672</v>
      </c>
      <c r="B1588">
        <v>20.239999999999998</v>
      </c>
      <c r="C1588">
        <v>23.280000999999999</v>
      </c>
      <c r="D1588">
        <v>19.809999000000001</v>
      </c>
      <c r="E1588">
        <v>22.68</v>
      </c>
      <c r="F1588">
        <v>22.68</v>
      </c>
      <c r="G1588">
        <v>0</v>
      </c>
      <c r="H1588">
        <f t="shared" si="48"/>
        <v>2022</v>
      </c>
      <c r="I1588">
        <f t="shared" si="49"/>
        <v>4</v>
      </c>
    </row>
    <row r="1589" spans="1:9" x14ac:dyDescent="0.2">
      <c r="A1589" s="2">
        <v>44673</v>
      </c>
      <c r="B1589">
        <v>22.709999</v>
      </c>
      <c r="C1589">
        <v>28.27</v>
      </c>
      <c r="D1589">
        <v>22.620000999999998</v>
      </c>
      <c r="E1589">
        <v>28.209999</v>
      </c>
      <c r="F1589">
        <v>28.209999</v>
      </c>
      <c r="G1589">
        <v>0</v>
      </c>
      <c r="H1589">
        <f t="shared" si="48"/>
        <v>2022</v>
      </c>
      <c r="I1589">
        <f t="shared" si="49"/>
        <v>4</v>
      </c>
    </row>
    <row r="1590" spans="1:9" x14ac:dyDescent="0.2">
      <c r="A1590" s="2">
        <v>44676</v>
      </c>
      <c r="B1590">
        <v>30.040001</v>
      </c>
      <c r="C1590">
        <v>31.6</v>
      </c>
      <c r="D1590">
        <v>26.799999</v>
      </c>
      <c r="E1590">
        <v>27.02</v>
      </c>
      <c r="F1590">
        <v>27.02</v>
      </c>
      <c r="G1590">
        <v>0</v>
      </c>
      <c r="H1590">
        <f t="shared" si="48"/>
        <v>2022</v>
      </c>
      <c r="I1590">
        <f t="shared" si="49"/>
        <v>4</v>
      </c>
    </row>
    <row r="1591" spans="1:9" x14ac:dyDescent="0.2">
      <c r="A1591" s="2">
        <v>44677</v>
      </c>
      <c r="B1591">
        <v>27.379999000000002</v>
      </c>
      <c r="C1591">
        <v>33.810001</v>
      </c>
      <c r="D1591">
        <v>27.059999000000001</v>
      </c>
      <c r="E1591">
        <v>33.520000000000003</v>
      </c>
      <c r="F1591">
        <v>33.520000000000003</v>
      </c>
      <c r="G1591">
        <v>0</v>
      </c>
      <c r="H1591">
        <f t="shared" si="48"/>
        <v>2022</v>
      </c>
      <c r="I1591">
        <f t="shared" si="49"/>
        <v>4</v>
      </c>
    </row>
    <row r="1592" spans="1:9" x14ac:dyDescent="0.2">
      <c r="A1592" s="2">
        <v>44678</v>
      </c>
      <c r="B1592">
        <v>31.110001</v>
      </c>
      <c r="C1592">
        <v>32.770000000000003</v>
      </c>
      <c r="D1592">
        <v>29.82</v>
      </c>
      <c r="E1592">
        <v>31.6</v>
      </c>
      <c r="F1592">
        <v>31.6</v>
      </c>
      <c r="G1592">
        <v>0</v>
      </c>
      <c r="H1592">
        <f t="shared" si="48"/>
        <v>2022</v>
      </c>
      <c r="I1592">
        <f t="shared" si="49"/>
        <v>4</v>
      </c>
    </row>
    <row r="1593" spans="1:9" x14ac:dyDescent="0.2">
      <c r="A1593" s="2">
        <v>44679</v>
      </c>
      <c r="B1593">
        <v>29.91</v>
      </c>
      <c r="C1593">
        <v>32</v>
      </c>
      <c r="D1593">
        <v>28</v>
      </c>
      <c r="E1593">
        <v>29.99</v>
      </c>
      <c r="F1593">
        <v>29.99</v>
      </c>
      <c r="G1593">
        <v>0</v>
      </c>
      <c r="H1593">
        <f t="shared" si="48"/>
        <v>2022</v>
      </c>
      <c r="I1593">
        <f t="shared" si="49"/>
        <v>4</v>
      </c>
    </row>
    <row r="1594" spans="1:9" x14ac:dyDescent="0.2">
      <c r="A1594" s="2">
        <v>44680</v>
      </c>
      <c r="B1594">
        <v>28.969999000000001</v>
      </c>
      <c r="C1594">
        <v>34.340000000000003</v>
      </c>
      <c r="D1594">
        <v>28.540001</v>
      </c>
      <c r="E1594">
        <v>33.400002000000001</v>
      </c>
      <c r="F1594">
        <v>33.400002000000001</v>
      </c>
      <c r="G1594">
        <v>0</v>
      </c>
      <c r="H1594">
        <f t="shared" si="48"/>
        <v>2022</v>
      </c>
      <c r="I1594">
        <f t="shared" si="49"/>
        <v>4</v>
      </c>
    </row>
    <row r="1595" spans="1:9" x14ac:dyDescent="0.2">
      <c r="A1595" s="2">
        <v>44683</v>
      </c>
      <c r="B1595">
        <v>33.349997999999999</v>
      </c>
      <c r="C1595">
        <v>36.639999000000003</v>
      </c>
      <c r="D1595">
        <v>31.74</v>
      </c>
      <c r="E1595">
        <v>32.340000000000003</v>
      </c>
      <c r="F1595">
        <v>32.340000000000003</v>
      </c>
      <c r="G1595">
        <v>0</v>
      </c>
      <c r="H1595">
        <f t="shared" si="48"/>
        <v>2022</v>
      </c>
      <c r="I1595">
        <f t="shared" si="49"/>
        <v>5</v>
      </c>
    </row>
    <row r="1596" spans="1:9" x14ac:dyDescent="0.2">
      <c r="A1596" s="2">
        <v>44684</v>
      </c>
      <c r="B1596">
        <v>31.76</v>
      </c>
      <c r="C1596">
        <v>32.82</v>
      </c>
      <c r="D1596">
        <v>29.059999000000001</v>
      </c>
      <c r="E1596">
        <v>29.25</v>
      </c>
      <c r="F1596">
        <v>29.25</v>
      </c>
      <c r="G1596">
        <v>0</v>
      </c>
      <c r="H1596">
        <f t="shared" si="48"/>
        <v>2022</v>
      </c>
      <c r="I1596">
        <f t="shared" si="49"/>
        <v>5</v>
      </c>
    </row>
    <row r="1597" spans="1:9" x14ac:dyDescent="0.2">
      <c r="A1597" s="2">
        <v>44685</v>
      </c>
      <c r="B1597">
        <v>29.120000999999998</v>
      </c>
      <c r="C1597">
        <v>29.42</v>
      </c>
      <c r="D1597">
        <v>24.940000999999999</v>
      </c>
      <c r="E1597">
        <v>25.42</v>
      </c>
      <c r="F1597">
        <v>25.42</v>
      </c>
      <c r="G1597">
        <v>0</v>
      </c>
      <c r="H1597">
        <f t="shared" si="48"/>
        <v>2022</v>
      </c>
      <c r="I1597">
        <f t="shared" si="49"/>
        <v>5</v>
      </c>
    </row>
    <row r="1598" spans="1:9" x14ac:dyDescent="0.2">
      <c r="A1598" s="2">
        <v>44686</v>
      </c>
      <c r="B1598">
        <v>25.969999000000001</v>
      </c>
      <c r="C1598">
        <v>33.200001</v>
      </c>
      <c r="D1598">
        <v>25.780000999999999</v>
      </c>
      <c r="E1598">
        <v>31.200001</v>
      </c>
      <c r="F1598">
        <v>31.200001</v>
      </c>
      <c r="G1598">
        <v>0</v>
      </c>
      <c r="H1598">
        <f t="shared" si="48"/>
        <v>2022</v>
      </c>
      <c r="I1598">
        <f t="shared" si="49"/>
        <v>5</v>
      </c>
    </row>
    <row r="1599" spans="1:9" x14ac:dyDescent="0.2">
      <c r="A1599" s="2">
        <v>44687</v>
      </c>
      <c r="B1599">
        <v>32.229999999999997</v>
      </c>
      <c r="C1599">
        <v>35.340000000000003</v>
      </c>
      <c r="D1599">
        <v>29.83</v>
      </c>
      <c r="E1599">
        <v>30.190000999999999</v>
      </c>
      <c r="F1599">
        <v>30.190000999999999</v>
      </c>
      <c r="G1599">
        <v>0</v>
      </c>
      <c r="H1599">
        <f t="shared" si="48"/>
        <v>2022</v>
      </c>
      <c r="I1599">
        <f t="shared" si="49"/>
        <v>5</v>
      </c>
    </row>
    <row r="1600" spans="1:9" x14ac:dyDescent="0.2">
      <c r="A1600" s="2">
        <v>44690</v>
      </c>
      <c r="B1600">
        <v>31.9</v>
      </c>
      <c r="C1600">
        <v>35.479999999999997</v>
      </c>
      <c r="D1600">
        <v>31.9</v>
      </c>
      <c r="E1600">
        <v>34.75</v>
      </c>
      <c r="F1600">
        <v>34.75</v>
      </c>
      <c r="G1600">
        <v>0</v>
      </c>
      <c r="H1600">
        <f t="shared" si="48"/>
        <v>2022</v>
      </c>
      <c r="I1600">
        <f t="shared" si="49"/>
        <v>5</v>
      </c>
    </row>
    <row r="1601" spans="1:9" x14ac:dyDescent="0.2">
      <c r="A1601" s="2">
        <v>44691</v>
      </c>
      <c r="B1601">
        <v>33.659999999999997</v>
      </c>
      <c r="C1601">
        <v>34.840000000000003</v>
      </c>
      <c r="D1601">
        <v>32.240001999999997</v>
      </c>
      <c r="E1601">
        <v>32.990001999999997</v>
      </c>
      <c r="F1601">
        <v>32.990001999999997</v>
      </c>
      <c r="G1601">
        <v>0</v>
      </c>
      <c r="H1601">
        <f t="shared" si="48"/>
        <v>2022</v>
      </c>
      <c r="I1601">
        <f t="shared" si="49"/>
        <v>5</v>
      </c>
    </row>
    <row r="1602" spans="1:9" x14ac:dyDescent="0.2">
      <c r="A1602" s="2">
        <v>44692</v>
      </c>
      <c r="B1602">
        <v>32.869999</v>
      </c>
      <c r="C1602">
        <v>34.389999000000003</v>
      </c>
      <c r="D1602">
        <v>30.690000999999999</v>
      </c>
      <c r="E1602">
        <v>32.560001</v>
      </c>
      <c r="F1602">
        <v>32.560001</v>
      </c>
      <c r="G1602">
        <v>0</v>
      </c>
      <c r="H1602">
        <f t="shared" si="48"/>
        <v>2022</v>
      </c>
      <c r="I1602">
        <f t="shared" si="49"/>
        <v>5</v>
      </c>
    </row>
    <row r="1603" spans="1:9" x14ac:dyDescent="0.2">
      <c r="A1603" s="2">
        <v>44693</v>
      </c>
      <c r="B1603">
        <v>33.740001999999997</v>
      </c>
      <c r="C1603">
        <v>34.759998000000003</v>
      </c>
      <c r="D1603">
        <v>31.700001</v>
      </c>
      <c r="E1603">
        <v>31.77</v>
      </c>
      <c r="F1603">
        <v>31.77</v>
      </c>
      <c r="G1603">
        <v>0</v>
      </c>
      <c r="H1603">
        <f t="shared" ref="H1603:H1666" si="50">YEAR(A1603)</f>
        <v>2022</v>
      </c>
      <c r="I1603">
        <f t="shared" ref="I1603:I1666" si="51">MONTH(A1603)</f>
        <v>5</v>
      </c>
    </row>
    <row r="1604" spans="1:9" x14ac:dyDescent="0.2">
      <c r="A1604" s="2">
        <v>44694</v>
      </c>
      <c r="B1604">
        <v>31.09</v>
      </c>
      <c r="C1604">
        <v>31.200001</v>
      </c>
      <c r="D1604">
        <v>28.780000999999999</v>
      </c>
      <c r="E1604">
        <v>28.870000999999998</v>
      </c>
      <c r="F1604">
        <v>28.870000999999998</v>
      </c>
      <c r="G1604">
        <v>0</v>
      </c>
      <c r="H1604">
        <f t="shared" si="50"/>
        <v>2022</v>
      </c>
      <c r="I1604">
        <f t="shared" si="51"/>
        <v>5</v>
      </c>
    </row>
    <row r="1605" spans="1:9" x14ac:dyDescent="0.2">
      <c r="A1605" s="2">
        <v>44697</v>
      </c>
      <c r="B1605">
        <v>30.01</v>
      </c>
      <c r="C1605">
        <v>30.23</v>
      </c>
      <c r="D1605">
        <v>27.360001</v>
      </c>
      <c r="E1605">
        <v>27.469999000000001</v>
      </c>
      <c r="F1605">
        <v>27.469999000000001</v>
      </c>
      <c r="G1605">
        <v>0</v>
      </c>
      <c r="H1605">
        <f t="shared" si="50"/>
        <v>2022</v>
      </c>
      <c r="I1605">
        <f t="shared" si="51"/>
        <v>5</v>
      </c>
    </row>
    <row r="1606" spans="1:9" x14ac:dyDescent="0.2">
      <c r="A1606" s="2">
        <v>44698</v>
      </c>
      <c r="B1606">
        <v>27.07</v>
      </c>
      <c r="C1606">
        <v>27.17</v>
      </c>
      <c r="D1606">
        <v>25.51</v>
      </c>
      <c r="E1606">
        <v>26.1</v>
      </c>
      <c r="F1606">
        <v>26.1</v>
      </c>
      <c r="G1606">
        <v>0</v>
      </c>
      <c r="H1606">
        <f t="shared" si="50"/>
        <v>2022</v>
      </c>
      <c r="I1606">
        <f t="shared" si="51"/>
        <v>5</v>
      </c>
    </row>
    <row r="1607" spans="1:9" x14ac:dyDescent="0.2">
      <c r="A1607" s="2">
        <v>44699</v>
      </c>
      <c r="B1607">
        <v>26.74</v>
      </c>
      <c r="C1607">
        <v>31.49</v>
      </c>
      <c r="D1607">
        <v>26.209999</v>
      </c>
      <c r="E1607">
        <v>30.959999</v>
      </c>
      <c r="F1607">
        <v>30.959999</v>
      </c>
      <c r="G1607">
        <v>0</v>
      </c>
      <c r="H1607">
        <f t="shared" si="50"/>
        <v>2022</v>
      </c>
      <c r="I1607">
        <f t="shared" si="51"/>
        <v>5</v>
      </c>
    </row>
    <row r="1608" spans="1:9" x14ac:dyDescent="0.2">
      <c r="A1608" s="2">
        <v>44700</v>
      </c>
      <c r="B1608">
        <v>31.24</v>
      </c>
      <c r="C1608">
        <v>33.110000999999997</v>
      </c>
      <c r="D1608">
        <v>29.059999000000001</v>
      </c>
      <c r="E1608">
        <v>29.35</v>
      </c>
      <c r="F1608">
        <v>29.35</v>
      </c>
      <c r="G1608">
        <v>0</v>
      </c>
      <c r="H1608">
        <f t="shared" si="50"/>
        <v>2022</v>
      </c>
      <c r="I1608">
        <f t="shared" si="51"/>
        <v>5</v>
      </c>
    </row>
    <row r="1609" spans="1:9" x14ac:dyDescent="0.2">
      <c r="A1609" s="2">
        <v>44701</v>
      </c>
      <c r="B1609">
        <v>28.780000999999999</v>
      </c>
      <c r="C1609">
        <v>32.909999999999997</v>
      </c>
      <c r="D1609">
        <v>28.059999000000001</v>
      </c>
      <c r="E1609">
        <v>29.43</v>
      </c>
      <c r="F1609">
        <v>29.43</v>
      </c>
      <c r="G1609">
        <v>0</v>
      </c>
      <c r="H1609">
        <f t="shared" si="50"/>
        <v>2022</v>
      </c>
      <c r="I1609">
        <f t="shared" si="51"/>
        <v>5</v>
      </c>
    </row>
    <row r="1610" spans="1:9" x14ac:dyDescent="0.2">
      <c r="A1610" s="2">
        <v>44704</v>
      </c>
      <c r="B1610">
        <v>28.98</v>
      </c>
      <c r="C1610">
        <v>30.389999</v>
      </c>
      <c r="D1610">
        <v>28.290001</v>
      </c>
      <c r="E1610">
        <v>28.48</v>
      </c>
      <c r="F1610">
        <v>28.48</v>
      </c>
      <c r="G1610">
        <v>0</v>
      </c>
      <c r="H1610">
        <f t="shared" si="50"/>
        <v>2022</v>
      </c>
      <c r="I1610">
        <f t="shared" si="51"/>
        <v>5</v>
      </c>
    </row>
    <row r="1611" spans="1:9" x14ac:dyDescent="0.2">
      <c r="A1611" s="2">
        <v>44705</v>
      </c>
      <c r="B1611">
        <v>29.43</v>
      </c>
      <c r="C1611">
        <v>31.07</v>
      </c>
      <c r="D1611">
        <v>29.040001</v>
      </c>
      <c r="E1611">
        <v>29.450001</v>
      </c>
      <c r="F1611">
        <v>29.450001</v>
      </c>
      <c r="G1611">
        <v>0</v>
      </c>
      <c r="H1611">
        <f t="shared" si="50"/>
        <v>2022</v>
      </c>
      <c r="I1611">
        <f t="shared" si="51"/>
        <v>5</v>
      </c>
    </row>
    <row r="1612" spans="1:9" x14ac:dyDescent="0.2">
      <c r="A1612" s="2">
        <v>44706</v>
      </c>
      <c r="B1612">
        <v>29.33</v>
      </c>
      <c r="C1612">
        <v>30.23</v>
      </c>
      <c r="D1612">
        <v>28.16</v>
      </c>
      <c r="E1612">
        <v>28.370000999999998</v>
      </c>
      <c r="F1612">
        <v>28.370000999999998</v>
      </c>
      <c r="G1612">
        <v>0</v>
      </c>
      <c r="H1612">
        <f t="shared" si="50"/>
        <v>2022</v>
      </c>
      <c r="I1612">
        <f t="shared" si="51"/>
        <v>5</v>
      </c>
    </row>
    <row r="1613" spans="1:9" x14ac:dyDescent="0.2">
      <c r="A1613" s="2">
        <v>44707</v>
      </c>
      <c r="B1613">
        <v>28.42</v>
      </c>
      <c r="C1613">
        <v>28.459999</v>
      </c>
      <c r="D1613">
        <v>27.110001</v>
      </c>
      <c r="E1613">
        <v>27.5</v>
      </c>
      <c r="F1613">
        <v>27.5</v>
      </c>
      <c r="G1613">
        <v>0</v>
      </c>
      <c r="H1613">
        <f t="shared" si="50"/>
        <v>2022</v>
      </c>
      <c r="I1613">
        <f t="shared" si="51"/>
        <v>5</v>
      </c>
    </row>
    <row r="1614" spans="1:9" x14ac:dyDescent="0.2">
      <c r="A1614" s="2">
        <v>44708</v>
      </c>
      <c r="B1614">
        <v>27.5</v>
      </c>
      <c r="C1614">
        <v>27.540001</v>
      </c>
      <c r="D1614">
        <v>25.57</v>
      </c>
      <c r="E1614">
        <v>25.719999000000001</v>
      </c>
      <c r="F1614">
        <v>25.719999000000001</v>
      </c>
      <c r="G1614">
        <v>0</v>
      </c>
      <c r="H1614">
        <f t="shared" si="50"/>
        <v>2022</v>
      </c>
      <c r="I1614">
        <f t="shared" si="51"/>
        <v>5</v>
      </c>
    </row>
    <row r="1615" spans="1:9" x14ac:dyDescent="0.2">
      <c r="A1615" s="2">
        <v>44712</v>
      </c>
      <c r="B1615">
        <v>27.469999000000001</v>
      </c>
      <c r="C1615">
        <v>28.35</v>
      </c>
      <c r="D1615">
        <v>25.940000999999999</v>
      </c>
      <c r="E1615">
        <v>26.190000999999999</v>
      </c>
      <c r="F1615">
        <v>26.190000999999999</v>
      </c>
      <c r="G1615">
        <v>0</v>
      </c>
      <c r="H1615">
        <f t="shared" si="50"/>
        <v>2022</v>
      </c>
      <c r="I1615">
        <f t="shared" si="51"/>
        <v>5</v>
      </c>
    </row>
    <row r="1616" spans="1:9" x14ac:dyDescent="0.2">
      <c r="A1616" s="2">
        <v>44713</v>
      </c>
      <c r="B1616">
        <v>26.049999</v>
      </c>
      <c r="C1616">
        <v>27.73</v>
      </c>
      <c r="D1616">
        <v>25.379999000000002</v>
      </c>
      <c r="E1616">
        <v>25.690000999999999</v>
      </c>
      <c r="F1616">
        <v>25.690000999999999</v>
      </c>
      <c r="G1616">
        <v>0</v>
      </c>
      <c r="H1616">
        <f t="shared" si="50"/>
        <v>2022</v>
      </c>
      <c r="I1616">
        <f t="shared" si="51"/>
        <v>6</v>
      </c>
    </row>
    <row r="1617" spans="1:9" x14ac:dyDescent="0.2">
      <c r="A1617" s="2">
        <v>44714</v>
      </c>
      <c r="B1617">
        <v>25.73</v>
      </c>
      <c r="C1617">
        <v>26.5</v>
      </c>
      <c r="D1617">
        <v>24.33</v>
      </c>
      <c r="E1617">
        <v>24.719999000000001</v>
      </c>
      <c r="F1617">
        <v>24.719999000000001</v>
      </c>
      <c r="G1617">
        <v>0</v>
      </c>
      <c r="H1617">
        <f t="shared" si="50"/>
        <v>2022</v>
      </c>
      <c r="I1617">
        <f t="shared" si="51"/>
        <v>6</v>
      </c>
    </row>
    <row r="1618" spans="1:9" x14ac:dyDescent="0.2">
      <c r="A1618" s="2">
        <v>44715</v>
      </c>
      <c r="B1618">
        <v>24.91</v>
      </c>
      <c r="C1618">
        <v>25.959999</v>
      </c>
      <c r="D1618">
        <v>24.76</v>
      </c>
      <c r="E1618">
        <v>24.790001</v>
      </c>
      <c r="F1618">
        <v>24.790001</v>
      </c>
      <c r="G1618">
        <v>0</v>
      </c>
      <c r="H1618">
        <f t="shared" si="50"/>
        <v>2022</v>
      </c>
      <c r="I1618">
        <f t="shared" si="51"/>
        <v>6</v>
      </c>
    </row>
    <row r="1619" spans="1:9" x14ac:dyDescent="0.2">
      <c r="A1619" s="2">
        <v>44718</v>
      </c>
      <c r="B1619">
        <v>25.370000999999998</v>
      </c>
      <c r="C1619">
        <v>25.809999000000001</v>
      </c>
      <c r="D1619">
        <v>24.82</v>
      </c>
      <c r="E1619">
        <v>25.07</v>
      </c>
      <c r="F1619">
        <v>25.07</v>
      </c>
      <c r="G1619">
        <v>0</v>
      </c>
      <c r="H1619">
        <f t="shared" si="50"/>
        <v>2022</v>
      </c>
      <c r="I1619">
        <f t="shared" si="51"/>
        <v>6</v>
      </c>
    </row>
    <row r="1620" spans="1:9" x14ac:dyDescent="0.2">
      <c r="A1620" s="2">
        <v>44719</v>
      </c>
      <c r="B1620">
        <v>25.540001</v>
      </c>
      <c r="C1620">
        <v>26.24</v>
      </c>
      <c r="D1620">
        <v>23.879999000000002</v>
      </c>
      <c r="E1620">
        <v>24.02</v>
      </c>
      <c r="F1620">
        <v>24.02</v>
      </c>
      <c r="G1620">
        <v>0</v>
      </c>
      <c r="H1620">
        <f t="shared" si="50"/>
        <v>2022</v>
      </c>
      <c r="I1620">
        <f t="shared" si="51"/>
        <v>6</v>
      </c>
    </row>
    <row r="1621" spans="1:9" x14ac:dyDescent="0.2">
      <c r="A1621" s="2">
        <v>44720</v>
      </c>
      <c r="B1621">
        <v>24.370000999999998</v>
      </c>
      <c r="C1621">
        <v>24.780000999999999</v>
      </c>
      <c r="D1621">
        <v>23.74</v>
      </c>
      <c r="E1621">
        <v>23.959999</v>
      </c>
      <c r="F1621">
        <v>23.959999</v>
      </c>
      <c r="G1621">
        <v>0</v>
      </c>
      <c r="H1621">
        <f t="shared" si="50"/>
        <v>2022</v>
      </c>
      <c r="I1621">
        <f t="shared" si="51"/>
        <v>6</v>
      </c>
    </row>
    <row r="1622" spans="1:9" x14ac:dyDescent="0.2">
      <c r="A1622" s="2">
        <v>44721</v>
      </c>
      <c r="B1622">
        <v>24.290001</v>
      </c>
      <c r="C1622">
        <v>26.24</v>
      </c>
      <c r="D1622">
        <v>23.82</v>
      </c>
      <c r="E1622">
        <v>26.09</v>
      </c>
      <c r="F1622">
        <v>26.09</v>
      </c>
      <c r="G1622">
        <v>0</v>
      </c>
      <c r="H1622">
        <f t="shared" si="50"/>
        <v>2022</v>
      </c>
      <c r="I1622">
        <f t="shared" si="51"/>
        <v>6</v>
      </c>
    </row>
    <row r="1623" spans="1:9" x14ac:dyDescent="0.2">
      <c r="A1623" s="2">
        <v>44722</v>
      </c>
      <c r="B1623">
        <v>26.26</v>
      </c>
      <c r="C1623">
        <v>29.629999000000002</v>
      </c>
      <c r="D1623">
        <v>26.049999</v>
      </c>
      <c r="E1623">
        <v>27.75</v>
      </c>
      <c r="F1623">
        <v>27.75</v>
      </c>
      <c r="G1623">
        <v>0</v>
      </c>
      <c r="H1623">
        <f t="shared" si="50"/>
        <v>2022</v>
      </c>
      <c r="I1623">
        <f t="shared" si="51"/>
        <v>6</v>
      </c>
    </row>
    <row r="1624" spans="1:9" x14ac:dyDescent="0.2">
      <c r="A1624" s="2">
        <v>44725</v>
      </c>
      <c r="B1624">
        <v>31.370000999999998</v>
      </c>
      <c r="C1624">
        <v>35.049999</v>
      </c>
      <c r="D1624">
        <v>31.290001</v>
      </c>
      <c r="E1624">
        <v>34.020000000000003</v>
      </c>
      <c r="F1624">
        <v>34.020000000000003</v>
      </c>
      <c r="G1624">
        <v>0</v>
      </c>
      <c r="H1624">
        <f t="shared" si="50"/>
        <v>2022</v>
      </c>
      <c r="I1624">
        <f t="shared" si="51"/>
        <v>6</v>
      </c>
    </row>
    <row r="1625" spans="1:9" x14ac:dyDescent="0.2">
      <c r="A1625" s="2">
        <v>44726</v>
      </c>
      <c r="B1625">
        <v>33.009998000000003</v>
      </c>
      <c r="C1625">
        <v>34</v>
      </c>
      <c r="D1625">
        <v>32.060001</v>
      </c>
      <c r="E1625">
        <v>32.689999</v>
      </c>
      <c r="F1625">
        <v>32.689999</v>
      </c>
      <c r="G1625">
        <v>0</v>
      </c>
      <c r="H1625">
        <f t="shared" si="50"/>
        <v>2022</v>
      </c>
      <c r="I1625">
        <f t="shared" si="51"/>
        <v>6</v>
      </c>
    </row>
    <row r="1626" spans="1:9" x14ac:dyDescent="0.2">
      <c r="A1626" s="2">
        <v>44727</v>
      </c>
      <c r="B1626">
        <v>32.389999000000003</v>
      </c>
      <c r="C1626">
        <v>32.770000000000003</v>
      </c>
      <c r="D1626">
        <v>27.76</v>
      </c>
      <c r="E1626">
        <v>29.620000999999998</v>
      </c>
      <c r="F1626">
        <v>29.620000999999998</v>
      </c>
      <c r="G1626">
        <v>0</v>
      </c>
      <c r="H1626">
        <f t="shared" si="50"/>
        <v>2022</v>
      </c>
      <c r="I1626">
        <f t="shared" si="51"/>
        <v>6</v>
      </c>
    </row>
    <row r="1627" spans="1:9" x14ac:dyDescent="0.2">
      <c r="A1627" s="2">
        <v>44728</v>
      </c>
      <c r="B1627">
        <v>30.35</v>
      </c>
      <c r="C1627">
        <v>34.82</v>
      </c>
      <c r="D1627">
        <v>30.35</v>
      </c>
      <c r="E1627">
        <v>32.950001</v>
      </c>
      <c r="F1627">
        <v>32.950001</v>
      </c>
      <c r="G1627">
        <v>0</v>
      </c>
      <c r="H1627">
        <f t="shared" si="50"/>
        <v>2022</v>
      </c>
      <c r="I1627">
        <f t="shared" si="51"/>
        <v>6</v>
      </c>
    </row>
    <row r="1628" spans="1:9" x14ac:dyDescent="0.2">
      <c r="A1628" s="2">
        <v>44729</v>
      </c>
      <c r="B1628">
        <v>32.840000000000003</v>
      </c>
      <c r="C1628">
        <v>33.310001</v>
      </c>
      <c r="D1628">
        <v>30.469999000000001</v>
      </c>
      <c r="E1628">
        <v>31.129999000000002</v>
      </c>
      <c r="F1628">
        <v>31.129999000000002</v>
      </c>
      <c r="G1628">
        <v>0</v>
      </c>
      <c r="H1628">
        <f t="shared" si="50"/>
        <v>2022</v>
      </c>
      <c r="I1628">
        <f t="shared" si="51"/>
        <v>6</v>
      </c>
    </row>
    <row r="1629" spans="1:9" x14ac:dyDescent="0.2">
      <c r="A1629" s="2">
        <v>44733</v>
      </c>
      <c r="B1629">
        <v>30.629999000000002</v>
      </c>
      <c r="C1629">
        <v>30.65</v>
      </c>
      <c r="D1629">
        <v>29.33</v>
      </c>
      <c r="E1629">
        <v>30.190000999999999</v>
      </c>
      <c r="F1629">
        <v>30.190000999999999</v>
      </c>
      <c r="G1629">
        <v>0</v>
      </c>
      <c r="H1629">
        <f t="shared" si="50"/>
        <v>2022</v>
      </c>
      <c r="I1629">
        <f t="shared" si="51"/>
        <v>6</v>
      </c>
    </row>
    <row r="1630" spans="1:9" x14ac:dyDescent="0.2">
      <c r="A1630" s="2">
        <v>44734</v>
      </c>
      <c r="B1630">
        <v>31.450001</v>
      </c>
      <c r="C1630">
        <v>31.57</v>
      </c>
      <c r="D1630">
        <v>28.780000999999999</v>
      </c>
      <c r="E1630">
        <v>28.950001</v>
      </c>
      <c r="F1630">
        <v>28.950001</v>
      </c>
      <c r="G1630">
        <v>0</v>
      </c>
      <c r="H1630">
        <f t="shared" si="50"/>
        <v>2022</v>
      </c>
      <c r="I1630">
        <f t="shared" si="51"/>
        <v>6</v>
      </c>
    </row>
    <row r="1631" spans="1:9" x14ac:dyDescent="0.2">
      <c r="A1631" s="2">
        <v>44735</v>
      </c>
      <c r="B1631">
        <v>29.290001</v>
      </c>
      <c r="C1631">
        <v>29.77</v>
      </c>
      <c r="D1631">
        <v>28.74</v>
      </c>
      <c r="E1631">
        <v>29.049999</v>
      </c>
      <c r="F1631">
        <v>29.049999</v>
      </c>
      <c r="G1631">
        <v>0</v>
      </c>
      <c r="H1631">
        <f t="shared" si="50"/>
        <v>2022</v>
      </c>
      <c r="I1631">
        <f t="shared" si="51"/>
        <v>6</v>
      </c>
    </row>
    <row r="1632" spans="1:9" x14ac:dyDescent="0.2">
      <c r="A1632" s="2">
        <v>44736</v>
      </c>
      <c r="B1632">
        <v>29.07</v>
      </c>
      <c r="C1632">
        <v>29.719999000000001</v>
      </c>
      <c r="D1632">
        <v>26.83</v>
      </c>
      <c r="E1632">
        <v>27.23</v>
      </c>
      <c r="F1632">
        <v>27.23</v>
      </c>
      <c r="G1632">
        <v>0</v>
      </c>
      <c r="H1632">
        <f t="shared" si="50"/>
        <v>2022</v>
      </c>
      <c r="I1632">
        <f t="shared" si="51"/>
        <v>6</v>
      </c>
    </row>
    <row r="1633" spans="1:9" x14ac:dyDescent="0.2">
      <c r="A1633" s="2">
        <v>44739</v>
      </c>
      <c r="B1633">
        <v>28.299999</v>
      </c>
      <c r="C1633">
        <v>28.66</v>
      </c>
      <c r="D1633">
        <v>26.93</v>
      </c>
      <c r="E1633">
        <v>26.950001</v>
      </c>
      <c r="F1633">
        <v>26.950001</v>
      </c>
      <c r="G1633">
        <v>0</v>
      </c>
      <c r="H1633">
        <f t="shared" si="50"/>
        <v>2022</v>
      </c>
      <c r="I1633">
        <f t="shared" si="51"/>
        <v>6</v>
      </c>
    </row>
    <row r="1634" spans="1:9" x14ac:dyDescent="0.2">
      <c r="A1634" s="2">
        <v>44740</v>
      </c>
      <c r="B1634">
        <v>26.9</v>
      </c>
      <c r="C1634">
        <v>28.68</v>
      </c>
      <c r="D1634">
        <v>26.469999000000001</v>
      </c>
      <c r="E1634">
        <v>28.360001</v>
      </c>
      <c r="F1634">
        <v>28.360001</v>
      </c>
      <c r="G1634">
        <v>0</v>
      </c>
      <c r="H1634">
        <f t="shared" si="50"/>
        <v>2022</v>
      </c>
      <c r="I1634">
        <f t="shared" si="51"/>
        <v>6</v>
      </c>
    </row>
    <row r="1635" spans="1:9" x14ac:dyDescent="0.2">
      <c r="A1635" s="2">
        <v>44741</v>
      </c>
      <c r="B1635">
        <v>28.799999</v>
      </c>
      <c r="C1635">
        <v>29.360001</v>
      </c>
      <c r="D1635">
        <v>27.85</v>
      </c>
      <c r="E1635">
        <v>28.16</v>
      </c>
      <c r="F1635">
        <v>28.16</v>
      </c>
      <c r="G1635">
        <v>0</v>
      </c>
      <c r="H1635">
        <f t="shared" si="50"/>
        <v>2022</v>
      </c>
      <c r="I1635">
        <f t="shared" si="51"/>
        <v>6</v>
      </c>
    </row>
    <row r="1636" spans="1:9" x14ac:dyDescent="0.2">
      <c r="A1636" s="2">
        <v>44742</v>
      </c>
      <c r="B1636">
        <v>29.42</v>
      </c>
      <c r="C1636">
        <v>30.219999000000001</v>
      </c>
      <c r="D1636">
        <v>28.280000999999999</v>
      </c>
      <c r="E1636">
        <v>28.709999</v>
      </c>
      <c r="F1636">
        <v>28.709999</v>
      </c>
      <c r="G1636">
        <v>0</v>
      </c>
      <c r="H1636">
        <f t="shared" si="50"/>
        <v>2022</v>
      </c>
      <c r="I1636">
        <f t="shared" si="51"/>
        <v>6</v>
      </c>
    </row>
    <row r="1637" spans="1:9" x14ac:dyDescent="0.2">
      <c r="A1637" s="2">
        <v>44743</v>
      </c>
      <c r="B1637">
        <v>29.530000999999999</v>
      </c>
      <c r="C1637">
        <v>29.59</v>
      </c>
      <c r="D1637">
        <v>26.690000999999999</v>
      </c>
      <c r="E1637">
        <v>26.700001</v>
      </c>
      <c r="F1637">
        <v>26.700001</v>
      </c>
      <c r="G1637">
        <v>0</v>
      </c>
      <c r="H1637">
        <f t="shared" si="50"/>
        <v>2022</v>
      </c>
      <c r="I1637">
        <f t="shared" si="51"/>
        <v>7</v>
      </c>
    </row>
    <row r="1638" spans="1:9" x14ac:dyDescent="0.2">
      <c r="A1638" s="2">
        <v>44747</v>
      </c>
      <c r="B1638">
        <v>27.370000999999998</v>
      </c>
      <c r="C1638">
        <v>29.82</v>
      </c>
      <c r="D1638">
        <v>27.299999</v>
      </c>
      <c r="E1638">
        <v>27.540001</v>
      </c>
      <c r="F1638">
        <v>27.540001</v>
      </c>
      <c r="G1638">
        <v>0</v>
      </c>
      <c r="H1638">
        <f t="shared" si="50"/>
        <v>2022</v>
      </c>
      <c r="I1638">
        <f t="shared" si="51"/>
        <v>7</v>
      </c>
    </row>
    <row r="1639" spans="1:9" x14ac:dyDescent="0.2">
      <c r="A1639" s="2">
        <v>44748</v>
      </c>
      <c r="B1639">
        <v>27.84</v>
      </c>
      <c r="C1639">
        <v>28.07</v>
      </c>
      <c r="D1639">
        <v>26.43</v>
      </c>
      <c r="E1639">
        <v>26.73</v>
      </c>
      <c r="F1639">
        <v>26.73</v>
      </c>
      <c r="G1639">
        <v>0</v>
      </c>
      <c r="H1639">
        <f t="shared" si="50"/>
        <v>2022</v>
      </c>
      <c r="I1639">
        <f t="shared" si="51"/>
        <v>7</v>
      </c>
    </row>
    <row r="1640" spans="1:9" x14ac:dyDescent="0.2">
      <c r="A1640" s="2">
        <v>44749</v>
      </c>
      <c r="B1640">
        <v>26.73</v>
      </c>
      <c r="C1640">
        <v>26.790001</v>
      </c>
      <c r="D1640">
        <v>25.66</v>
      </c>
      <c r="E1640">
        <v>26.08</v>
      </c>
      <c r="F1640">
        <v>26.08</v>
      </c>
      <c r="G1640">
        <v>0</v>
      </c>
      <c r="H1640">
        <f t="shared" si="50"/>
        <v>2022</v>
      </c>
      <c r="I1640">
        <f t="shared" si="51"/>
        <v>7</v>
      </c>
    </row>
    <row r="1641" spans="1:9" x14ac:dyDescent="0.2">
      <c r="A1641" s="2">
        <v>44750</v>
      </c>
      <c r="B1641">
        <v>26.41</v>
      </c>
      <c r="C1641">
        <v>26.610001</v>
      </c>
      <c r="D1641">
        <v>24.43</v>
      </c>
      <c r="E1641">
        <v>24.639999</v>
      </c>
      <c r="F1641">
        <v>24.639999</v>
      </c>
      <c r="G1641">
        <v>0</v>
      </c>
      <c r="H1641">
        <f t="shared" si="50"/>
        <v>2022</v>
      </c>
      <c r="I1641">
        <f t="shared" si="51"/>
        <v>7</v>
      </c>
    </row>
    <row r="1642" spans="1:9" x14ac:dyDescent="0.2">
      <c r="A1642" s="2">
        <v>44753</v>
      </c>
      <c r="B1642">
        <v>26.42</v>
      </c>
      <c r="C1642">
        <v>26.74</v>
      </c>
      <c r="D1642">
        <v>25.790001</v>
      </c>
      <c r="E1642">
        <v>26.17</v>
      </c>
      <c r="F1642">
        <v>26.17</v>
      </c>
      <c r="G1642">
        <v>0</v>
      </c>
      <c r="H1642">
        <f t="shared" si="50"/>
        <v>2022</v>
      </c>
      <c r="I1642">
        <f t="shared" si="51"/>
        <v>7</v>
      </c>
    </row>
    <row r="1643" spans="1:9" x14ac:dyDescent="0.2">
      <c r="A1643" s="2">
        <v>44754</v>
      </c>
      <c r="B1643">
        <v>27.139999</v>
      </c>
      <c r="C1643">
        <v>27.75</v>
      </c>
      <c r="D1643">
        <v>25.82</v>
      </c>
      <c r="E1643">
        <v>27.290001</v>
      </c>
      <c r="F1643">
        <v>27.290001</v>
      </c>
      <c r="G1643">
        <v>0</v>
      </c>
      <c r="H1643">
        <f t="shared" si="50"/>
        <v>2022</v>
      </c>
      <c r="I1643">
        <f t="shared" si="51"/>
        <v>7</v>
      </c>
    </row>
    <row r="1644" spans="1:9" x14ac:dyDescent="0.2">
      <c r="A1644" s="2">
        <v>44755</v>
      </c>
      <c r="B1644">
        <v>27.35</v>
      </c>
      <c r="C1644">
        <v>29.059999000000001</v>
      </c>
      <c r="D1644">
        <v>26.23</v>
      </c>
      <c r="E1644">
        <v>26.82</v>
      </c>
      <c r="F1644">
        <v>26.82</v>
      </c>
      <c r="G1644">
        <v>0</v>
      </c>
      <c r="H1644">
        <f t="shared" si="50"/>
        <v>2022</v>
      </c>
      <c r="I1644">
        <f t="shared" si="51"/>
        <v>7</v>
      </c>
    </row>
    <row r="1645" spans="1:9" x14ac:dyDescent="0.2">
      <c r="A1645" s="2">
        <v>44756</v>
      </c>
      <c r="B1645">
        <v>27.469999000000001</v>
      </c>
      <c r="C1645">
        <v>28.450001</v>
      </c>
      <c r="D1645">
        <v>26.200001</v>
      </c>
      <c r="E1645">
        <v>26.4</v>
      </c>
      <c r="F1645">
        <v>26.4</v>
      </c>
      <c r="G1645">
        <v>0</v>
      </c>
      <c r="H1645">
        <f t="shared" si="50"/>
        <v>2022</v>
      </c>
      <c r="I1645">
        <f t="shared" si="51"/>
        <v>7</v>
      </c>
    </row>
    <row r="1646" spans="1:9" x14ac:dyDescent="0.2">
      <c r="A1646" s="2">
        <v>44757</v>
      </c>
      <c r="B1646">
        <v>26.719999000000001</v>
      </c>
      <c r="C1646">
        <v>26.719999000000001</v>
      </c>
      <c r="D1646">
        <v>24.129999000000002</v>
      </c>
      <c r="E1646">
        <v>24.23</v>
      </c>
      <c r="F1646">
        <v>24.23</v>
      </c>
      <c r="G1646">
        <v>0</v>
      </c>
      <c r="H1646">
        <f t="shared" si="50"/>
        <v>2022</v>
      </c>
      <c r="I1646">
        <f t="shared" si="51"/>
        <v>7</v>
      </c>
    </row>
    <row r="1647" spans="1:9" x14ac:dyDescent="0.2">
      <c r="A1647" s="2">
        <v>44760</v>
      </c>
      <c r="B1647">
        <v>24.83</v>
      </c>
      <c r="C1647">
        <v>25.91</v>
      </c>
      <c r="D1647">
        <v>24.379999000000002</v>
      </c>
      <c r="E1647">
        <v>25.299999</v>
      </c>
      <c r="F1647">
        <v>25.299999</v>
      </c>
      <c r="G1647">
        <v>0</v>
      </c>
      <c r="H1647">
        <f t="shared" si="50"/>
        <v>2022</v>
      </c>
      <c r="I1647">
        <f t="shared" si="51"/>
        <v>7</v>
      </c>
    </row>
    <row r="1648" spans="1:9" x14ac:dyDescent="0.2">
      <c r="A1648" s="2">
        <v>44761</v>
      </c>
      <c r="B1648">
        <v>25.120000999999998</v>
      </c>
      <c r="C1648">
        <v>25.41</v>
      </c>
      <c r="D1648">
        <v>24.23</v>
      </c>
      <c r="E1648">
        <v>24.5</v>
      </c>
      <c r="F1648">
        <v>24.5</v>
      </c>
      <c r="G1648">
        <v>0</v>
      </c>
      <c r="H1648">
        <f t="shared" si="50"/>
        <v>2022</v>
      </c>
      <c r="I1648">
        <f t="shared" si="51"/>
        <v>7</v>
      </c>
    </row>
    <row r="1649" spans="1:9" x14ac:dyDescent="0.2">
      <c r="A1649" s="2">
        <v>44762</v>
      </c>
      <c r="B1649">
        <v>24.23</v>
      </c>
      <c r="C1649">
        <v>24.73</v>
      </c>
      <c r="D1649">
        <v>23.4</v>
      </c>
      <c r="E1649">
        <v>23.879999000000002</v>
      </c>
      <c r="F1649">
        <v>23.879999000000002</v>
      </c>
      <c r="G1649">
        <v>0</v>
      </c>
      <c r="H1649">
        <f t="shared" si="50"/>
        <v>2022</v>
      </c>
      <c r="I1649">
        <f t="shared" si="51"/>
        <v>7</v>
      </c>
    </row>
    <row r="1650" spans="1:9" x14ac:dyDescent="0.2">
      <c r="A1650" s="2">
        <v>44763</v>
      </c>
      <c r="B1650">
        <v>24.07</v>
      </c>
      <c r="C1650">
        <v>24.67</v>
      </c>
      <c r="D1650">
        <v>22.92</v>
      </c>
      <c r="E1650">
        <v>23.110001</v>
      </c>
      <c r="F1650">
        <v>23.110001</v>
      </c>
      <c r="G1650">
        <v>0</v>
      </c>
      <c r="H1650">
        <f t="shared" si="50"/>
        <v>2022</v>
      </c>
      <c r="I1650">
        <f t="shared" si="51"/>
        <v>7</v>
      </c>
    </row>
    <row r="1651" spans="1:9" x14ac:dyDescent="0.2">
      <c r="A1651" s="2">
        <v>44764</v>
      </c>
      <c r="B1651">
        <v>23.299999</v>
      </c>
      <c r="C1651">
        <v>23.809999000000001</v>
      </c>
      <c r="D1651">
        <v>22.41</v>
      </c>
      <c r="E1651">
        <v>23.030000999999999</v>
      </c>
      <c r="F1651">
        <v>23.030000999999999</v>
      </c>
      <c r="G1651">
        <v>0</v>
      </c>
      <c r="H1651">
        <f t="shared" si="50"/>
        <v>2022</v>
      </c>
      <c r="I1651">
        <f t="shared" si="51"/>
        <v>7</v>
      </c>
    </row>
    <row r="1652" spans="1:9" x14ac:dyDescent="0.2">
      <c r="A1652" s="2">
        <v>44767</v>
      </c>
      <c r="B1652">
        <v>24.33</v>
      </c>
      <c r="C1652">
        <v>24.57</v>
      </c>
      <c r="D1652">
        <v>23.190000999999999</v>
      </c>
      <c r="E1652">
        <v>23.360001</v>
      </c>
      <c r="F1652">
        <v>23.360001</v>
      </c>
      <c r="G1652">
        <v>0</v>
      </c>
      <c r="H1652">
        <f t="shared" si="50"/>
        <v>2022</v>
      </c>
      <c r="I1652">
        <f t="shared" si="51"/>
        <v>7</v>
      </c>
    </row>
    <row r="1653" spans="1:9" x14ac:dyDescent="0.2">
      <c r="A1653" s="2">
        <v>44768</v>
      </c>
      <c r="B1653">
        <v>23.950001</v>
      </c>
      <c r="C1653">
        <v>25.309999000000001</v>
      </c>
      <c r="D1653">
        <v>23.82</v>
      </c>
      <c r="E1653">
        <v>24.690000999999999</v>
      </c>
      <c r="F1653">
        <v>24.690000999999999</v>
      </c>
      <c r="G1653">
        <v>0</v>
      </c>
      <c r="H1653">
        <f t="shared" si="50"/>
        <v>2022</v>
      </c>
      <c r="I1653">
        <f t="shared" si="51"/>
        <v>7</v>
      </c>
    </row>
    <row r="1654" spans="1:9" x14ac:dyDescent="0.2">
      <c r="A1654" s="2">
        <v>44769</v>
      </c>
      <c r="B1654">
        <v>24.27</v>
      </c>
      <c r="C1654">
        <v>24.41</v>
      </c>
      <c r="D1654">
        <v>23.02</v>
      </c>
      <c r="E1654">
        <v>23.24</v>
      </c>
      <c r="F1654">
        <v>23.24</v>
      </c>
      <c r="G1654">
        <v>0</v>
      </c>
      <c r="H1654">
        <f t="shared" si="50"/>
        <v>2022</v>
      </c>
      <c r="I1654">
        <f t="shared" si="51"/>
        <v>7</v>
      </c>
    </row>
    <row r="1655" spans="1:9" x14ac:dyDescent="0.2">
      <c r="A1655" s="2">
        <v>44770</v>
      </c>
      <c r="B1655">
        <v>23.33</v>
      </c>
      <c r="C1655">
        <v>23.540001</v>
      </c>
      <c r="D1655">
        <v>22.219999000000001</v>
      </c>
      <c r="E1655">
        <v>22.33</v>
      </c>
      <c r="F1655">
        <v>22.33</v>
      </c>
      <c r="G1655">
        <v>0</v>
      </c>
      <c r="H1655">
        <f t="shared" si="50"/>
        <v>2022</v>
      </c>
      <c r="I1655">
        <f t="shared" si="51"/>
        <v>7</v>
      </c>
    </row>
    <row r="1656" spans="1:9" x14ac:dyDescent="0.2">
      <c r="A1656" s="2">
        <v>44771</v>
      </c>
      <c r="B1656">
        <v>22.129999000000002</v>
      </c>
      <c r="C1656">
        <v>22.16</v>
      </c>
      <c r="D1656">
        <v>21.209999</v>
      </c>
      <c r="E1656">
        <v>21.33</v>
      </c>
      <c r="F1656">
        <v>21.33</v>
      </c>
      <c r="G1656">
        <v>0</v>
      </c>
      <c r="H1656">
        <f t="shared" si="50"/>
        <v>2022</v>
      </c>
      <c r="I1656">
        <f t="shared" si="51"/>
        <v>7</v>
      </c>
    </row>
    <row r="1657" spans="1:9" x14ac:dyDescent="0.2">
      <c r="A1657" s="2">
        <v>44774</v>
      </c>
      <c r="B1657">
        <v>22.41</v>
      </c>
      <c r="C1657">
        <v>23.27</v>
      </c>
      <c r="D1657">
        <v>22.26</v>
      </c>
      <c r="E1657">
        <v>22.84</v>
      </c>
      <c r="F1657">
        <v>22.84</v>
      </c>
      <c r="G1657">
        <v>0</v>
      </c>
      <c r="H1657">
        <f t="shared" si="50"/>
        <v>2022</v>
      </c>
      <c r="I1657">
        <f t="shared" si="51"/>
        <v>8</v>
      </c>
    </row>
    <row r="1658" spans="1:9" x14ac:dyDescent="0.2">
      <c r="A1658" s="2">
        <v>44775</v>
      </c>
      <c r="B1658">
        <v>24.08</v>
      </c>
      <c r="C1658">
        <v>24.68</v>
      </c>
      <c r="D1658">
        <v>22.67</v>
      </c>
      <c r="E1658">
        <v>23.93</v>
      </c>
      <c r="F1658">
        <v>23.93</v>
      </c>
      <c r="G1658">
        <v>0</v>
      </c>
      <c r="H1658">
        <f t="shared" si="50"/>
        <v>2022</v>
      </c>
      <c r="I1658">
        <f t="shared" si="51"/>
        <v>8</v>
      </c>
    </row>
    <row r="1659" spans="1:9" x14ac:dyDescent="0.2">
      <c r="A1659" s="2">
        <v>44776</v>
      </c>
      <c r="B1659">
        <v>23.860001</v>
      </c>
      <c r="C1659">
        <v>23.92</v>
      </c>
      <c r="D1659">
        <v>21.68</v>
      </c>
      <c r="E1659">
        <v>21.950001</v>
      </c>
      <c r="F1659">
        <v>21.950001</v>
      </c>
      <c r="G1659">
        <v>0</v>
      </c>
      <c r="H1659">
        <f t="shared" si="50"/>
        <v>2022</v>
      </c>
      <c r="I1659">
        <f t="shared" si="51"/>
        <v>8</v>
      </c>
    </row>
    <row r="1660" spans="1:9" x14ac:dyDescent="0.2">
      <c r="A1660" s="2">
        <v>44777</v>
      </c>
      <c r="B1660">
        <v>22.059999000000001</v>
      </c>
      <c r="C1660">
        <v>22.66</v>
      </c>
      <c r="D1660">
        <v>21.440000999999999</v>
      </c>
      <c r="E1660">
        <v>21.440000999999999</v>
      </c>
      <c r="F1660">
        <v>21.440000999999999</v>
      </c>
      <c r="G1660">
        <v>0</v>
      </c>
      <c r="H1660">
        <f t="shared" si="50"/>
        <v>2022</v>
      </c>
      <c r="I1660">
        <f t="shared" si="51"/>
        <v>8</v>
      </c>
    </row>
    <row r="1661" spans="1:9" x14ac:dyDescent="0.2">
      <c r="A1661" s="2">
        <v>44778</v>
      </c>
      <c r="B1661">
        <v>21.5</v>
      </c>
      <c r="C1661">
        <v>22.58</v>
      </c>
      <c r="D1661">
        <v>20.76</v>
      </c>
      <c r="E1661">
        <v>21.15</v>
      </c>
      <c r="F1661">
        <v>21.15</v>
      </c>
      <c r="G1661">
        <v>0</v>
      </c>
      <c r="H1661">
        <f t="shared" si="50"/>
        <v>2022</v>
      </c>
      <c r="I1661">
        <f t="shared" si="51"/>
        <v>8</v>
      </c>
    </row>
    <row r="1662" spans="1:9" x14ac:dyDescent="0.2">
      <c r="A1662" s="2">
        <v>44781</v>
      </c>
      <c r="B1662">
        <v>21.74</v>
      </c>
      <c r="C1662">
        <v>22.01</v>
      </c>
      <c r="D1662">
        <v>20.83</v>
      </c>
      <c r="E1662">
        <v>21.290001</v>
      </c>
      <c r="F1662">
        <v>21.290001</v>
      </c>
      <c r="G1662">
        <v>0</v>
      </c>
      <c r="H1662">
        <f t="shared" si="50"/>
        <v>2022</v>
      </c>
      <c r="I1662">
        <f t="shared" si="51"/>
        <v>8</v>
      </c>
    </row>
    <row r="1663" spans="1:9" x14ac:dyDescent="0.2">
      <c r="A1663" s="2">
        <v>44782</v>
      </c>
      <c r="B1663">
        <v>21.41</v>
      </c>
      <c r="C1663">
        <v>22.23</v>
      </c>
      <c r="D1663">
        <v>21.41</v>
      </c>
      <c r="E1663">
        <v>21.77</v>
      </c>
      <c r="F1663">
        <v>21.77</v>
      </c>
      <c r="G1663">
        <v>0</v>
      </c>
      <c r="H1663">
        <f t="shared" si="50"/>
        <v>2022</v>
      </c>
      <c r="I1663">
        <f t="shared" si="51"/>
        <v>8</v>
      </c>
    </row>
    <row r="1664" spans="1:9" x14ac:dyDescent="0.2">
      <c r="A1664" s="2">
        <v>44783</v>
      </c>
      <c r="B1664">
        <v>22.280000999999999</v>
      </c>
      <c r="C1664">
        <v>22.34</v>
      </c>
      <c r="D1664">
        <v>19.540001</v>
      </c>
      <c r="E1664">
        <v>19.739999999999998</v>
      </c>
      <c r="F1664">
        <v>19.739999999999998</v>
      </c>
      <c r="G1664">
        <v>0</v>
      </c>
      <c r="H1664">
        <f t="shared" si="50"/>
        <v>2022</v>
      </c>
      <c r="I1664">
        <f t="shared" si="51"/>
        <v>8</v>
      </c>
    </row>
    <row r="1665" spans="1:9" x14ac:dyDescent="0.2">
      <c r="A1665" s="2">
        <v>44784</v>
      </c>
      <c r="B1665">
        <v>19.84</v>
      </c>
      <c r="C1665">
        <v>20.85</v>
      </c>
      <c r="D1665">
        <v>19.709999</v>
      </c>
      <c r="E1665">
        <v>20.200001</v>
      </c>
      <c r="F1665">
        <v>20.200001</v>
      </c>
      <c r="G1665">
        <v>0</v>
      </c>
      <c r="H1665">
        <f t="shared" si="50"/>
        <v>2022</v>
      </c>
      <c r="I1665">
        <f t="shared" si="51"/>
        <v>8</v>
      </c>
    </row>
    <row r="1666" spans="1:9" x14ac:dyDescent="0.2">
      <c r="A1666" s="2">
        <v>44785</v>
      </c>
      <c r="B1666">
        <v>20.34</v>
      </c>
      <c r="C1666">
        <v>20.350000000000001</v>
      </c>
      <c r="D1666">
        <v>19.120000999999998</v>
      </c>
      <c r="E1666">
        <v>19.530000999999999</v>
      </c>
      <c r="F1666">
        <v>19.530000999999999</v>
      </c>
      <c r="G1666">
        <v>0</v>
      </c>
      <c r="H1666">
        <f t="shared" si="50"/>
        <v>2022</v>
      </c>
      <c r="I1666">
        <f t="shared" si="51"/>
        <v>8</v>
      </c>
    </row>
    <row r="1667" spans="1:9" x14ac:dyDescent="0.2">
      <c r="A1667" s="2">
        <v>44788</v>
      </c>
      <c r="B1667">
        <v>20.74</v>
      </c>
      <c r="C1667">
        <v>21.16</v>
      </c>
      <c r="D1667">
        <v>19.809999000000001</v>
      </c>
      <c r="E1667">
        <v>19.950001</v>
      </c>
      <c r="F1667">
        <v>19.950001</v>
      </c>
      <c r="G1667">
        <v>0</v>
      </c>
      <c r="H1667">
        <f t="shared" ref="H1667:H1728" si="52">YEAR(A1667)</f>
        <v>2022</v>
      </c>
      <c r="I1667">
        <f t="shared" ref="I1667:I1728" si="53">MONTH(A1667)</f>
        <v>8</v>
      </c>
    </row>
    <row r="1668" spans="1:9" x14ac:dyDescent="0.2">
      <c r="A1668" s="2">
        <v>44789</v>
      </c>
      <c r="B1668">
        <v>20.23</v>
      </c>
      <c r="C1668">
        <v>20.389999</v>
      </c>
      <c r="D1668">
        <v>19.5</v>
      </c>
      <c r="E1668">
        <v>19.690000999999999</v>
      </c>
      <c r="F1668">
        <v>19.690000999999999</v>
      </c>
      <c r="G1668">
        <v>0</v>
      </c>
      <c r="H1668">
        <f t="shared" si="52"/>
        <v>2022</v>
      </c>
      <c r="I1668">
        <f t="shared" si="53"/>
        <v>8</v>
      </c>
    </row>
    <row r="1669" spans="1:9" x14ac:dyDescent="0.2">
      <c r="A1669" s="2">
        <v>44790</v>
      </c>
      <c r="B1669">
        <v>19.739999999999998</v>
      </c>
      <c r="C1669">
        <v>20.629999000000002</v>
      </c>
      <c r="D1669">
        <v>19.41</v>
      </c>
      <c r="E1669">
        <v>19.899999999999999</v>
      </c>
      <c r="F1669">
        <v>19.899999999999999</v>
      </c>
      <c r="G1669">
        <v>0</v>
      </c>
      <c r="H1669">
        <f t="shared" si="52"/>
        <v>2022</v>
      </c>
      <c r="I1669">
        <f t="shared" si="53"/>
        <v>8</v>
      </c>
    </row>
    <row r="1670" spans="1:9" x14ac:dyDescent="0.2">
      <c r="A1670" s="2">
        <v>44791</v>
      </c>
      <c r="B1670">
        <v>20.51</v>
      </c>
      <c r="C1670">
        <v>20.610001</v>
      </c>
      <c r="D1670">
        <v>19.43</v>
      </c>
      <c r="E1670">
        <v>19.559999000000001</v>
      </c>
      <c r="F1670">
        <v>19.559999000000001</v>
      </c>
      <c r="G1670">
        <v>0</v>
      </c>
      <c r="H1670">
        <f t="shared" si="52"/>
        <v>2022</v>
      </c>
      <c r="I1670">
        <f t="shared" si="53"/>
        <v>8</v>
      </c>
    </row>
    <row r="1671" spans="1:9" x14ac:dyDescent="0.2">
      <c r="A1671" s="2">
        <v>44792</v>
      </c>
      <c r="B1671">
        <v>20.16</v>
      </c>
      <c r="C1671">
        <v>21.27</v>
      </c>
      <c r="D1671">
        <v>20.079999999999998</v>
      </c>
      <c r="E1671">
        <v>20.6</v>
      </c>
      <c r="F1671">
        <v>20.6</v>
      </c>
      <c r="G1671">
        <v>0</v>
      </c>
      <c r="H1671">
        <f t="shared" si="52"/>
        <v>2022</v>
      </c>
      <c r="I1671">
        <f t="shared" si="53"/>
        <v>8</v>
      </c>
    </row>
    <row r="1672" spans="1:9" x14ac:dyDescent="0.2">
      <c r="A1672" s="2">
        <v>44795</v>
      </c>
      <c r="B1672">
        <v>22.41</v>
      </c>
      <c r="C1672">
        <v>24.620000999999998</v>
      </c>
      <c r="D1672">
        <v>22.389999</v>
      </c>
      <c r="E1672">
        <v>23.799999</v>
      </c>
      <c r="F1672">
        <v>23.799999</v>
      </c>
      <c r="G1672">
        <v>0</v>
      </c>
      <c r="H1672">
        <f t="shared" si="52"/>
        <v>2022</v>
      </c>
      <c r="I1672">
        <f t="shared" si="53"/>
        <v>8</v>
      </c>
    </row>
    <row r="1673" spans="1:9" x14ac:dyDescent="0.2">
      <c r="A1673" s="2">
        <v>44796</v>
      </c>
      <c r="B1673">
        <v>24.129999000000002</v>
      </c>
      <c r="C1673">
        <v>24.209999</v>
      </c>
      <c r="D1673">
        <v>23.07</v>
      </c>
      <c r="E1673">
        <v>24.110001</v>
      </c>
      <c r="F1673">
        <v>24.110001</v>
      </c>
      <c r="G1673">
        <v>0</v>
      </c>
      <c r="H1673">
        <f t="shared" si="52"/>
        <v>2022</v>
      </c>
      <c r="I1673">
        <f t="shared" si="53"/>
        <v>8</v>
      </c>
    </row>
    <row r="1674" spans="1:9" x14ac:dyDescent="0.2">
      <c r="A1674" s="2">
        <v>44797</v>
      </c>
      <c r="B1674">
        <v>24.370000999999998</v>
      </c>
      <c r="C1674">
        <v>24.860001</v>
      </c>
      <c r="D1674">
        <v>22.73</v>
      </c>
      <c r="E1674">
        <v>22.82</v>
      </c>
      <c r="F1674">
        <v>22.82</v>
      </c>
      <c r="G1674">
        <v>0</v>
      </c>
      <c r="H1674">
        <f t="shared" si="52"/>
        <v>2022</v>
      </c>
      <c r="I1674">
        <f t="shared" si="53"/>
        <v>8</v>
      </c>
    </row>
    <row r="1675" spans="1:9" x14ac:dyDescent="0.2">
      <c r="A1675" s="2">
        <v>44798</v>
      </c>
      <c r="B1675">
        <v>22.41</v>
      </c>
      <c r="C1675">
        <v>23.129999000000002</v>
      </c>
      <c r="D1675">
        <v>21.77</v>
      </c>
      <c r="E1675">
        <v>21.780000999999999</v>
      </c>
      <c r="F1675">
        <v>21.780000999999999</v>
      </c>
      <c r="G1675">
        <v>0</v>
      </c>
      <c r="H1675">
        <f t="shared" si="52"/>
        <v>2022</v>
      </c>
      <c r="I1675">
        <f t="shared" si="53"/>
        <v>8</v>
      </c>
    </row>
    <row r="1676" spans="1:9" x14ac:dyDescent="0.2">
      <c r="A1676" s="2">
        <v>44799</v>
      </c>
      <c r="B1676">
        <v>22.07</v>
      </c>
      <c r="C1676">
        <v>25.9</v>
      </c>
      <c r="D1676">
        <v>21.67</v>
      </c>
      <c r="E1676">
        <v>25.559999000000001</v>
      </c>
      <c r="F1676">
        <v>25.559999000000001</v>
      </c>
      <c r="G1676">
        <v>0</v>
      </c>
      <c r="H1676">
        <f t="shared" si="52"/>
        <v>2022</v>
      </c>
      <c r="I1676">
        <f t="shared" si="53"/>
        <v>8</v>
      </c>
    </row>
    <row r="1677" spans="1:9" x14ac:dyDescent="0.2">
      <c r="A1677" s="2">
        <v>44802</v>
      </c>
      <c r="B1677">
        <v>26.860001</v>
      </c>
      <c r="C1677">
        <v>27.67</v>
      </c>
      <c r="D1677">
        <v>25.469999000000001</v>
      </c>
      <c r="E1677">
        <v>26.209999</v>
      </c>
      <c r="F1677">
        <v>26.209999</v>
      </c>
      <c r="G1677">
        <v>0</v>
      </c>
      <c r="H1677">
        <f t="shared" si="52"/>
        <v>2022</v>
      </c>
      <c r="I1677">
        <f t="shared" si="53"/>
        <v>8</v>
      </c>
    </row>
    <row r="1678" spans="1:9" x14ac:dyDescent="0.2">
      <c r="A1678" s="2">
        <v>44803</v>
      </c>
      <c r="B1678">
        <v>25.75</v>
      </c>
      <c r="C1678">
        <v>27.690000999999999</v>
      </c>
      <c r="D1678">
        <v>25.129999000000002</v>
      </c>
      <c r="E1678">
        <v>26.209999</v>
      </c>
      <c r="F1678">
        <v>26.209999</v>
      </c>
      <c r="G1678">
        <v>0</v>
      </c>
      <c r="H1678">
        <f t="shared" si="52"/>
        <v>2022</v>
      </c>
      <c r="I1678">
        <f t="shared" si="53"/>
        <v>8</v>
      </c>
    </row>
    <row r="1679" spans="1:9" x14ac:dyDescent="0.2">
      <c r="A1679" s="2">
        <v>44804</v>
      </c>
      <c r="B1679">
        <v>25.860001</v>
      </c>
      <c r="C1679">
        <v>26.620000999999998</v>
      </c>
      <c r="D1679">
        <v>25.309999000000001</v>
      </c>
      <c r="E1679">
        <v>25.870000999999998</v>
      </c>
      <c r="F1679">
        <v>25.870000999999998</v>
      </c>
      <c r="G1679">
        <v>0</v>
      </c>
      <c r="H1679">
        <f t="shared" si="52"/>
        <v>2022</v>
      </c>
      <c r="I1679">
        <f t="shared" si="53"/>
        <v>8</v>
      </c>
    </row>
    <row r="1680" spans="1:9" x14ac:dyDescent="0.2">
      <c r="A1680" s="2">
        <v>44805</v>
      </c>
      <c r="B1680">
        <v>26.879999000000002</v>
      </c>
      <c r="C1680">
        <v>27.450001</v>
      </c>
      <c r="D1680">
        <v>25.25</v>
      </c>
      <c r="E1680">
        <v>25.559999000000001</v>
      </c>
      <c r="F1680">
        <v>25.559999000000001</v>
      </c>
      <c r="G1680">
        <v>0</v>
      </c>
      <c r="H1680">
        <f t="shared" si="52"/>
        <v>2022</v>
      </c>
      <c r="I1680">
        <f t="shared" si="53"/>
        <v>9</v>
      </c>
    </row>
    <row r="1681" spans="1:9" x14ac:dyDescent="0.2">
      <c r="A1681" s="2">
        <v>44806</v>
      </c>
      <c r="B1681">
        <v>25.51</v>
      </c>
      <c r="C1681">
        <v>26.280000999999999</v>
      </c>
      <c r="D1681">
        <v>23.190000999999999</v>
      </c>
      <c r="E1681">
        <v>25.469999000000001</v>
      </c>
      <c r="F1681">
        <v>25.469999000000001</v>
      </c>
      <c r="G1681">
        <v>0</v>
      </c>
      <c r="H1681">
        <f t="shared" si="52"/>
        <v>2022</v>
      </c>
      <c r="I1681">
        <f t="shared" si="53"/>
        <v>9</v>
      </c>
    </row>
    <row r="1682" spans="1:9" x14ac:dyDescent="0.2">
      <c r="A1682" s="2">
        <v>44810</v>
      </c>
      <c r="B1682">
        <v>25.459999</v>
      </c>
      <c r="C1682">
        <v>27.799999</v>
      </c>
      <c r="D1682">
        <v>25.33</v>
      </c>
      <c r="E1682">
        <v>26.91</v>
      </c>
      <c r="F1682">
        <v>26.91</v>
      </c>
      <c r="G1682">
        <v>0</v>
      </c>
      <c r="H1682">
        <f t="shared" si="52"/>
        <v>2022</v>
      </c>
      <c r="I1682">
        <f t="shared" si="53"/>
        <v>9</v>
      </c>
    </row>
    <row r="1683" spans="1:9" x14ac:dyDescent="0.2">
      <c r="A1683" s="2">
        <v>44811</v>
      </c>
      <c r="B1683">
        <v>26.93</v>
      </c>
      <c r="C1683">
        <v>27.15</v>
      </c>
      <c r="D1683">
        <v>24.540001</v>
      </c>
      <c r="E1683">
        <v>24.639999</v>
      </c>
      <c r="F1683">
        <v>24.639999</v>
      </c>
      <c r="G1683">
        <v>0</v>
      </c>
      <c r="H1683">
        <f t="shared" si="52"/>
        <v>2022</v>
      </c>
      <c r="I1683">
        <f t="shared" si="53"/>
        <v>9</v>
      </c>
    </row>
    <row r="1684" spans="1:9" x14ac:dyDescent="0.2">
      <c r="A1684" s="2">
        <v>44812</v>
      </c>
      <c r="B1684">
        <v>24.700001</v>
      </c>
      <c r="C1684">
        <v>25.9</v>
      </c>
      <c r="D1684">
        <v>23.559999000000001</v>
      </c>
      <c r="E1684">
        <v>23.610001</v>
      </c>
      <c r="F1684">
        <v>23.610001</v>
      </c>
      <c r="G1684">
        <v>0</v>
      </c>
      <c r="H1684">
        <f t="shared" si="52"/>
        <v>2022</v>
      </c>
      <c r="I1684">
        <f t="shared" si="53"/>
        <v>9</v>
      </c>
    </row>
    <row r="1685" spans="1:9" x14ac:dyDescent="0.2">
      <c r="A1685" s="2">
        <v>44813</v>
      </c>
      <c r="B1685">
        <v>23.49</v>
      </c>
      <c r="C1685">
        <v>23.57</v>
      </c>
      <c r="D1685">
        <v>22.639999</v>
      </c>
      <c r="E1685">
        <v>22.790001</v>
      </c>
      <c r="F1685">
        <v>22.790001</v>
      </c>
      <c r="G1685">
        <v>0</v>
      </c>
      <c r="H1685">
        <f t="shared" si="52"/>
        <v>2022</v>
      </c>
      <c r="I1685">
        <f t="shared" si="53"/>
        <v>9</v>
      </c>
    </row>
    <row r="1686" spans="1:9" x14ac:dyDescent="0.2">
      <c r="A1686" s="2">
        <v>44816</v>
      </c>
      <c r="B1686">
        <v>23.58</v>
      </c>
      <c r="C1686">
        <v>24.23</v>
      </c>
      <c r="D1686">
        <v>23.16</v>
      </c>
      <c r="E1686">
        <v>23.870000999999998</v>
      </c>
      <c r="F1686">
        <v>23.870000999999998</v>
      </c>
      <c r="G1686">
        <v>0</v>
      </c>
      <c r="H1686">
        <f t="shared" si="52"/>
        <v>2022</v>
      </c>
      <c r="I1686">
        <f t="shared" si="53"/>
        <v>9</v>
      </c>
    </row>
    <row r="1687" spans="1:9" x14ac:dyDescent="0.2">
      <c r="A1687" s="2">
        <v>44817</v>
      </c>
      <c r="B1687">
        <v>23.67</v>
      </c>
      <c r="C1687">
        <v>28.15</v>
      </c>
      <c r="D1687">
        <v>23.530000999999999</v>
      </c>
      <c r="E1687">
        <v>27.27</v>
      </c>
      <c r="F1687">
        <v>27.27</v>
      </c>
      <c r="G1687">
        <v>0</v>
      </c>
      <c r="H1687">
        <f t="shared" si="52"/>
        <v>2022</v>
      </c>
      <c r="I1687">
        <f t="shared" si="53"/>
        <v>9</v>
      </c>
    </row>
    <row r="1688" spans="1:9" x14ac:dyDescent="0.2">
      <c r="A1688" s="2">
        <v>44818</v>
      </c>
      <c r="B1688">
        <v>26.73</v>
      </c>
      <c r="C1688">
        <v>27.559999000000001</v>
      </c>
      <c r="D1688">
        <v>26.16</v>
      </c>
      <c r="E1688">
        <v>26.16</v>
      </c>
      <c r="F1688">
        <v>26.16</v>
      </c>
      <c r="G1688">
        <v>0</v>
      </c>
      <c r="H1688">
        <f t="shared" si="52"/>
        <v>2022</v>
      </c>
      <c r="I1688">
        <f t="shared" si="53"/>
        <v>9</v>
      </c>
    </row>
    <row r="1689" spans="1:9" x14ac:dyDescent="0.2">
      <c r="A1689" s="2">
        <v>44819</v>
      </c>
      <c r="B1689">
        <v>26.1</v>
      </c>
      <c r="C1689">
        <v>26.93</v>
      </c>
      <c r="D1689">
        <v>25.42</v>
      </c>
      <c r="E1689">
        <v>26.27</v>
      </c>
      <c r="F1689">
        <v>26.27</v>
      </c>
      <c r="G1689">
        <v>0</v>
      </c>
      <c r="H1689">
        <f t="shared" si="52"/>
        <v>2022</v>
      </c>
      <c r="I1689">
        <f t="shared" si="53"/>
        <v>9</v>
      </c>
    </row>
    <row r="1690" spans="1:9" x14ac:dyDescent="0.2">
      <c r="A1690" s="2">
        <v>44820</v>
      </c>
      <c r="B1690">
        <v>27.469999000000001</v>
      </c>
      <c r="C1690">
        <v>28.450001</v>
      </c>
      <c r="D1690">
        <v>26.139999</v>
      </c>
      <c r="E1690">
        <v>26.299999</v>
      </c>
      <c r="F1690">
        <v>26.299999</v>
      </c>
      <c r="G1690">
        <v>0</v>
      </c>
      <c r="H1690">
        <f t="shared" si="52"/>
        <v>2022</v>
      </c>
      <c r="I1690">
        <f t="shared" si="53"/>
        <v>9</v>
      </c>
    </row>
    <row r="1691" spans="1:9" x14ac:dyDescent="0.2">
      <c r="A1691" s="2">
        <v>44823</v>
      </c>
      <c r="B1691">
        <v>27.690000999999999</v>
      </c>
      <c r="C1691">
        <v>27.950001</v>
      </c>
      <c r="D1691">
        <v>25.559999000000001</v>
      </c>
      <c r="E1691">
        <v>25.76</v>
      </c>
      <c r="F1691">
        <v>25.76</v>
      </c>
      <c r="G1691">
        <v>0</v>
      </c>
      <c r="H1691">
        <f t="shared" si="52"/>
        <v>2022</v>
      </c>
      <c r="I1691">
        <f t="shared" si="53"/>
        <v>9</v>
      </c>
    </row>
    <row r="1692" spans="1:9" x14ac:dyDescent="0.2">
      <c r="A1692" s="2">
        <v>44824</v>
      </c>
      <c r="B1692">
        <v>25.65</v>
      </c>
      <c r="C1692">
        <v>27.809999000000001</v>
      </c>
      <c r="D1692">
        <v>25.610001</v>
      </c>
      <c r="E1692">
        <v>27.16</v>
      </c>
      <c r="F1692">
        <v>27.16</v>
      </c>
      <c r="G1692">
        <v>0</v>
      </c>
      <c r="H1692">
        <f t="shared" si="52"/>
        <v>2022</v>
      </c>
      <c r="I1692">
        <f t="shared" si="53"/>
        <v>9</v>
      </c>
    </row>
    <row r="1693" spans="1:9" x14ac:dyDescent="0.2">
      <c r="A1693" s="2">
        <v>44825</v>
      </c>
      <c r="B1693">
        <v>28.030000999999999</v>
      </c>
      <c r="C1693">
        <v>30.18</v>
      </c>
      <c r="D1693">
        <v>25.549999</v>
      </c>
      <c r="E1693">
        <v>27.99</v>
      </c>
      <c r="F1693">
        <v>27.99</v>
      </c>
      <c r="G1693">
        <v>0</v>
      </c>
      <c r="H1693">
        <f t="shared" si="52"/>
        <v>2022</v>
      </c>
      <c r="I1693">
        <f t="shared" si="53"/>
        <v>9</v>
      </c>
    </row>
    <row r="1694" spans="1:9" x14ac:dyDescent="0.2">
      <c r="A1694" s="2">
        <v>44826</v>
      </c>
      <c r="B1694">
        <v>28.16</v>
      </c>
      <c r="C1694">
        <v>28.379999000000002</v>
      </c>
      <c r="D1694">
        <v>26.709999</v>
      </c>
      <c r="E1694">
        <v>27.35</v>
      </c>
      <c r="F1694">
        <v>27.35</v>
      </c>
      <c r="G1694">
        <v>0</v>
      </c>
      <c r="H1694">
        <f t="shared" si="52"/>
        <v>2022</v>
      </c>
      <c r="I1694">
        <f t="shared" si="53"/>
        <v>9</v>
      </c>
    </row>
    <row r="1695" spans="1:9" x14ac:dyDescent="0.2">
      <c r="A1695" s="2">
        <v>44827</v>
      </c>
      <c r="B1695">
        <v>27.68</v>
      </c>
      <c r="C1695">
        <v>32.310001</v>
      </c>
      <c r="D1695">
        <v>27.58</v>
      </c>
      <c r="E1695">
        <v>29.92</v>
      </c>
      <c r="F1695">
        <v>29.92</v>
      </c>
      <c r="G1695">
        <v>0</v>
      </c>
      <c r="H1695">
        <f t="shared" si="52"/>
        <v>2022</v>
      </c>
      <c r="I1695">
        <f t="shared" si="53"/>
        <v>9</v>
      </c>
    </row>
    <row r="1696" spans="1:9" x14ac:dyDescent="0.2">
      <c r="A1696" s="2">
        <v>44830</v>
      </c>
      <c r="B1696">
        <v>31.74</v>
      </c>
      <c r="C1696">
        <v>32.880001</v>
      </c>
      <c r="D1696">
        <v>29.83</v>
      </c>
      <c r="E1696">
        <v>32.259998000000003</v>
      </c>
      <c r="F1696">
        <v>32.259998000000003</v>
      </c>
      <c r="G1696">
        <v>0</v>
      </c>
      <c r="H1696">
        <f t="shared" si="52"/>
        <v>2022</v>
      </c>
      <c r="I1696">
        <f t="shared" si="53"/>
        <v>9</v>
      </c>
    </row>
    <row r="1697" spans="1:9" x14ac:dyDescent="0.2">
      <c r="A1697" s="2">
        <v>44831</v>
      </c>
      <c r="B1697">
        <v>31.200001</v>
      </c>
      <c r="C1697">
        <v>34.139999000000003</v>
      </c>
      <c r="D1697">
        <v>30.299999</v>
      </c>
      <c r="E1697">
        <v>32.599997999999999</v>
      </c>
      <c r="F1697">
        <v>32.599997999999999</v>
      </c>
      <c r="G1697">
        <v>0</v>
      </c>
      <c r="H1697">
        <f t="shared" si="52"/>
        <v>2022</v>
      </c>
      <c r="I1697">
        <f t="shared" si="53"/>
        <v>9</v>
      </c>
    </row>
    <row r="1698" spans="1:9" x14ac:dyDescent="0.2">
      <c r="A1698" s="2">
        <v>44832</v>
      </c>
      <c r="B1698">
        <v>34.5</v>
      </c>
      <c r="C1698">
        <v>34.880001</v>
      </c>
      <c r="D1698">
        <v>30.030000999999999</v>
      </c>
      <c r="E1698">
        <v>30.18</v>
      </c>
      <c r="F1698">
        <v>30.18</v>
      </c>
      <c r="G1698">
        <v>0</v>
      </c>
      <c r="H1698">
        <f t="shared" si="52"/>
        <v>2022</v>
      </c>
      <c r="I1698">
        <f t="shared" si="53"/>
        <v>9</v>
      </c>
    </row>
    <row r="1699" spans="1:9" x14ac:dyDescent="0.2">
      <c r="A1699" s="2">
        <v>44833</v>
      </c>
      <c r="B1699">
        <v>31.67</v>
      </c>
      <c r="C1699">
        <v>33.459999000000003</v>
      </c>
      <c r="D1699">
        <v>31.16</v>
      </c>
      <c r="E1699">
        <v>31.84</v>
      </c>
      <c r="F1699">
        <v>31.84</v>
      </c>
      <c r="G1699">
        <v>0</v>
      </c>
      <c r="H1699">
        <f t="shared" si="52"/>
        <v>2022</v>
      </c>
      <c r="I1699">
        <f t="shared" si="53"/>
        <v>9</v>
      </c>
    </row>
    <row r="1700" spans="1:9" x14ac:dyDescent="0.2">
      <c r="A1700" s="2">
        <v>44834</v>
      </c>
      <c r="B1700">
        <v>31.610001</v>
      </c>
      <c r="C1700">
        <v>33.25</v>
      </c>
      <c r="D1700">
        <v>29.389999</v>
      </c>
      <c r="E1700">
        <v>31.620000999999998</v>
      </c>
      <c r="F1700">
        <v>31.620000999999998</v>
      </c>
      <c r="G1700">
        <v>0</v>
      </c>
      <c r="H1700">
        <f t="shared" si="52"/>
        <v>2022</v>
      </c>
      <c r="I1700">
        <f t="shared" si="53"/>
        <v>9</v>
      </c>
    </row>
    <row r="1701" spans="1:9" x14ac:dyDescent="0.2">
      <c r="A1701" s="2">
        <v>44837</v>
      </c>
      <c r="B1701">
        <v>33</v>
      </c>
      <c r="C1701">
        <v>33.060001</v>
      </c>
      <c r="D1701">
        <v>29.629999000000002</v>
      </c>
      <c r="E1701">
        <v>30.1</v>
      </c>
      <c r="F1701">
        <v>30.1</v>
      </c>
      <c r="G1701">
        <v>0</v>
      </c>
      <c r="H1701">
        <f t="shared" si="52"/>
        <v>2022</v>
      </c>
      <c r="I1701">
        <f t="shared" si="53"/>
        <v>10</v>
      </c>
    </row>
    <row r="1702" spans="1:9" x14ac:dyDescent="0.2">
      <c r="A1702" s="2">
        <v>44838</v>
      </c>
      <c r="B1702">
        <v>29.52</v>
      </c>
      <c r="C1702">
        <v>29.620000999999998</v>
      </c>
      <c r="D1702">
        <v>28.559999000000001</v>
      </c>
      <c r="E1702">
        <v>29.07</v>
      </c>
      <c r="F1702">
        <v>29.07</v>
      </c>
      <c r="G1702">
        <v>0</v>
      </c>
      <c r="H1702">
        <f t="shared" si="52"/>
        <v>2022</v>
      </c>
      <c r="I1702">
        <f t="shared" si="53"/>
        <v>10</v>
      </c>
    </row>
    <row r="1703" spans="1:9" x14ac:dyDescent="0.2">
      <c r="A1703" s="2">
        <v>44839</v>
      </c>
      <c r="B1703">
        <v>29.360001</v>
      </c>
      <c r="C1703">
        <v>30.110001</v>
      </c>
      <c r="D1703">
        <v>28.5</v>
      </c>
      <c r="E1703">
        <v>28.549999</v>
      </c>
      <c r="F1703">
        <v>28.549999</v>
      </c>
      <c r="G1703">
        <v>0</v>
      </c>
      <c r="H1703">
        <f t="shared" si="52"/>
        <v>2022</v>
      </c>
      <c r="I1703">
        <f t="shared" si="53"/>
        <v>10</v>
      </c>
    </row>
    <row r="1704" spans="1:9" x14ac:dyDescent="0.2">
      <c r="A1704" s="2">
        <v>44840</v>
      </c>
      <c r="B1704">
        <v>28.6</v>
      </c>
      <c r="C1704">
        <v>30.74</v>
      </c>
      <c r="D1704">
        <v>28.559999000000001</v>
      </c>
      <c r="E1704">
        <v>30.52</v>
      </c>
      <c r="F1704">
        <v>30.52</v>
      </c>
      <c r="G1704">
        <v>0</v>
      </c>
      <c r="H1704">
        <f t="shared" si="52"/>
        <v>2022</v>
      </c>
      <c r="I1704">
        <f t="shared" si="53"/>
        <v>10</v>
      </c>
    </row>
    <row r="1705" spans="1:9" x14ac:dyDescent="0.2">
      <c r="A1705" s="2">
        <v>44841</v>
      </c>
      <c r="B1705">
        <v>30.370000999999998</v>
      </c>
      <c r="C1705">
        <v>32.020000000000003</v>
      </c>
      <c r="D1705">
        <v>29.879999000000002</v>
      </c>
      <c r="E1705">
        <v>31.360001</v>
      </c>
      <c r="F1705">
        <v>31.360001</v>
      </c>
      <c r="G1705">
        <v>0</v>
      </c>
      <c r="H1705">
        <f t="shared" si="52"/>
        <v>2022</v>
      </c>
      <c r="I1705">
        <f t="shared" si="53"/>
        <v>10</v>
      </c>
    </row>
    <row r="1706" spans="1:9" x14ac:dyDescent="0.2">
      <c r="A1706" s="2">
        <v>44844</v>
      </c>
      <c r="B1706">
        <v>32.93</v>
      </c>
      <c r="C1706">
        <v>33.990001999999997</v>
      </c>
      <c r="D1706">
        <v>32.049999</v>
      </c>
      <c r="E1706">
        <v>32.450001</v>
      </c>
      <c r="F1706">
        <v>32.450001</v>
      </c>
      <c r="G1706">
        <v>0</v>
      </c>
      <c r="H1706">
        <f t="shared" si="52"/>
        <v>2022</v>
      </c>
      <c r="I1706">
        <f t="shared" si="53"/>
        <v>10</v>
      </c>
    </row>
    <row r="1707" spans="1:9" x14ac:dyDescent="0.2">
      <c r="A1707" s="2">
        <v>44845</v>
      </c>
      <c r="B1707">
        <v>33.560001</v>
      </c>
      <c r="C1707">
        <v>34.43</v>
      </c>
      <c r="D1707">
        <v>32.450001</v>
      </c>
      <c r="E1707">
        <v>33.630001</v>
      </c>
      <c r="F1707">
        <v>33.630001</v>
      </c>
      <c r="G1707">
        <v>0</v>
      </c>
      <c r="H1707">
        <f t="shared" si="52"/>
        <v>2022</v>
      </c>
      <c r="I1707">
        <f t="shared" si="53"/>
        <v>10</v>
      </c>
    </row>
    <row r="1708" spans="1:9" x14ac:dyDescent="0.2">
      <c r="A1708" s="2">
        <v>44846</v>
      </c>
      <c r="B1708">
        <v>33.540000999999997</v>
      </c>
      <c r="C1708">
        <v>34.529998999999997</v>
      </c>
      <c r="D1708">
        <v>33.110000999999997</v>
      </c>
      <c r="E1708">
        <v>33.57</v>
      </c>
      <c r="F1708">
        <v>33.57</v>
      </c>
      <c r="G1708">
        <v>0</v>
      </c>
      <c r="H1708">
        <f t="shared" si="52"/>
        <v>2022</v>
      </c>
      <c r="I1708">
        <f t="shared" si="53"/>
        <v>10</v>
      </c>
    </row>
    <row r="1709" spans="1:9" x14ac:dyDescent="0.2">
      <c r="A1709" s="2">
        <v>44847</v>
      </c>
      <c r="B1709">
        <v>33.599997999999999</v>
      </c>
      <c r="C1709">
        <v>33.869999</v>
      </c>
      <c r="D1709">
        <v>31.629999000000002</v>
      </c>
      <c r="E1709">
        <v>31.940000999999999</v>
      </c>
      <c r="F1709">
        <v>31.940000999999999</v>
      </c>
      <c r="G1709">
        <v>0</v>
      </c>
      <c r="H1709">
        <f t="shared" si="52"/>
        <v>2022</v>
      </c>
      <c r="I1709">
        <f t="shared" si="53"/>
        <v>10</v>
      </c>
    </row>
    <row r="1710" spans="1:9" x14ac:dyDescent="0.2">
      <c r="A1710" s="2">
        <v>44848</v>
      </c>
      <c r="B1710">
        <v>31.889999</v>
      </c>
      <c r="C1710">
        <v>32.979999999999997</v>
      </c>
      <c r="D1710">
        <v>31.139999</v>
      </c>
      <c r="E1710">
        <v>32.020000000000003</v>
      </c>
      <c r="F1710">
        <v>32.020000000000003</v>
      </c>
      <c r="G1710">
        <v>0</v>
      </c>
      <c r="H1710">
        <f t="shared" si="52"/>
        <v>2022</v>
      </c>
      <c r="I1710">
        <f t="shared" si="53"/>
        <v>10</v>
      </c>
    </row>
    <row r="1711" spans="1:9" x14ac:dyDescent="0.2">
      <c r="A1711" s="2">
        <v>44851</v>
      </c>
      <c r="B1711">
        <v>32.270000000000003</v>
      </c>
      <c r="C1711">
        <v>32.590000000000003</v>
      </c>
      <c r="D1711">
        <v>30.700001</v>
      </c>
      <c r="E1711">
        <v>31.370000999999998</v>
      </c>
      <c r="F1711">
        <v>31.370000999999998</v>
      </c>
      <c r="G1711">
        <v>0</v>
      </c>
      <c r="H1711">
        <f t="shared" si="52"/>
        <v>2022</v>
      </c>
      <c r="I1711">
        <f t="shared" si="53"/>
        <v>10</v>
      </c>
    </row>
    <row r="1712" spans="1:9" x14ac:dyDescent="0.2">
      <c r="A1712" s="2">
        <v>44852</v>
      </c>
      <c r="B1712">
        <v>31.1</v>
      </c>
      <c r="C1712">
        <v>31.93</v>
      </c>
      <c r="D1712">
        <v>30.42</v>
      </c>
      <c r="E1712">
        <v>30.5</v>
      </c>
      <c r="F1712">
        <v>30.5</v>
      </c>
      <c r="G1712">
        <v>0</v>
      </c>
      <c r="H1712">
        <f t="shared" si="52"/>
        <v>2022</v>
      </c>
      <c r="I1712">
        <f t="shared" si="53"/>
        <v>10</v>
      </c>
    </row>
    <row r="1713" spans="1:9" x14ac:dyDescent="0.2">
      <c r="A1713" s="2">
        <v>44853</v>
      </c>
      <c r="B1713">
        <v>30.940000999999999</v>
      </c>
      <c r="C1713">
        <v>31.9</v>
      </c>
      <c r="D1713">
        <v>30.76</v>
      </c>
      <c r="E1713">
        <v>30.76</v>
      </c>
      <c r="F1713">
        <v>30.76</v>
      </c>
      <c r="G1713">
        <v>0</v>
      </c>
      <c r="H1713">
        <f t="shared" si="52"/>
        <v>2022</v>
      </c>
      <c r="I1713">
        <f t="shared" si="53"/>
        <v>10</v>
      </c>
    </row>
    <row r="1714" spans="1:9" x14ac:dyDescent="0.2">
      <c r="A1714" s="2">
        <v>44854</v>
      </c>
      <c r="B1714">
        <v>31.299999</v>
      </c>
      <c r="C1714">
        <v>31.32</v>
      </c>
      <c r="D1714">
        <v>29.76</v>
      </c>
      <c r="E1714">
        <v>29.98</v>
      </c>
      <c r="F1714">
        <v>29.98</v>
      </c>
      <c r="G1714">
        <v>0</v>
      </c>
      <c r="H1714">
        <f t="shared" si="52"/>
        <v>2022</v>
      </c>
      <c r="I1714">
        <f t="shared" si="53"/>
        <v>10</v>
      </c>
    </row>
    <row r="1715" spans="1:9" x14ac:dyDescent="0.2">
      <c r="A1715" s="2">
        <v>44855</v>
      </c>
      <c r="B1715">
        <v>30.209999</v>
      </c>
      <c r="C1715">
        <v>30.440000999999999</v>
      </c>
      <c r="D1715">
        <v>29.24</v>
      </c>
      <c r="E1715">
        <v>29.690000999999999</v>
      </c>
      <c r="F1715">
        <v>29.690000999999999</v>
      </c>
      <c r="G1715">
        <v>0</v>
      </c>
      <c r="H1715">
        <f t="shared" si="52"/>
        <v>2022</v>
      </c>
      <c r="I1715">
        <f t="shared" si="53"/>
        <v>10</v>
      </c>
    </row>
    <row r="1716" spans="1:9" x14ac:dyDescent="0.2">
      <c r="A1716" s="2">
        <v>44858</v>
      </c>
      <c r="B1716">
        <v>30.65</v>
      </c>
      <c r="C1716">
        <v>30.950001</v>
      </c>
      <c r="D1716">
        <v>29.780000999999999</v>
      </c>
      <c r="E1716">
        <v>29.85</v>
      </c>
      <c r="F1716">
        <v>29.85</v>
      </c>
      <c r="G1716">
        <v>0</v>
      </c>
      <c r="H1716">
        <f t="shared" si="52"/>
        <v>2022</v>
      </c>
      <c r="I1716">
        <f t="shared" si="53"/>
        <v>10</v>
      </c>
    </row>
    <row r="1717" spans="1:9" x14ac:dyDescent="0.2">
      <c r="A1717" s="2">
        <v>44859</v>
      </c>
      <c r="B1717">
        <v>29.799999</v>
      </c>
      <c r="C1717">
        <v>30</v>
      </c>
      <c r="D1717">
        <v>28.219999000000001</v>
      </c>
      <c r="E1717">
        <v>28.459999</v>
      </c>
      <c r="F1717">
        <v>28.459999</v>
      </c>
      <c r="G1717">
        <v>0</v>
      </c>
      <c r="H1717">
        <f t="shared" si="52"/>
        <v>2022</v>
      </c>
      <c r="I1717">
        <f t="shared" si="53"/>
        <v>10</v>
      </c>
    </row>
    <row r="1718" spans="1:9" x14ac:dyDescent="0.2">
      <c r="A1718" s="2">
        <v>44860</v>
      </c>
      <c r="B1718">
        <v>28.440000999999999</v>
      </c>
      <c r="C1718">
        <v>28.52</v>
      </c>
      <c r="D1718">
        <v>27.27</v>
      </c>
      <c r="E1718">
        <v>27.280000999999999</v>
      </c>
      <c r="F1718">
        <v>27.280000999999999</v>
      </c>
      <c r="G1718">
        <v>0</v>
      </c>
      <c r="H1718">
        <f t="shared" si="52"/>
        <v>2022</v>
      </c>
      <c r="I1718">
        <f t="shared" si="53"/>
        <v>10</v>
      </c>
    </row>
    <row r="1719" spans="1:9" x14ac:dyDescent="0.2">
      <c r="A1719" s="2">
        <v>44861</v>
      </c>
      <c r="B1719">
        <v>27.51</v>
      </c>
      <c r="C1719">
        <v>27.67</v>
      </c>
      <c r="D1719">
        <v>26.940000999999999</v>
      </c>
      <c r="E1719">
        <v>27.389999</v>
      </c>
      <c r="F1719">
        <v>27.389999</v>
      </c>
      <c r="G1719">
        <v>0</v>
      </c>
      <c r="H1719">
        <f t="shared" si="52"/>
        <v>2022</v>
      </c>
      <c r="I1719">
        <f t="shared" si="53"/>
        <v>10</v>
      </c>
    </row>
    <row r="1720" spans="1:9" x14ac:dyDescent="0.2">
      <c r="A1720" s="2">
        <v>44862</v>
      </c>
      <c r="B1720">
        <v>27.43</v>
      </c>
      <c r="C1720">
        <v>27.59</v>
      </c>
      <c r="D1720">
        <v>25.75</v>
      </c>
      <c r="E1720">
        <v>25.75</v>
      </c>
      <c r="F1720">
        <v>25.75</v>
      </c>
      <c r="G1720">
        <v>0</v>
      </c>
      <c r="H1720">
        <f t="shared" si="52"/>
        <v>2022</v>
      </c>
      <c r="I1720">
        <f t="shared" si="53"/>
        <v>10</v>
      </c>
    </row>
    <row r="1721" spans="1:9" x14ac:dyDescent="0.2">
      <c r="A1721" s="2">
        <v>44865</v>
      </c>
      <c r="B1721">
        <v>26.91</v>
      </c>
      <c r="C1721">
        <v>27.07</v>
      </c>
      <c r="D1721">
        <v>25.84</v>
      </c>
      <c r="E1721">
        <v>25.879999000000002</v>
      </c>
      <c r="F1721">
        <v>25.879999000000002</v>
      </c>
      <c r="G1721">
        <v>0</v>
      </c>
      <c r="H1721">
        <f t="shared" si="52"/>
        <v>2022</v>
      </c>
      <c r="I1721">
        <f t="shared" si="53"/>
        <v>10</v>
      </c>
    </row>
    <row r="1722" spans="1:9" x14ac:dyDescent="0.2">
      <c r="A1722" s="2">
        <v>44866</v>
      </c>
      <c r="B1722">
        <v>25.959999</v>
      </c>
      <c r="C1722">
        <v>26.35</v>
      </c>
      <c r="D1722">
        <v>25.66</v>
      </c>
      <c r="E1722">
        <v>25.809999000000001</v>
      </c>
      <c r="F1722">
        <v>25.809999000000001</v>
      </c>
      <c r="G1722">
        <v>0</v>
      </c>
      <c r="H1722">
        <f t="shared" si="52"/>
        <v>2022</v>
      </c>
      <c r="I1722">
        <f t="shared" si="53"/>
        <v>11</v>
      </c>
    </row>
    <row r="1723" spans="1:9" x14ac:dyDescent="0.2">
      <c r="A1723" s="2">
        <v>44867</v>
      </c>
      <c r="B1723">
        <v>26.040001</v>
      </c>
      <c r="C1723">
        <v>26.620000999999998</v>
      </c>
      <c r="D1723">
        <v>25.389999</v>
      </c>
      <c r="E1723">
        <v>25.860001</v>
      </c>
      <c r="F1723">
        <v>25.860001</v>
      </c>
      <c r="G1723">
        <v>0</v>
      </c>
      <c r="H1723">
        <f t="shared" si="52"/>
        <v>2022</v>
      </c>
      <c r="I1723">
        <f t="shared" si="53"/>
        <v>11</v>
      </c>
    </row>
    <row r="1724" spans="1:9" x14ac:dyDescent="0.2">
      <c r="A1724" s="2">
        <v>44868</v>
      </c>
      <c r="B1724">
        <v>25.98</v>
      </c>
      <c r="C1724">
        <v>26.870000999999998</v>
      </c>
      <c r="D1724">
        <v>25.1</v>
      </c>
      <c r="E1724">
        <v>25.299999</v>
      </c>
      <c r="F1724">
        <v>25.299999</v>
      </c>
      <c r="G1724">
        <v>0</v>
      </c>
      <c r="H1724">
        <f t="shared" si="52"/>
        <v>2022</v>
      </c>
      <c r="I1724">
        <f t="shared" si="53"/>
        <v>11</v>
      </c>
    </row>
    <row r="1725" spans="1:9" x14ac:dyDescent="0.2">
      <c r="A1725" s="2">
        <v>44869</v>
      </c>
      <c r="B1725">
        <v>25.629999000000002</v>
      </c>
      <c r="C1725">
        <v>25.709999</v>
      </c>
      <c r="D1725">
        <v>24</v>
      </c>
      <c r="E1725">
        <v>24.549999</v>
      </c>
      <c r="F1725">
        <v>24.549999</v>
      </c>
      <c r="G1725">
        <v>0</v>
      </c>
      <c r="H1725">
        <f t="shared" si="52"/>
        <v>2022</v>
      </c>
      <c r="I1725">
        <f t="shared" si="53"/>
        <v>11</v>
      </c>
    </row>
    <row r="1726" spans="1:9" x14ac:dyDescent="0.2">
      <c r="A1726" s="2">
        <v>44872</v>
      </c>
      <c r="B1726">
        <v>25.67</v>
      </c>
      <c r="C1726">
        <v>25.67</v>
      </c>
      <c r="D1726">
        <v>24.34</v>
      </c>
      <c r="E1726">
        <v>24.35</v>
      </c>
      <c r="F1726">
        <v>24.35</v>
      </c>
      <c r="G1726">
        <v>0</v>
      </c>
      <c r="H1726">
        <f t="shared" si="52"/>
        <v>2022</v>
      </c>
      <c r="I1726">
        <f t="shared" si="53"/>
        <v>11</v>
      </c>
    </row>
    <row r="1727" spans="1:9" x14ac:dyDescent="0.2">
      <c r="A1727" s="2">
        <v>44873</v>
      </c>
      <c r="B1727">
        <v>24.709999</v>
      </c>
      <c r="C1727">
        <v>26.16</v>
      </c>
      <c r="D1727">
        <v>24.24</v>
      </c>
      <c r="E1727">
        <v>25.540001</v>
      </c>
      <c r="F1727">
        <v>25.540001</v>
      </c>
      <c r="G1727">
        <v>0</v>
      </c>
      <c r="H1727">
        <f t="shared" si="52"/>
        <v>2022</v>
      </c>
      <c r="I1727">
        <f t="shared" si="53"/>
        <v>11</v>
      </c>
    </row>
    <row r="1728" spans="1:9" x14ac:dyDescent="0.2">
      <c r="A1728" s="2">
        <v>44874</v>
      </c>
      <c r="B1728">
        <v>25.34</v>
      </c>
      <c r="C1728">
        <v>25.370000999999998</v>
      </c>
      <c r="D1728">
        <v>25.26</v>
      </c>
      <c r="E1728">
        <v>25.34</v>
      </c>
      <c r="F1728">
        <v>25.34</v>
      </c>
      <c r="G1728">
        <v>0</v>
      </c>
      <c r="H1728">
        <f t="shared" si="52"/>
        <v>2022</v>
      </c>
      <c r="I1728">
        <f t="shared" si="53"/>
        <v>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ABD45-4402-234E-A430-D7C4EE3F1547}">
  <dimension ref="A3:C86"/>
  <sheetViews>
    <sheetView workbookViewId="0">
      <selection activeCell="I22" sqref="I22"/>
    </sheetView>
  </sheetViews>
  <sheetFormatPr baseColWidth="10" defaultRowHeight="16" x14ac:dyDescent="0.2"/>
  <cols>
    <col min="1" max="1" width="13" bestFit="1" customWidth="1"/>
    <col min="2" max="2" width="9" bestFit="1" customWidth="1"/>
    <col min="3" max="3" width="15" bestFit="1" customWidth="1"/>
  </cols>
  <sheetData>
    <row r="3" spans="1:3" x14ac:dyDescent="0.2">
      <c r="A3" s="13" t="s">
        <v>333</v>
      </c>
      <c r="B3" s="13" t="s">
        <v>334</v>
      </c>
      <c r="C3" t="s">
        <v>369</v>
      </c>
    </row>
    <row r="4" spans="1:3" x14ac:dyDescent="0.2">
      <c r="A4">
        <v>2016</v>
      </c>
      <c r="B4">
        <v>1</v>
      </c>
      <c r="C4" s="15">
        <v>23.717894789473679</v>
      </c>
    </row>
    <row r="5" spans="1:3" x14ac:dyDescent="0.2">
      <c r="A5">
        <v>2016</v>
      </c>
      <c r="B5">
        <v>2</v>
      </c>
      <c r="C5" s="15">
        <v>22.516999850000001</v>
      </c>
    </row>
    <row r="6" spans="1:3" x14ac:dyDescent="0.2">
      <c r="A6">
        <v>2016</v>
      </c>
      <c r="B6">
        <v>3</v>
      </c>
      <c r="C6" s="15">
        <v>15.849091</v>
      </c>
    </row>
    <row r="7" spans="1:3" x14ac:dyDescent="0.2">
      <c r="A7">
        <v>2016</v>
      </c>
      <c r="B7">
        <v>4</v>
      </c>
      <c r="C7" s="15">
        <v>14.300476190476191</v>
      </c>
    </row>
    <row r="8" spans="1:3" x14ac:dyDescent="0.2">
      <c r="A8">
        <v>2016</v>
      </c>
      <c r="B8">
        <v>5</v>
      </c>
      <c r="C8" s="15">
        <v>14.852857095238093</v>
      </c>
    </row>
    <row r="9" spans="1:3" x14ac:dyDescent="0.2">
      <c r="A9">
        <v>2016</v>
      </c>
      <c r="B9">
        <v>6</v>
      </c>
      <c r="C9" s="15">
        <v>17.774545454545454</v>
      </c>
    </row>
    <row r="10" spans="1:3" x14ac:dyDescent="0.2">
      <c r="A10">
        <v>2016</v>
      </c>
      <c r="B10">
        <v>7</v>
      </c>
      <c r="C10" s="15">
        <v>13.1585</v>
      </c>
    </row>
    <row r="11" spans="1:3" x14ac:dyDescent="0.2">
      <c r="A11">
        <v>2016</v>
      </c>
      <c r="B11">
        <v>8</v>
      </c>
      <c r="C11" s="15">
        <v>12.399565217391308</v>
      </c>
    </row>
    <row r="12" spans="1:3" x14ac:dyDescent="0.2">
      <c r="A12">
        <v>2016</v>
      </c>
      <c r="B12">
        <v>9</v>
      </c>
      <c r="C12" s="15">
        <v>14.219523714285716</v>
      </c>
    </row>
    <row r="13" spans="1:3" x14ac:dyDescent="0.2">
      <c r="A13">
        <v>2016</v>
      </c>
      <c r="B13">
        <v>10</v>
      </c>
      <c r="C13" s="15">
        <v>14.585238142857143</v>
      </c>
    </row>
    <row r="14" spans="1:3" x14ac:dyDescent="0.2">
      <c r="A14">
        <v>2016</v>
      </c>
      <c r="B14">
        <v>11</v>
      </c>
      <c r="C14" s="15">
        <v>15.236190380952374</v>
      </c>
    </row>
    <row r="15" spans="1:3" x14ac:dyDescent="0.2">
      <c r="A15">
        <v>2016</v>
      </c>
      <c r="B15">
        <v>12</v>
      </c>
      <c r="C15" s="15">
        <v>12.472380952380954</v>
      </c>
    </row>
    <row r="16" spans="1:3" x14ac:dyDescent="0.2">
      <c r="A16">
        <v>2017</v>
      </c>
      <c r="B16">
        <v>1</v>
      </c>
      <c r="C16" s="15">
        <v>11.608500000000001</v>
      </c>
    </row>
    <row r="17" spans="1:3" x14ac:dyDescent="0.2">
      <c r="A17">
        <v>2017</v>
      </c>
      <c r="B17">
        <v>2</v>
      </c>
      <c r="C17" s="15">
        <v>11.530526315789473</v>
      </c>
    </row>
    <row r="18" spans="1:3" x14ac:dyDescent="0.2">
      <c r="A18">
        <v>2017</v>
      </c>
      <c r="B18">
        <v>3</v>
      </c>
      <c r="C18" s="15">
        <v>11.897826086956524</v>
      </c>
    </row>
    <row r="19" spans="1:3" x14ac:dyDescent="0.2">
      <c r="A19">
        <v>2017</v>
      </c>
      <c r="B19">
        <v>4</v>
      </c>
      <c r="C19" s="15">
        <v>13.136315789473683</v>
      </c>
    </row>
    <row r="20" spans="1:3" x14ac:dyDescent="0.2">
      <c r="A20">
        <v>2017</v>
      </c>
      <c r="B20">
        <v>5</v>
      </c>
      <c r="C20" s="15">
        <v>10.862272727272728</v>
      </c>
    </row>
    <row r="21" spans="1:3" x14ac:dyDescent="0.2">
      <c r="A21">
        <v>2017</v>
      </c>
      <c r="B21">
        <v>6</v>
      </c>
      <c r="C21" s="15">
        <v>10.513636363636364</v>
      </c>
    </row>
    <row r="22" spans="1:3" x14ac:dyDescent="0.2">
      <c r="A22">
        <v>2017</v>
      </c>
      <c r="B22">
        <v>7</v>
      </c>
      <c r="C22" s="15">
        <v>10.2645</v>
      </c>
    </row>
    <row r="23" spans="1:3" x14ac:dyDescent="0.2">
      <c r="A23">
        <v>2017</v>
      </c>
      <c r="B23">
        <v>8</v>
      </c>
      <c r="C23" s="15">
        <v>11.975652217391303</v>
      </c>
    </row>
    <row r="24" spans="1:3" x14ac:dyDescent="0.2">
      <c r="A24">
        <v>2017</v>
      </c>
      <c r="B24">
        <v>9</v>
      </c>
      <c r="C24" s="15">
        <v>10.437999999999999</v>
      </c>
    </row>
    <row r="25" spans="1:3" x14ac:dyDescent="0.2">
      <c r="A25">
        <v>2017</v>
      </c>
      <c r="B25">
        <v>10</v>
      </c>
      <c r="C25" s="15">
        <v>10.125454545454547</v>
      </c>
    </row>
    <row r="26" spans="1:3" x14ac:dyDescent="0.2">
      <c r="A26">
        <v>2017</v>
      </c>
      <c r="B26">
        <v>11</v>
      </c>
      <c r="C26" s="15">
        <v>10.540476190476189</v>
      </c>
    </row>
    <row r="27" spans="1:3" x14ac:dyDescent="0.2">
      <c r="A27">
        <v>2017</v>
      </c>
      <c r="B27">
        <v>12</v>
      </c>
      <c r="C27" s="15">
        <v>10.2645</v>
      </c>
    </row>
    <row r="28" spans="1:3" x14ac:dyDescent="0.2">
      <c r="A28">
        <v>2018</v>
      </c>
      <c r="B28">
        <v>1</v>
      </c>
      <c r="C28" s="15">
        <v>11.062380952380952</v>
      </c>
    </row>
    <row r="29" spans="1:3" x14ac:dyDescent="0.2">
      <c r="A29">
        <v>2018</v>
      </c>
      <c r="B29">
        <v>2</v>
      </c>
      <c r="C29" s="15">
        <v>22.464736526315793</v>
      </c>
    </row>
    <row r="30" spans="1:3" x14ac:dyDescent="0.2">
      <c r="A30">
        <v>2018</v>
      </c>
      <c r="B30">
        <v>3</v>
      </c>
      <c r="C30" s="15">
        <v>19.023809761904765</v>
      </c>
    </row>
    <row r="31" spans="1:3" x14ac:dyDescent="0.2">
      <c r="A31">
        <v>2018</v>
      </c>
      <c r="B31">
        <v>4</v>
      </c>
      <c r="C31" s="15">
        <v>18.26761895238095</v>
      </c>
    </row>
    <row r="32" spans="1:3" x14ac:dyDescent="0.2">
      <c r="A32">
        <v>2018</v>
      </c>
      <c r="B32">
        <v>5</v>
      </c>
      <c r="C32" s="15">
        <v>14.124545454545455</v>
      </c>
    </row>
    <row r="33" spans="1:3" x14ac:dyDescent="0.2">
      <c r="A33">
        <v>2018</v>
      </c>
      <c r="B33">
        <v>6</v>
      </c>
      <c r="C33" s="15">
        <v>13.678095238095239</v>
      </c>
    </row>
    <row r="34" spans="1:3" x14ac:dyDescent="0.2">
      <c r="A34">
        <v>2018</v>
      </c>
      <c r="B34">
        <v>7</v>
      </c>
      <c r="C34" s="15">
        <v>13.147618999999999</v>
      </c>
    </row>
    <row r="35" spans="1:3" x14ac:dyDescent="0.2">
      <c r="A35">
        <v>2018</v>
      </c>
      <c r="B35">
        <v>8</v>
      </c>
      <c r="C35" s="15">
        <v>12.54695652173913</v>
      </c>
    </row>
    <row r="36" spans="1:3" x14ac:dyDescent="0.2">
      <c r="A36">
        <v>2018</v>
      </c>
      <c r="B36">
        <v>9</v>
      </c>
      <c r="C36" s="15">
        <v>12.910526315789474</v>
      </c>
    </row>
    <row r="37" spans="1:3" x14ac:dyDescent="0.2">
      <c r="A37">
        <v>2018</v>
      </c>
      <c r="B37">
        <v>10</v>
      </c>
      <c r="C37" s="15">
        <v>19.352173652173914</v>
      </c>
    </row>
    <row r="38" spans="1:3" x14ac:dyDescent="0.2">
      <c r="A38">
        <v>2018</v>
      </c>
      <c r="B38">
        <v>11</v>
      </c>
      <c r="C38" s="15">
        <v>19.389047619047616</v>
      </c>
    </row>
    <row r="39" spans="1:3" x14ac:dyDescent="0.2">
      <c r="A39">
        <v>2018</v>
      </c>
      <c r="B39">
        <v>12</v>
      </c>
      <c r="C39" s="15">
        <v>24.953157789473686</v>
      </c>
    </row>
    <row r="40" spans="1:3" x14ac:dyDescent="0.2">
      <c r="A40">
        <v>2019</v>
      </c>
      <c r="B40">
        <v>1</v>
      </c>
      <c r="C40" s="15">
        <v>19.572380761904761</v>
      </c>
    </row>
    <row r="41" spans="1:3" x14ac:dyDescent="0.2">
      <c r="A41">
        <v>2019</v>
      </c>
      <c r="B41">
        <v>2</v>
      </c>
      <c r="C41" s="15">
        <v>15.234736789473683</v>
      </c>
    </row>
    <row r="42" spans="1:3" x14ac:dyDescent="0.2">
      <c r="A42">
        <v>2019</v>
      </c>
      <c r="B42">
        <v>3</v>
      </c>
      <c r="C42" s="15">
        <v>14.485238047619045</v>
      </c>
    </row>
    <row r="43" spans="1:3" x14ac:dyDescent="0.2">
      <c r="A43">
        <v>2019</v>
      </c>
      <c r="B43">
        <v>4</v>
      </c>
      <c r="C43" s="15">
        <v>12.949047619047617</v>
      </c>
    </row>
    <row r="44" spans="1:3" x14ac:dyDescent="0.2">
      <c r="A44">
        <v>2019</v>
      </c>
      <c r="B44">
        <v>5</v>
      </c>
      <c r="C44" s="15">
        <v>16.721818045454544</v>
      </c>
    </row>
    <row r="45" spans="1:3" x14ac:dyDescent="0.2">
      <c r="A45">
        <v>2019</v>
      </c>
      <c r="B45">
        <v>6</v>
      </c>
      <c r="C45" s="15">
        <v>15.835999949999998</v>
      </c>
    </row>
    <row r="46" spans="1:3" x14ac:dyDescent="0.2">
      <c r="A46">
        <v>2019</v>
      </c>
      <c r="B46">
        <v>7</v>
      </c>
      <c r="C46" s="15">
        <v>13.305909136363637</v>
      </c>
    </row>
    <row r="47" spans="1:3" x14ac:dyDescent="0.2">
      <c r="A47">
        <v>2019</v>
      </c>
      <c r="B47">
        <v>8</v>
      </c>
      <c r="C47" s="15">
        <v>18.97909081818182</v>
      </c>
    </row>
    <row r="48" spans="1:3" x14ac:dyDescent="0.2">
      <c r="A48">
        <v>2019</v>
      </c>
      <c r="B48">
        <v>9</v>
      </c>
      <c r="C48" s="15">
        <v>15.558999899999998</v>
      </c>
    </row>
    <row r="49" spans="1:3" x14ac:dyDescent="0.2">
      <c r="A49">
        <v>2019</v>
      </c>
      <c r="B49">
        <v>10</v>
      </c>
      <c r="C49" s="15">
        <v>15.466521782608694</v>
      </c>
    </row>
    <row r="50" spans="1:3" x14ac:dyDescent="0.2">
      <c r="A50">
        <v>2019</v>
      </c>
      <c r="B50">
        <v>11</v>
      </c>
      <c r="C50" s="15">
        <v>12.5235</v>
      </c>
    </row>
    <row r="51" spans="1:3" x14ac:dyDescent="0.2">
      <c r="A51">
        <v>2019</v>
      </c>
      <c r="B51">
        <v>12</v>
      </c>
      <c r="C51" s="15">
        <v>13.756666666666666</v>
      </c>
    </row>
    <row r="52" spans="1:3" x14ac:dyDescent="0.2">
      <c r="A52">
        <v>2020</v>
      </c>
      <c r="B52">
        <v>1</v>
      </c>
      <c r="C52" s="15">
        <v>13.940952380952378</v>
      </c>
    </row>
    <row r="53" spans="1:3" x14ac:dyDescent="0.2">
      <c r="A53">
        <v>2020</v>
      </c>
      <c r="B53">
        <v>2</v>
      </c>
      <c r="C53" s="15">
        <v>19.628947315789475</v>
      </c>
    </row>
    <row r="54" spans="1:3" x14ac:dyDescent="0.2">
      <c r="A54">
        <v>2020</v>
      </c>
      <c r="B54">
        <v>3</v>
      </c>
      <c r="C54" s="15">
        <v>57.736818454545457</v>
      </c>
    </row>
    <row r="55" spans="1:3" x14ac:dyDescent="0.2">
      <c r="A55">
        <v>2020</v>
      </c>
      <c r="B55">
        <v>4</v>
      </c>
      <c r="C55" s="15">
        <v>41.453809714285711</v>
      </c>
    </row>
    <row r="56" spans="1:3" x14ac:dyDescent="0.2">
      <c r="A56">
        <v>2020</v>
      </c>
      <c r="B56">
        <v>5</v>
      </c>
      <c r="C56" s="15">
        <v>30.897000150000004</v>
      </c>
    </row>
    <row r="57" spans="1:3" x14ac:dyDescent="0.2">
      <c r="A57">
        <v>2020</v>
      </c>
      <c r="B57">
        <v>6</v>
      </c>
      <c r="C57" s="15">
        <v>31.119545500000001</v>
      </c>
    </row>
    <row r="58" spans="1:3" x14ac:dyDescent="0.2">
      <c r="A58">
        <v>2020</v>
      </c>
      <c r="B58">
        <v>7</v>
      </c>
      <c r="C58" s="15">
        <v>26.84045459090909</v>
      </c>
    </row>
    <row r="59" spans="1:3" x14ac:dyDescent="0.2">
      <c r="A59">
        <v>2020</v>
      </c>
      <c r="B59">
        <v>8</v>
      </c>
      <c r="C59" s="15">
        <v>22.889523809523812</v>
      </c>
    </row>
    <row r="60" spans="1:3" x14ac:dyDescent="0.2">
      <c r="A60">
        <v>2020</v>
      </c>
      <c r="B60">
        <v>9</v>
      </c>
      <c r="C60" s="15">
        <v>27.647619047619042</v>
      </c>
    </row>
    <row r="61" spans="1:3" x14ac:dyDescent="0.2">
      <c r="A61">
        <v>2020</v>
      </c>
      <c r="B61">
        <v>10</v>
      </c>
      <c r="C61" s="15">
        <v>29.438636090909089</v>
      </c>
    </row>
    <row r="62" spans="1:3" x14ac:dyDescent="0.2">
      <c r="A62">
        <v>2020</v>
      </c>
      <c r="B62">
        <v>11</v>
      </c>
      <c r="C62" s="15">
        <v>24.995500099999994</v>
      </c>
    </row>
    <row r="63" spans="1:3" x14ac:dyDescent="0.2">
      <c r="A63">
        <v>2020</v>
      </c>
      <c r="B63">
        <v>12</v>
      </c>
      <c r="C63" s="15">
        <v>22.374090863636365</v>
      </c>
    </row>
    <row r="64" spans="1:3" x14ac:dyDescent="0.2">
      <c r="A64">
        <v>2021</v>
      </c>
      <c r="B64">
        <v>1</v>
      </c>
      <c r="C64" s="15">
        <v>24.909999842105261</v>
      </c>
    </row>
    <row r="65" spans="1:3" x14ac:dyDescent="0.2">
      <c r="A65">
        <v>2021</v>
      </c>
      <c r="B65">
        <v>2</v>
      </c>
      <c r="C65" s="15">
        <v>23.140526210526314</v>
      </c>
    </row>
    <row r="66" spans="1:3" x14ac:dyDescent="0.2">
      <c r="A66">
        <v>2021</v>
      </c>
      <c r="B66">
        <v>3</v>
      </c>
      <c r="C66" s="15">
        <v>21.843043608695652</v>
      </c>
    </row>
    <row r="67" spans="1:3" x14ac:dyDescent="0.2">
      <c r="A67">
        <v>2021</v>
      </c>
      <c r="B67">
        <v>4</v>
      </c>
      <c r="C67" s="15">
        <v>17.416190666666665</v>
      </c>
    </row>
    <row r="68" spans="1:3" x14ac:dyDescent="0.2">
      <c r="A68">
        <v>2021</v>
      </c>
      <c r="B68">
        <v>5</v>
      </c>
      <c r="C68" s="15">
        <v>19.760499849999995</v>
      </c>
    </row>
    <row r="69" spans="1:3" x14ac:dyDescent="0.2">
      <c r="A69">
        <v>2021</v>
      </c>
      <c r="B69">
        <v>6</v>
      </c>
      <c r="C69" s="15">
        <v>16.956818136363637</v>
      </c>
    </row>
    <row r="70" spans="1:3" x14ac:dyDescent="0.2">
      <c r="A70">
        <v>2021</v>
      </c>
      <c r="B70">
        <v>7</v>
      </c>
      <c r="C70" s="15">
        <v>17.603333666666664</v>
      </c>
    </row>
    <row r="71" spans="1:3" x14ac:dyDescent="0.2">
      <c r="A71">
        <v>2021</v>
      </c>
      <c r="B71">
        <v>8</v>
      </c>
      <c r="C71" s="15">
        <v>17.477727272727268</v>
      </c>
    </row>
    <row r="72" spans="1:3" x14ac:dyDescent="0.2">
      <c r="A72">
        <v>2021</v>
      </c>
      <c r="B72">
        <v>9</v>
      </c>
      <c r="C72" s="15">
        <v>19.82476176190476</v>
      </c>
    </row>
    <row r="73" spans="1:3" x14ac:dyDescent="0.2">
      <c r="A73">
        <v>2021</v>
      </c>
      <c r="B73">
        <v>10</v>
      </c>
      <c r="C73" s="15">
        <v>17.869047523809524</v>
      </c>
    </row>
    <row r="74" spans="1:3" x14ac:dyDescent="0.2">
      <c r="A74">
        <v>2021</v>
      </c>
      <c r="B74">
        <v>11</v>
      </c>
      <c r="C74" s="15">
        <v>18.500476380952382</v>
      </c>
    </row>
    <row r="75" spans="1:3" x14ac:dyDescent="0.2">
      <c r="A75">
        <v>2021</v>
      </c>
      <c r="B75">
        <v>12</v>
      </c>
      <c r="C75" s="15">
        <v>21.354545499999997</v>
      </c>
    </row>
    <row r="76" spans="1:3" x14ac:dyDescent="0.2">
      <c r="A76">
        <v>2022</v>
      </c>
      <c r="B76">
        <v>1</v>
      </c>
      <c r="C76" s="15">
        <v>23.181000099999999</v>
      </c>
    </row>
    <row r="77" spans="1:3" x14ac:dyDescent="0.2">
      <c r="A77">
        <v>2022</v>
      </c>
      <c r="B77">
        <v>2</v>
      </c>
      <c r="C77" s="15">
        <v>25.748421157894736</v>
      </c>
    </row>
    <row r="78" spans="1:3" x14ac:dyDescent="0.2">
      <c r="A78">
        <v>2022</v>
      </c>
      <c r="B78">
        <v>3</v>
      </c>
      <c r="C78" s="15">
        <v>26.968695782608687</v>
      </c>
    </row>
    <row r="79" spans="1:3" x14ac:dyDescent="0.2">
      <c r="A79">
        <v>2022</v>
      </c>
      <c r="B79">
        <v>4</v>
      </c>
      <c r="C79" s="15">
        <v>24.373500150000002</v>
      </c>
    </row>
    <row r="80" spans="1:3" x14ac:dyDescent="0.2">
      <c r="A80">
        <v>2022</v>
      </c>
      <c r="B80">
        <v>5</v>
      </c>
      <c r="C80" s="15">
        <v>29.445714571428578</v>
      </c>
    </row>
    <row r="81" spans="1:3" x14ac:dyDescent="0.2">
      <c r="A81">
        <v>2022</v>
      </c>
      <c r="B81">
        <v>6</v>
      </c>
      <c r="C81" s="15">
        <v>28.100000095238094</v>
      </c>
    </row>
    <row r="82" spans="1:3" x14ac:dyDescent="0.2">
      <c r="A82">
        <v>2022</v>
      </c>
      <c r="B82">
        <v>7</v>
      </c>
      <c r="C82" s="15">
        <v>24.868500200000003</v>
      </c>
    </row>
    <row r="83" spans="1:3" x14ac:dyDescent="0.2">
      <c r="A83">
        <v>2022</v>
      </c>
      <c r="B83">
        <v>8</v>
      </c>
      <c r="C83" s="15">
        <v>22.169565434782609</v>
      </c>
    </row>
    <row r="84" spans="1:3" x14ac:dyDescent="0.2">
      <c r="A84">
        <v>2022</v>
      </c>
      <c r="B84">
        <v>9</v>
      </c>
      <c r="C84" s="15">
        <v>27.406190285714292</v>
      </c>
    </row>
    <row r="85" spans="1:3" x14ac:dyDescent="0.2">
      <c r="A85">
        <v>2022</v>
      </c>
      <c r="B85">
        <v>10</v>
      </c>
      <c r="C85" s="15">
        <v>30.00571442857143</v>
      </c>
    </row>
    <row r="86" spans="1:3" x14ac:dyDescent="0.2">
      <c r="A86">
        <v>2022</v>
      </c>
      <c r="B86">
        <v>11</v>
      </c>
      <c r="C86" s="15">
        <v>25.249999857142857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Sheet1</vt:lpstr>
      <vt:lpstr>Sheet2</vt:lpstr>
      <vt:lpstr>Sheet3</vt:lpstr>
      <vt:lpstr>Sheet4</vt:lpstr>
      <vt:lpstr>db00</vt:lpstr>
      <vt:lpstr>monthly</vt:lpstr>
      <vt:lpstr>quarterly</vt:lpstr>
      <vt:lpstr>^VIX</vt:lpstr>
      <vt:lpstr>Sheet9</vt:lpstr>
      <vt:lpstr>Sheet10</vt:lpstr>
      <vt:lpstr>Sheet11</vt:lpstr>
      <vt:lpstr>sbn</vt:lpstr>
      <vt:lpstr>seri</vt:lpstr>
      <vt:lpstr>tipe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Sulistiono</dc:creator>
  <cp:lastModifiedBy>Arif Sulistiono</cp:lastModifiedBy>
  <dcterms:created xsi:type="dcterms:W3CDTF">2022-11-08T10:32:06Z</dcterms:created>
  <dcterms:modified xsi:type="dcterms:W3CDTF">2022-11-10T02:58:20Z</dcterms:modified>
</cp:coreProperties>
</file>