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D7E75DB7-EB0D-EA4F-9D68-DDAFF63B19D5}" xr6:coauthVersionLast="47" xr6:coauthVersionMax="47" xr10:uidLastSave="{00000000-0000-0000-0000-000000000000}"/>
  <bookViews>
    <workbookView xWindow="0" yWindow="500" windowWidth="28800" windowHeight="17500" xr2:uid="{7808286F-93DE-2D43-A3A9-3A52AE1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7" i="1"/>
  <c r="D5" i="1"/>
  <c r="F5" i="1" s="1"/>
  <c r="D6" i="1"/>
  <c r="G6" i="1" s="1"/>
  <c r="D7" i="1"/>
  <c r="D8" i="1"/>
  <c r="D9" i="1"/>
  <c r="F9" i="1" s="1"/>
  <c r="D10" i="1"/>
  <c r="G10" i="1" s="1"/>
  <c r="D11" i="1"/>
  <c r="G11" i="1" s="1"/>
  <c r="D12" i="1"/>
  <c r="G12" i="1" s="1"/>
  <c r="D13" i="1"/>
  <c r="F13" i="1" s="1"/>
  <c r="D4" i="1"/>
  <c r="F4" i="1" s="1"/>
  <c r="C5" i="1"/>
  <c r="C6" i="1"/>
  <c r="C7" i="1"/>
  <c r="C8" i="1"/>
  <c r="C9" i="1"/>
  <c r="C10" i="1"/>
  <c r="C11" i="1"/>
  <c r="C12" i="1"/>
  <c r="C13" i="1"/>
  <c r="C4" i="1"/>
  <c r="G13" i="1" l="1"/>
  <c r="G5" i="1"/>
  <c r="G7" i="1"/>
  <c r="D14" i="1"/>
  <c r="G9" i="1"/>
  <c r="F12" i="1"/>
  <c r="H12" i="1" s="1"/>
  <c r="F8" i="1"/>
  <c r="H8" i="1" s="1"/>
  <c r="G8" i="1"/>
  <c r="F7" i="1"/>
  <c r="F11" i="1"/>
  <c r="H11" i="1" s="1"/>
  <c r="F10" i="1"/>
  <c r="H10" i="1" s="1"/>
  <c r="F6" i="1"/>
  <c r="H6" i="1" s="1"/>
  <c r="H9" i="1"/>
  <c r="H5" i="1"/>
  <c r="G4" i="1"/>
  <c r="D15" i="1"/>
  <c r="D16" i="1"/>
  <c r="D17" i="1"/>
  <c r="H13" i="1" l="1"/>
  <c r="F17" i="1"/>
  <c r="G14" i="1"/>
  <c r="H7" i="1"/>
  <c r="F14" i="1"/>
  <c r="H4" i="1"/>
  <c r="G16" i="1"/>
  <c r="G15" i="1"/>
  <c r="G17" i="1"/>
  <c r="F15" i="1"/>
  <c r="F16" i="1"/>
  <c r="H17" i="1" l="1"/>
  <c r="H14" i="1"/>
  <c r="H16" i="1"/>
  <c r="H15" i="1"/>
</calcChain>
</file>

<file path=xl/sharedStrings.xml><?xml version="1.0" encoding="utf-8"?>
<sst xmlns="http://schemas.openxmlformats.org/spreadsheetml/2006/main" count="23" uniqueCount="23">
  <si>
    <t>NO</t>
  </si>
  <si>
    <t>KODE</t>
  </si>
  <si>
    <t>NAMA BARANG</t>
  </si>
  <si>
    <t>HARGA SATUAN</t>
  </si>
  <si>
    <t>JUMLAH</t>
  </si>
  <si>
    <t>DISCOUNT</t>
  </si>
  <si>
    <t>PAJAK</t>
  </si>
  <si>
    <t>HARGA BAYAR</t>
  </si>
  <si>
    <t>M-01-15</t>
  </si>
  <si>
    <t>K-01-17</t>
  </si>
  <si>
    <t>M-02-51</t>
  </si>
  <si>
    <t>H-01-50</t>
  </si>
  <si>
    <t>P-01-45</t>
  </si>
  <si>
    <t>P-02-25</t>
  </si>
  <si>
    <t>P-03-40</t>
  </si>
  <si>
    <t>M-01-35</t>
  </si>
  <si>
    <t>S-01-30</t>
  </si>
  <si>
    <t>S-02-45</t>
  </si>
  <si>
    <t>TOTAL</t>
  </si>
  <si>
    <t>RATA-RATA</t>
  </si>
  <si>
    <t>TERBESAR</t>
  </si>
  <si>
    <t>TERKECIL</t>
  </si>
  <si>
    <t>TUGAS UAS SOFTWARE TERAPAN SEMESTER 1 - ARIF SIDDIK MUHARAM - 22040003 - TEKNIK INFORMASIKA - 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</si>
</sst>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188149</xdr:rowOff>
    </xdr:from>
    <xdr:to>
      <xdr:col>5</xdr:col>
      <xdr:colOff>947726</xdr:colOff>
      <xdr:row>34</xdr:row>
      <xdr:rowOff>47037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409CA-A8F7-115E-6D85-9F9EDC171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7408"/>
          <a:ext cx="5896022" cy="27563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75259</xdr:rowOff>
    </xdr:from>
    <xdr:to>
      <xdr:col>6</xdr:col>
      <xdr:colOff>2169</xdr:colOff>
      <xdr:row>45</xdr:row>
      <xdr:rowOff>122297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BF147B-0EBF-B17A-F2DC-345440DCA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12000"/>
          <a:ext cx="5900613" cy="2323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CCA5-4BEF-924C-BEC0-AF4367D67D19}">
  <dimension ref="A1:I18"/>
  <sheetViews>
    <sheetView tabSelected="1" zoomScale="135" workbookViewId="0">
      <selection activeCell="G28" sqref="G28"/>
    </sheetView>
  </sheetViews>
  <sheetFormatPr baseColWidth="10" defaultRowHeight="16" x14ac:dyDescent="0.2"/>
  <cols>
    <col min="1" max="1" width="7" customWidth="1"/>
    <col min="2" max="2" width="12.1640625" style="2" customWidth="1"/>
    <col min="3" max="3" width="16.83203125" customWidth="1"/>
    <col min="4" max="4" width="16.1640625" style="2" customWidth="1"/>
    <col min="5" max="5" width="12.6640625" style="7" customWidth="1"/>
    <col min="6" max="6" width="12.5" style="2" customWidth="1"/>
    <col min="7" max="7" width="14.33203125" style="2" customWidth="1"/>
    <col min="8" max="8" width="15.6640625" style="2" customWidth="1"/>
  </cols>
  <sheetData>
    <row r="1" spans="1:9" x14ac:dyDescent="0.2">
      <c r="A1" s="13" t="s">
        <v>22</v>
      </c>
      <c r="B1" s="12"/>
      <c r="C1" s="12"/>
      <c r="D1" s="12"/>
      <c r="E1" s="12"/>
      <c r="F1" s="12"/>
      <c r="G1" s="12"/>
      <c r="H1" s="12"/>
    </row>
    <row r="3" spans="1:9" x14ac:dyDescent="0.2">
      <c r="A3" s="1" t="s">
        <v>0</v>
      </c>
      <c r="B3" s="5" t="s">
        <v>1</v>
      </c>
      <c r="C3" s="1" t="s">
        <v>2</v>
      </c>
      <c r="D3" s="5" t="s">
        <v>3</v>
      </c>
      <c r="E3" s="9" t="s">
        <v>4</v>
      </c>
      <c r="F3" s="5" t="s">
        <v>5</v>
      </c>
      <c r="G3" s="5" t="s">
        <v>6</v>
      </c>
      <c r="H3" s="5" t="s">
        <v>7</v>
      </c>
    </row>
    <row r="4" spans="1:9" x14ac:dyDescent="0.2">
      <c r="A4" s="2">
        <v>1</v>
      </c>
      <c r="B4" s="2" t="s">
        <v>8</v>
      </c>
      <c r="C4" t="str">
        <f>IF(LEFT(B4,1)="M","Monitor",(IF(LEFT(B4,1)="K","Keyboard",(IF(LEFT(B4,1)="H","Harddisk",(IF(LEFT(B4,1)="P","Printer",(IF(LEFT(B4,1)="S","Scanner",)))))))))</f>
        <v>Monitor</v>
      </c>
      <c r="D4" s="2">
        <f>IF(LEFT(B4,1)="M",800000,(IF(LEFT(B4,1)="K",80000,(IF(LEFT(B4,1)="H",600000,(IF(LEFT(B4,1)="P",650000,(IF(LEFT(B4,1)="S",850000,)))))))))</f>
        <v>800000</v>
      </c>
      <c r="E4" s="7">
        <v>15</v>
      </c>
      <c r="F4" s="2">
        <f t="shared" ref="F4:F13" si="0">IF(MID(B4,3,2)="01",5%*D4*E4,(IF(MID(B4,3,2)="02",7.5%*D4*E4,(IF(MID(B4,3,2)="03",10%*D4*E4)))))</f>
        <v>600000</v>
      </c>
      <c r="G4" s="2">
        <f t="shared" ref="G4:G13" si="1">IF(D4*E4&gt;=20000000,7.5%*D4*E4,(IF(D4*E4&lt;20000000,5%*D4*E4)))</f>
        <v>600000</v>
      </c>
      <c r="H4" s="2">
        <f t="shared" ref="H4:H13" si="2">SUM(D4*E4-F4+G4)</f>
        <v>12000000</v>
      </c>
      <c r="I4" s="10"/>
    </row>
    <row r="5" spans="1:9" x14ac:dyDescent="0.2">
      <c r="A5" s="2">
        <v>2</v>
      </c>
      <c r="B5" s="2" t="s">
        <v>9</v>
      </c>
      <c r="C5" t="str">
        <f t="shared" ref="C5:C13" si="3">IF(LEFT(B5,1)="M","Monitor",(IF(LEFT(B5,1)="K","Keyboard",(IF(LEFT(B5,1)="H","Harddisk",(IF(LEFT(B5,1)="P","Printer",(IF(LEFT(B5,1)="S","Scanner",)))))))))</f>
        <v>Keyboard</v>
      </c>
      <c r="D5" s="2">
        <f t="shared" ref="D5:D13" si="4">IF(LEFT(B5,1)="M",800000,(IF(LEFT(B5,1)="K",80000,(IF(LEFT(B5,1)="H",600000,(IF(LEFT(B5,1)="P",650000,(IF(LEFT(B5,1)="S",850000,)))))))))</f>
        <v>80000</v>
      </c>
      <c r="E5" s="7">
        <v>17</v>
      </c>
      <c r="F5" s="2">
        <f t="shared" si="0"/>
        <v>68000</v>
      </c>
      <c r="G5" s="2">
        <f t="shared" si="1"/>
        <v>68000</v>
      </c>
      <c r="H5" s="2">
        <f t="shared" si="2"/>
        <v>1360000</v>
      </c>
    </row>
    <row r="6" spans="1:9" x14ac:dyDescent="0.2">
      <c r="A6" s="2">
        <v>3</v>
      </c>
      <c r="B6" s="2" t="s">
        <v>10</v>
      </c>
      <c r="C6" t="str">
        <f t="shared" si="3"/>
        <v>Monitor</v>
      </c>
      <c r="D6" s="2">
        <f t="shared" si="4"/>
        <v>800000</v>
      </c>
      <c r="E6" s="7">
        <v>51</v>
      </c>
      <c r="F6" s="2">
        <f t="shared" si="0"/>
        <v>3060000</v>
      </c>
      <c r="G6" s="2">
        <f t="shared" si="1"/>
        <v>3060000</v>
      </c>
      <c r="H6" s="2">
        <f t="shared" si="2"/>
        <v>40800000</v>
      </c>
    </row>
    <row r="7" spans="1:9" x14ac:dyDescent="0.2">
      <c r="A7" s="2">
        <v>4</v>
      </c>
      <c r="B7" s="2" t="s">
        <v>11</v>
      </c>
      <c r="C7" t="str">
        <f t="shared" si="3"/>
        <v>Harddisk</v>
      </c>
      <c r="D7" s="2">
        <f t="shared" si="4"/>
        <v>600000</v>
      </c>
      <c r="E7" s="7">
        <v>50</v>
      </c>
      <c r="F7" s="2">
        <f t="shared" si="0"/>
        <v>1500000</v>
      </c>
      <c r="G7" s="2">
        <f t="shared" si="1"/>
        <v>2250000</v>
      </c>
      <c r="H7" s="2">
        <f t="shared" si="2"/>
        <v>30750000</v>
      </c>
    </row>
    <row r="8" spans="1:9" x14ac:dyDescent="0.2">
      <c r="A8" s="2">
        <v>5</v>
      </c>
      <c r="B8" s="2" t="s">
        <v>12</v>
      </c>
      <c r="C8" t="str">
        <f t="shared" si="3"/>
        <v>Printer</v>
      </c>
      <c r="D8" s="2">
        <f t="shared" si="4"/>
        <v>650000</v>
      </c>
      <c r="E8" s="7">
        <v>45</v>
      </c>
      <c r="F8" s="2">
        <f t="shared" si="0"/>
        <v>1462500</v>
      </c>
      <c r="G8" s="2">
        <f t="shared" si="1"/>
        <v>2193750</v>
      </c>
      <c r="H8" s="2">
        <f t="shared" si="2"/>
        <v>29981250</v>
      </c>
    </row>
    <row r="9" spans="1:9" x14ac:dyDescent="0.2">
      <c r="A9" s="2">
        <v>6</v>
      </c>
      <c r="B9" s="2" t="s">
        <v>13</v>
      </c>
      <c r="C9" t="str">
        <f t="shared" si="3"/>
        <v>Printer</v>
      </c>
      <c r="D9" s="2">
        <f t="shared" si="4"/>
        <v>650000</v>
      </c>
      <c r="E9" s="7">
        <v>25</v>
      </c>
      <c r="F9" s="2">
        <f t="shared" si="0"/>
        <v>1218750</v>
      </c>
      <c r="G9" s="2">
        <f t="shared" si="1"/>
        <v>812500</v>
      </c>
      <c r="H9" s="2">
        <f t="shared" si="2"/>
        <v>15843750</v>
      </c>
    </row>
    <row r="10" spans="1:9" x14ac:dyDescent="0.2">
      <c r="A10" s="2">
        <v>7</v>
      </c>
      <c r="B10" s="2" t="s">
        <v>14</v>
      </c>
      <c r="C10" t="str">
        <f t="shared" si="3"/>
        <v>Printer</v>
      </c>
      <c r="D10" s="2">
        <f t="shared" si="4"/>
        <v>650000</v>
      </c>
      <c r="E10" s="7">
        <v>40</v>
      </c>
      <c r="F10" s="2">
        <f t="shared" si="0"/>
        <v>2600000</v>
      </c>
      <c r="G10" s="2">
        <f t="shared" si="1"/>
        <v>1950000</v>
      </c>
      <c r="H10" s="2">
        <f t="shared" si="2"/>
        <v>25350000</v>
      </c>
    </row>
    <row r="11" spans="1:9" x14ac:dyDescent="0.2">
      <c r="A11" s="2">
        <v>8</v>
      </c>
      <c r="B11" s="2" t="s">
        <v>15</v>
      </c>
      <c r="C11" t="str">
        <f t="shared" si="3"/>
        <v>Monitor</v>
      </c>
      <c r="D11" s="2">
        <f t="shared" si="4"/>
        <v>800000</v>
      </c>
      <c r="E11" s="7">
        <v>35</v>
      </c>
      <c r="F11" s="2">
        <f t="shared" si="0"/>
        <v>1400000</v>
      </c>
      <c r="G11" s="2">
        <f t="shared" si="1"/>
        <v>2100000</v>
      </c>
      <c r="H11" s="2">
        <f t="shared" si="2"/>
        <v>28700000</v>
      </c>
    </row>
    <row r="12" spans="1:9" x14ac:dyDescent="0.2">
      <c r="A12" s="2">
        <v>9</v>
      </c>
      <c r="B12" s="2" t="s">
        <v>16</v>
      </c>
      <c r="C12" t="str">
        <f t="shared" si="3"/>
        <v>Scanner</v>
      </c>
      <c r="D12" s="2">
        <f t="shared" si="4"/>
        <v>850000</v>
      </c>
      <c r="E12" s="7">
        <v>30</v>
      </c>
      <c r="F12" s="2">
        <f t="shared" si="0"/>
        <v>1275000</v>
      </c>
      <c r="G12" s="2">
        <f t="shared" si="1"/>
        <v>1912500</v>
      </c>
      <c r="H12" s="2">
        <f t="shared" si="2"/>
        <v>26137500</v>
      </c>
    </row>
    <row r="13" spans="1:9" x14ac:dyDescent="0.2">
      <c r="A13" s="2">
        <v>10</v>
      </c>
      <c r="B13" s="2" t="s">
        <v>17</v>
      </c>
      <c r="C13" t="str">
        <f t="shared" si="3"/>
        <v>Scanner</v>
      </c>
      <c r="D13" s="2">
        <f t="shared" si="4"/>
        <v>850000</v>
      </c>
      <c r="E13" s="7">
        <v>45</v>
      </c>
      <c r="F13" s="2">
        <f t="shared" si="0"/>
        <v>2868750</v>
      </c>
      <c r="G13" s="2">
        <f t="shared" si="1"/>
        <v>2868750</v>
      </c>
      <c r="H13" s="2">
        <f t="shared" si="2"/>
        <v>38250000</v>
      </c>
    </row>
    <row r="14" spans="1:9" x14ac:dyDescent="0.2">
      <c r="A14" s="11" t="s">
        <v>18</v>
      </c>
      <c r="B14" s="11"/>
      <c r="C14" s="11"/>
      <c r="D14" s="6">
        <f>SUM(D4:D13)</f>
        <v>6730000</v>
      </c>
      <c r="E14" s="8">
        <f>SUM(E4:E13)</f>
        <v>353</v>
      </c>
      <c r="F14" s="8">
        <f t="shared" ref="F14:H14" si="5">SUM(F4:F13)</f>
        <v>16053000</v>
      </c>
      <c r="G14" s="8">
        <f t="shared" si="5"/>
        <v>17815500</v>
      </c>
      <c r="H14" s="8">
        <f t="shared" si="5"/>
        <v>249172500</v>
      </c>
    </row>
    <row r="15" spans="1:9" x14ac:dyDescent="0.2">
      <c r="A15" s="11" t="s">
        <v>19</v>
      </c>
      <c r="B15" s="11"/>
      <c r="C15" s="11"/>
      <c r="D15" s="6">
        <f>AVERAGE(D4:D13)</f>
        <v>673000</v>
      </c>
      <c r="E15" s="8">
        <f>AVERAGE(E4:E13)</f>
        <v>35.299999999999997</v>
      </c>
      <c r="F15" s="6">
        <f t="shared" ref="F15:H15" si="6">AVERAGE(F4:F13)</f>
        <v>1605300</v>
      </c>
      <c r="G15" s="6">
        <f t="shared" si="6"/>
        <v>1781550</v>
      </c>
      <c r="H15" s="6">
        <f t="shared" si="6"/>
        <v>24917250</v>
      </c>
    </row>
    <row r="16" spans="1:9" x14ac:dyDescent="0.2">
      <c r="A16" s="4"/>
      <c r="B16" s="6"/>
      <c r="C16" s="3" t="s">
        <v>20</v>
      </c>
      <c r="D16" s="6">
        <f>MAX(D4:D13)</f>
        <v>850000</v>
      </c>
      <c r="E16" s="8">
        <f>MAX(E4:E13)</f>
        <v>51</v>
      </c>
      <c r="F16" s="6">
        <f t="shared" ref="F16:G16" si="7">MAX(F4:F13)</f>
        <v>3060000</v>
      </c>
      <c r="G16" s="6">
        <f t="shared" si="7"/>
        <v>3060000</v>
      </c>
      <c r="H16" s="6">
        <f>MAX(H4:H13)</f>
        <v>40800000</v>
      </c>
    </row>
    <row r="17" spans="1:8" x14ac:dyDescent="0.2">
      <c r="A17" s="4"/>
      <c r="B17" s="6"/>
      <c r="C17" s="3" t="s">
        <v>21</v>
      </c>
      <c r="D17" s="6">
        <f>MIN(D4:D13)</f>
        <v>80000</v>
      </c>
      <c r="E17" s="8">
        <f>MIN(E4:E13)</f>
        <v>15</v>
      </c>
      <c r="F17" s="6">
        <f>MIN(F4:F13)</f>
        <v>68000</v>
      </c>
      <c r="G17" s="6">
        <f t="shared" ref="G17:H17" si="8">MIN(G4:G13)</f>
        <v>68000</v>
      </c>
      <c r="H17" s="6">
        <f t="shared" si="8"/>
        <v>1360000</v>
      </c>
    </row>
    <row r="18" spans="1:8" x14ac:dyDescent="0.2">
      <c r="C18" s="2"/>
    </row>
  </sheetData>
  <mergeCells count="3">
    <mergeCell ref="A14:C14"/>
    <mergeCell ref="A15:C15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2023-01-12T12:12:07Z</dcterms:created>
  <dcterms:modified xsi:type="dcterms:W3CDTF">2023-01-13T02:48:21Z</dcterms:modified>
</cp:coreProperties>
</file>