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1" activeTab="1"/>
  </bookViews>
  <sheets>
    <sheet name="Benefit-Cost_Matrix" sheetId="1" r:id="rId1"/>
    <sheet name="Model1(XGB)" sheetId="4" r:id="rId2"/>
    <sheet name="Model2(Stacking)" sheetId="6" r:id="rId3"/>
    <sheet name="Sheet2" sheetId="5" state="hidden" r:id="rId4"/>
    <sheet name="XGB_feature_imp" sheetId="7" r:id="rId5"/>
  </sheets>
  <calcPr calcId="144525"/>
</workbook>
</file>

<file path=xl/calcChain.xml><?xml version="1.0" encoding="utf-8"?>
<calcChain xmlns="http://schemas.openxmlformats.org/spreadsheetml/2006/main">
  <c r="E13" i="4" l="1"/>
  <c r="L19" i="6" l="1"/>
  <c r="D8" i="6"/>
  <c r="C8" i="6"/>
  <c r="J7" i="6"/>
  <c r="I7" i="6"/>
  <c r="E7" i="6"/>
  <c r="C13" i="6" s="1"/>
  <c r="I13" i="6" s="1"/>
  <c r="J6" i="6"/>
  <c r="I6" i="6"/>
  <c r="E6" i="6"/>
  <c r="C12" i="6" s="1"/>
  <c r="I12" i="6" s="1"/>
  <c r="D13" i="6" l="1"/>
  <c r="J13" i="6" s="1"/>
  <c r="K13" i="6" s="1"/>
  <c r="D12" i="6"/>
  <c r="J12" i="6" s="1"/>
  <c r="K12" i="6" s="1"/>
  <c r="E8" i="6"/>
  <c r="E12" i="6" s="1"/>
  <c r="L19" i="4"/>
  <c r="D8" i="4"/>
  <c r="C8" i="4"/>
  <c r="J7" i="4"/>
  <c r="I7" i="4"/>
  <c r="E7" i="4"/>
  <c r="C13" i="4" s="1"/>
  <c r="I13" i="4" s="1"/>
  <c r="J6" i="4"/>
  <c r="I6" i="4"/>
  <c r="E6" i="4"/>
  <c r="L12" i="6" l="1"/>
  <c r="E13" i="6"/>
  <c r="L13" i="6" s="1"/>
  <c r="E8" i="4"/>
  <c r="E12" i="4" s="1"/>
  <c r="C12" i="4"/>
  <c r="I12" i="4" s="1"/>
  <c r="D12" i="4"/>
  <c r="J12" i="4" s="1"/>
  <c r="D13" i="4"/>
  <c r="J13" i="4" s="1"/>
  <c r="K13" i="4" s="1"/>
  <c r="L13" i="4" s="1"/>
  <c r="D7" i="1"/>
  <c r="C7" i="1"/>
  <c r="D6" i="1"/>
  <c r="C6" i="1"/>
  <c r="M12" i="6" l="1"/>
  <c r="K20" i="6" s="1"/>
  <c r="K12" i="4"/>
  <c r="L12" i="4" s="1"/>
  <c r="M12" i="4" l="1"/>
  <c r="K20" i="4" s="1"/>
</calcChain>
</file>

<file path=xl/sharedStrings.xml><?xml version="1.0" encoding="utf-8"?>
<sst xmlns="http://schemas.openxmlformats.org/spreadsheetml/2006/main" count="114" uniqueCount="45">
  <si>
    <t>Benefits</t>
  </si>
  <si>
    <t>True Values</t>
  </si>
  <si>
    <t>Predicted Values</t>
  </si>
  <si>
    <t>Negative (0)</t>
  </si>
  <si>
    <t>Positive(1)</t>
  </si>
  <si>
    <t xml:space="preserve"> - Cost of campaign</t>
  </si>
  <si>
    <t xml:space="preserve"> - Margin of sales</t>
  </si>
  <si>
    <t>Computing the Expected Value</t>
  </si>
  <si>
    <t>Holdout</t>
  </si>
  <si>
    <t>P(true class)</t>
  </si>
  <si>
    <t>Probability</t>
  </si>
  <si>
    <t>E (Y/p)</t>
  </si>
  <si>
    <t>E(N/p)</t>
  </si>
  <si>
    <t>E(./p)</t>
  </si>
  <si>
    <t>Ep = P(p).E(./p)</t>
  </si>
  <si>
    <t>E(N/n)</t>
  </si>
  <si>
    <t>E (N/p)</t>
  </si>
  <si>
    <t>E(./n)</t>
  </si>
  <si>
    <t>En = P(n).E(./n)</t>
  </si>
  <si>
    <t>E = Ep+En</t>
  </si>
  <si>
    <t>After Scoring:</t>
  </si>
  <si>
    <t>Expercted value of model</t>
  </si>
  <si>
    <t>Total Customers scored</t>
  </si>
  <si>
    <t>Customers targeted</t>
  </si>
  <si>
    <t>Description</t>
  </si>
  <si>
    <t>Tree ensemble model, uses bagging to make predictions</t>
  </si>
  <si>
    <t>Pros</t>
  </si>
  <si>
    <t>Easy to implement, options to fine-tune parameters, shows feature importances</t>
  </si>
  <si>
    <t>Easy to implement, options to fine-tune parameters, model adjusts the training errors</t>
  </si>
  <si>
    <t>Cons</t>
  </si>
  <si>
    <t>Random Forest</t>
  </si>
  <si>
    <t>XGBoost</t>
  </si>
  <si>
    <t>Stacking (multiple algorithms)</t>
  </si>
  <si>
    <t>Not a great predictor with low observations, Easily overfits with less number of train dataset.</t>
  </si>
  <si>
    <t>Tree ensemble model, uses gradient boosting to make predictions</t>
  </si>
  <si>
    <t>Explanation of feature importance is difficult and not completely reliable because of boosting technique</t>
  </si>
  <si>
    <t>Model execution takes longer time to run, Not intuitive in validating the results</t>
  </si>
  <si>
    <t>Gets good predictions because all models learn something new, which improves the final predictive power</t>
  </si>
  <si>
    <t>Predictions</t>
  </si>
  <si>
    <t>per customer</t>
  </si>
  <si>
    <t>Ensemble model of different algorithms and final meta-model does predictions from the results of level1 estimator models</t>
  </si>
  <si>
    <t>Percentage targeted</t>
  </si>
  <si>
    <t>Expected value of model</t>
  </si>
  <si>
    <t>Cost of campaign</t>
  </si>
  <si>
    <t>Margin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</si>
</sst>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0.0%"/>
    <numFmt numFmtId="166" formatCode="0.000"/>
    <numFmt numFmtId="167" formatCode="_ * #,##0_ ;_ * \-#,##0_ ;_ * &quot;-&quot;??_ ;_ @_ "/>
    <numFmt numFmtId="168" formatCode="_ &quot;€&quot;\ * #,##0_ ;_ &quot;€&quot;\ * \-#,##0_ ;_ &quot;€&quot;\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424242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F3F3F3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0" xfId="0" applyBorder="1" applyAlignment="1"/>
    <xf numFmtId="0" fontId="0" fillId="3" borderId="1" xfId="0" applyFill="1" applyBorder="1"/>
    <xf numFmtId="0" fontId="2" fillId="3" borderId="0" xfId="0" quotePrefix="1" applyFont="1" applyFill="1"/>
    <xf numFmtId="0" fontId="2" fillId="0" borderId="0" xfId="0" applyFont="1"/>
    <xf numFmtId="164" fontId="0" fillId="0" borderId="6" xfId="3" applyNumberFormat="1" applyFont="1" applyBorder="1"/>
    <xf numFmtId="164" fontId="0" fillId="0" borderId="9" xfId="3" applyNumberFormat="1" applyFont="1" applyBorder="1"/>
    <xf numFmtId="164" fontId="0" fillId="0" borderId="0" xfId="3" applyNumberFormat="1" applyFont="1" applyBorder="1"/>
    <xf numFmtId="164" fontId="0" fillId="0" borderId="8" xfId="3" applyNumberFormat="1" applyFont="1" applyBorder="1"/>
    <xf numFmtId="164" fontId="0" fillId="0" borderId="0" xfId="3" applyNumberFormat="1" applyFont="1"/>
    <xf numFmtId="0" fontId="2" fillId="0" borderId="1" xfId="0" applyFont="1" applyBorder="1"/>
    <xf numFmtId="0" fontId="0" fillId="3" borderId="10" xfId="0" applyFill="1" applyBorder="1"/>
    <xf numFmtId="0" fontId="0" fillId="0" borderId="10" xfId="0" applyBorder="1"/>
    <xf numFmtId="0" fontId="0" fillId="3" borderId="11" xfId="0" applyFill="1" applyBorder="1"/>
    <xf numFmtId="0" fontId="0" fillId="4" borderId="5" xfId="0" applyFill="1" applyBorder="1"/>
    <xf numFmtId="2" fontId="0" fillId="4" borderId="0" xfId="0" applyNumberFormat="1" applyFill="1" applyBorder="1"/>
    <xf numFmtId="0" fontId="0" fillId="2" borderId="5" xfId="0" applyFill="1" applyBorder="1"/>
    <xf numFmtId="2" fontId="0" fillId="2" borderId="0" xfId="0" applyNumberFormat="1" applyFill="1" applyBorder="1"/>
    <xf numFmtId="0" fontId="0" fillId="4" borderId="10" xfId="0" applyFill="1" applyBorder="1"/>
    <xf numFmtId="0" fontId="0" fillId="4" borderId="15" xfId="0" applyFill="1" applyBorder="1"/>
    <xf numFmtId="0" fontId="0" fillId="4" borderId="11" xfId="0" applyFill="1" applyBorder="1"/>
    <xf numFmtId="0" fontId="0" fillId="2" borderId="10" xfId="0" applyFill="1" applyBorder="1"/>
    <xf numFmtId="0" fontId="0" fillId="2" borderId="15" xfId="0" applyFill="1" applyBorder="1"/>
    <xf numFmtId="0" fontId="0" fillId="2" borderId="11" xfId="0" applyFill="1" applyBorder="1"/>
    <xf numFmtId="44" fontId="2" fillId="0" borderId="11" xfId="2" applyFont="1" applyBorder="1"/>
    <xf numFmtId="166" fontId="2" fillId="4" borderId="6" xfId="0" applyNumberFormat="1" applyFont="1" applyFill="1" applyBorder="1"/>
    <xf numFmtId="166" fontId="2" fillId="2" borderId="6" xfId="0" applyNumberFormat="1" applyFont="1" applyFill="1" applyBorder="1"/>
    <xf numFmtId="0" fontId="0" fillId="0" borderId="3" xfId="0" applyBorder="1"/>
    <xf numFmtId="0" fontId="0" fillId="0" borderId="4" xfId="0" applyBorder="1"/>
    <xf numFmtId="167" fontId="2" fillId="0" borderId="1" xfId="1" applyNumberFormat="1" applyFont="1" applyBorder="1"/>
    <xf numFmtId="168" fontId="2" fillId="0" borderId="1" xfId="0" applyNumberFormat="1" applyFont="1" applyBorder="1"/>
    <xf numFmtId="9" fontId="2" fillId="0" borderId="1" xfId="3" applyFont="1" applyBorder="1"/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Fill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168" fontId="2" fillId="0" borderId="2" xfId="2" applyNumberFormat="1" applyFont="1" applyBorder="1"/>
    <xf numFmtId="168" fontId="2" fillId="0" borderId="7" xfId="2" applyNumberFormat="1" applyFont="1" applyBorder="1"/>
    <xf numFmtId="0" fontId="2" fillId="3" borderId="12" xfId="0" quotePrefix="1" applyFont="1" applyFill="1" applyBorder="1"/>
    <xf numFmtId="0" fontId="2" fillId="3" borderId="14" xfId="0" quotePrefix="1" applyFont="1" applyFill="1" applyBorder="1"/>
    <xf numFmtId="0" fontId="5" fillId="0" borderId="16" xfId="0" applyFont="1" applyBorder="1" applyAlignment="1">
      <alignment horizontal="left" vertical="center" indent="1"/>
    </xf>
    <xf numFmtId="0" fontId="0" fillId="0" borderId="12" xfId="0" applyBorder="1" applyAlignment="1">
      <alignment horizontal="center" textRotation="90"/>
    </xf>
    <xf numFmtId="0" fontId="0" fillId="0" borderId="13" xfId="0" applyBorder="1" applyAlignment="1">
      <alignment horizontal="center" textRotation="90"/>
    </xf>
    <xf numFmtId="0" fontId="0" fillId="0" borderId="14" xfId="0" applyBorder="1" applyAlignment="1">
      <alignment horizontal="center" textRotation="90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591712</xdr:colOff>
      <xdr:row>22</xdr:row>
      <xdr:rowOff>38664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8326012" cy="40391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7"/>
  <sheetViews>
    <sheetView workbookViewId="0">
      <selection activeCell="D17" sqref="D17"/>
    </sheetView>
  </sheetViews>
  <sheetFormatPr defaultRowHeight="15" x14ac:dyDescent="0.25"/>
  <cols>
    <col min="1" max="1" width="3.7109375" bestFit="1" customWidth="1"/>
    <col min="2" max="2" width="17.7109375" customWidth="1"/>
    <col min="3" max="3" width="12.5703125" customWidth="1"/>
    <col min="4" max="4" width="13.7109375" customWidth="1"/>
  </cols>
  <sheetData>
    <row r="1" spans="1:4" x14ac:dyDescent="0.25">
      <c r="B1" s="8" t="s">
        <v>5</v>
      </c>
      <c r="C1" s="9">
        <v>1</v>
      </c>
    </row>
    <row r="2" spans="1:4" x14ac:dyDescent="0.25">
      <c r="B2" s="8" t="s">
        <v>6</v>
      </c>
      <c r="C2" s="9">
        <v>50</v>
      </c>
    </row>
    <row r="4" spans="1:4" x14ac:dyDescent="0.25">
      <c r="A4" s="6"/>
      <c r="B4" s="6"/>
      <c r="C4" s="55" t="s">
        <v>2</v>
      </c>
      <c r="D4" s="56"/>
    </row>
    <row r="5" spans="1:4" x14ac:dyDescent="0.25">
      <c r="A5" s="52" t="s">
        <v>1</v>
      </c>
      <c r="B5" s="7" t="s">
        <v>0</v>
      </c>
      <c r="C5" s="5" t="s">
        <v>3</v>
      </c>
      <c r="D5" s="5" t="s">
        <v>4</v>
      </c>
    </row>
    <row r="6" spans="1:4" ht="21" customHeight="1" x14ac:dyDescent="0.25">
      <c r="A6" s="53"/>
      <c r="B6" s="5" t="s">
        <v>3</v>
      </c>
      <c r="C6" s="1">
        <f>1*0</f>
        <v>0</v>
      </c>
      <c r="D6" s="2">
        <f>1*-C1</f>
        <v>-1</v>
      </c>
    </row>
    <row r="7" spans="1:4" ht="24" customHeight="1" x14ac:dyDescent="0.25">
      <c r="A7" s="54"/>
      <c r="B7" s="5" t="s">
        <v>4</v>
      </c>
      <c r="C7" s="3">
        <f>1*0</f>
        <v>0</v>
      </c>
      <c r="D7" s="4">
        <f>(1*C2)-(1*C1)</f>
        <v>49</v>
      </c>
    </row>
  </sheetData>
  <mergeCells count="2">
    <mergeCell ref="A5:A7"/>
    <mergeCell ref="C4:D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0"/>
  <sheetViews>
    <sheetView showGridLines="0" tabSelected="1" workbookViewId="0">
      <selection activeCell="B1" sqref="B1"/>
    </sheetView>
  </sheetViews>
  <sheetFormatPr defaultRowHeight="15" x14ac:dyDescent="0.25"/>
  <cols>
    <col min="1" max="1" width="3.7109375" bestFit="1" customWidth="1"/>
    <col min="2" max="2" width="17.85546875" bestFit="1" customWidth="1"/>
    <col min="3" max="3" width="11.85546875" bestFit="1" customWidth="1"/>
    <col min="4" max="4" width="12.7109375" bestFit="1" customWidth="1"/>
    <col min="5" max="5" width="11.85546875" bestFit="1" customWidth="1"/>
    <col min="7" max="7" width="3.7109375" bestFit="1" customWidth="1"/>
    <col min="8" max="8" width="11.85546875" bestFit="1" customWidth="1"/>
    <col min="9" max="9" width="11.28515625" customWidth="1"/>
    <col min="10" max="10" width="10.5703125" bestFit="1" customWidth="1"/>
    <col min="11" max="11" width="8.85546875" bestFit="1" customWidth="1"/>
    <col min="12" max="12" width="19.28515625" bestFit="1" customWidth="1"/>
  </cols>
  <sheetData>
    <row r="1" spans="1:13" x14ac:dyDescent="0.25">
      <c r="B1" s="49" t="s">
        <v>43</v>
      </c>
      <c r="C1" s="47">
        <v>1</v>
      </c>
      <c r="D1" s="33" t="s">
        <v>39</v>
      </c>
    </row>
    <row r="2" spans="1:13" x14ac:dyDescent="0.25">
      <c r="B2" s="50" t="s">
        <v>44</v>
      </c>
      <c r="C2" s="48">
        <v>50</v>
      </c>
      <c r="D2" s="4" t="s">
        <v>39</v>
      </c>
    </row>
    <row r="4" spans="1:13" x14ac:dyDescent="0.25">
      <c r="A4" s="6"/>
      <c r="B4" s="6"/>
      <c r="C4" s="55" t="s">
        <v>2</v>
      </c>
      <c r="D4" s="56"/>
      <c r="G4" s="6"/>
      <c r="H4" s="6"/>
      <c r="I4" s="55" t="s">
        <v>2</v>
      </c>
      <c r="J4" s="56"/>
    </row>
    <row r="5" spans="1:13" x14ac:dyDescent="0.25">
      <c r="A5" s="52" t="s">
        <v>1</v>
      </c>
      <c r="B5" s="7" t="s">
        <v>38</v>
      </c>
      <c r="C5" s="5" t="s">
        <v>3</v>
      </c>
      <c r="D5" s="5" t="s">
        <v>4</v>
      </c>
      <c r="G5" s="52" t="s">
        <v>1</v>
      </c>
      <c r="H5" s="7" t="s">
        <v>0</v>
      </c>
      <c r="I5" s="5" t="s">
        <v>3</v>
      </c>
      <c r="J5" s="5" t="s">
        <v>4</v>
      </c>
    </row>
    <row r="6" spans="1:13" x14ac:dyDescent="0.25">
      <c r="A6" s="53"/>
      <c r="B6" s="5" t="s">
        <v>3</v>
      </c>
      <c r="C6" s="1">
        <v>54885</v>
      </c>
      <c r="D6" s="2">
        <v>976</v>
      </c>
      <c r="E6">
        <f>C6+D6</f>
        <v>55861</v>
      </c>
      <c r="G6" s="53"/>
      <c r="H6" s="5" t="s">
        <v>3</v>
      </c>
      <c r="I6" s="1">
        <f>1*0</f>
        <v>0</v>
      </c>
      <c r="J6" s="2">
        <f>1*-C1</f>
        <v>-1</v>
      </c>
    </row>
    <row r="7" spans="1:13" x14ac:dyDescent="0.25">
      <c r="A7" s="54"/>
      <c r="B7" s="5" t="s">
        <v>4</v>
      </c>
      <c r="C7" s="3">
        <v>1384</v>
      </c>
      <c r="D7" s="4">
        <v>1461</v>
      </c>
      <c r="E7">
        <f>C7+D7</f>
        <v>2845</v>
      </c>
      <c r="G7" s="54"/>
      <c r="H7" s="5" t="s">
        <v>4</v>
      </c>
      <c r="I7" s="3">
        <f>1*0</f>
        <v>0</v>
      </c>
      <c r="J7" s="4">
        <f>(1*C2)-(1*C1)</f>
        <v>49</v>
      </c>
    </row>
    <row r="8" spans="1:13" x14ac:dyDescent="0.25">
      <c r="C8">
        <f>C6+C7</f>
        <v>56269</v>
      </c>
      <c r="D8">
        <f>D6+D7</f>
        <v>2437</v>
      </c>
      <c r="E8" s="9">
        <f>E6+E7</f>
        <v>58706</v>
      </c>
    </row>
    <row r="10" spans="1:13" x14ac:dyDescent="0.25">
      <c r="A10" s="6"/>
      <c r="B10" s="6"/>
      <c r="C10" s="55" t="s">
        <v>2</v>
      </c>
      <c r="D10" s="56"/>
      <c r="H10" s="58" t="s">
        <v>7</v>
      </c>
      <c r="I10" s="58"/>
      <c r="J10" s="58"/>
    </row>
    <row r="11" spans="1:13" x14ac:dyDescent="0.25">
      <c r="A11" s="52" t="s">
        <v>1</v>
      </c>
      <c r="B11" s="7" t="s">
        <v>10</v>
      </c>
      <c r="C11" s="5" t="s">
        <v>3</v>
      </c>
      <c r="D11" s="5" t="s">
        <v>4</v>
      </c>
      <c r="E11" s="9" t="s">
        <v>9</v>
      </c>
      <c r="G11" s="52" t="s">
        <v>1</v>
      </c>
      <c r="H11" s="16" t="s">
        <v>0</v>
      </c>
      <c r="I11" s="23" t="s">
        <v>15</v>
      </c>
      <c r="J11" s="24" t="s">
        <v>16</v>
      </c>
      <c r="K11" s="24" t="s">
        <v>17</v>
      </c>
      <c r="L11" s="25" t="s">
        <v>18</v>
      </c>
      <c r="M11" s="18" t="s">
        <v>19</v>
      </c>
    </row>
    <row r="12" spans="1:13" x14ac:dyDescent="0.25">
      <c r="A12" s="53"/>
      <c r="B12" s="5" t="s">
        <v>3</v>
      </c>
      <c r="C12" s="12">
        <f>C6/E6</f>
        <v>0.9825280607221496</v>
      </c>
      <c r="D12" s="10">
        <f>D6/E6</f>
        <v>1.7471939277850377E-2</v>
      </c>
      <c r="E12" s="14">
        <f>E6/E8</f>
        <v>0.95153817327019385</v>
      </c>
      <c r="G12" s="53"/>
      <c r="H12" s="17" t="s">
        <v>3</v>
      </c>
      <c r="I12" s="19">
        <f>C12*I6</f>
        <v>0</v>
      </c>
      <c r="J12" s="20">
        <f>D12*J6</f>
        <v>-1.7471939277850377E-2</v>
      </c>
      <c r="K12" s="20">
        <f>I12+J12</f>
        <v>-1.7471939277850377E-2</v>
      </c>
      <c r="L12" s="30">
        <f>K12*E12</f>
        <v>-1.6625217183933498E-2</v>
      </c>
      <c r="M12" s="29">
        <f>L12+L13</f>
        <v>1.2028242428371887</v>
      </c>
    </row>
    <row r="13" spans="1:13" x14ac:dyDescent="0.25">
      <c r="A13" s="54"/>
      <c r="B13" s="5" t="s">
        <v>4</v>
      </c>
      <c r="C13" s="13">
        <f>C7/E7</f>
        <v>0.48646748681898067</v>
      </c>
      <c r="D13" s="11">
        <f>D7/E7</f>
        <v>0.51353251318101933</v>
      </c>
      <c r="E13" s="14">
        <f>E7/E8</f>
        <v>4.8461826729806153E-2</v>
      </c>
      <c r="G13" s="54"/>
      <c r="H13" s="17" t="s">
        <v>4</v>
      </c>
      <c r="I13" s="21">
        <f>C13*I7</f>
        <v>0</v>
      </c>
      <c r="J13" s="22">
        <f>D13*J7</f>
        <v>25.163093145869947</v>
      </c>
      <c r="K13" s="22">
        <f>I13+J13</f>
        <v>25.163093145869947</v>
      </c>
      <c r="L13" s="31">
        <f>K13*E13</f>
        <v>1.2194494600211221</v>
      </c>
    </row>
    <row r="14" spans="1:13" x14ac:dyDescent="0.25">
      <c r="I14" s="26" t="s">
        <v>12</v>
      </c>
      <c r="J14" s="27" t="s">
        <v>11</v>
      </c>
      <c r="K14" s="27" t="s">
        <v>13</v>
      </c>
      <c r="L14" s="28" t="s">
        <v>14</v>
      </c>
    </row>
    <row r="15" spans="1:13" x14ac:dyDescent="0.25">
      <c r="I15" s="61"/>
      <c r="J15" s="61"/>
      <c r="K15" s="61"/>
      <c r="L15" s="61"/>
    </row>
    <row r="17" spans="7:12" x14ac:dyDescent="0.25">
      <c r="G17" s="59" t="s">
        <v>20</v>
      </c>
      <c r="H17" s="60"/>
      <c r="I17" s="32"/>
      <c r="J17" s="32"/>
      <c r="K17" s="33"/>
    </row>
    <row r="18" spans="7:12" x14ac:dyDescent="0.25">
      <c r="G18" s="57" t="s">
        <v>22</v>
      </c>
      <c r="H18" s="57"/>
      <c r="I18" s="57"/>
      <c r="J18" s="57"/>
      <c r="K18" s="34">
        <v>195338</v>
      </c>
      <c r="L18" s="5" t="s">
        <v>41</v>
      </c>
    </row>
    <row r="19" spans="7:12" x14ac:dyDescent="0.25">
      <c r="G19" s="57" t="s">
        <v>23</v>
      </c>
      <c r="H19" s="57"/>
      <c r="I19" s="57"/>
      <c r="J19" s="57"/>
      <c r="K19" s="34">
        <v>19046</v>
      </c>
      <c r="L19" s="36">
        <f>K19/K18</f>
        <v>9.7502790035732936E-2</v>
      </c>
    </row>
    <row r="20" spans="7:12" x14ac:dyDescent="0.25">
      <c r="G20" s="57" t="s">
        <v>42</v>
      </c>
      <c r="H20" s="57"/>
      <c r="I20" s="57"/>
      <c r="J20" s="57"/>
      <c r="K20" s="35">
        <f>K19*M12</f>
        <v>22908.990529077095</v>
      </c>
    </row>
  </sheetData>
  <mergeCells count="12">
    <mergeCell ref="G20:J20"/>
    <mergeCell ref="C4:D4"/>
    <mergeCell ref="I4:J4"/>
    <mergeCell ref="A5:A7"/>
    <mergeCell ref="G5:G7"/>
    <mergeCell ref="C10:D10"/>
    <mergeCell ref="H10:J10"/>
    <mergeCell ref="A11:A13"/>
    <mergeCell ref="G11:G13"/>
    <mergeCell ref="G17:H17"/>
    <mergeCell ref="G18:J18"/>
    <mergeCell ref="G19:J1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20"/>
  <sheetViews>
    <sheetView showGridLines="0" workbookViewId="0">
      <selection activeCell="C2" sqref="C2"/>
    </sheetView>
  </sheetViews>
  <sheetFormatPr defaultRowHeight="15" x14ac:dyDescent="0.25"/>
  <cols>
    <col min="1" max="1" width="3.7109375" bestFit="1" customWidth="1"/>
    <col min="2" max="2" width="16.140625" bestFit="1" customWidth="1"/>
    <col min="3" max="3" width="11.85546875" bestFit="1" customWidth="1"/>
    <col min="4" max="4" width="12.7109375" bestFit="1" customWidth="1"/>
    <col min="5" max="5" width="11.85546875" bestFit="1" customWidth="1"/>
    <col min="7" max="7" width="3.7109375" bestFit="1" customWidth="1"/>
    <col min="8" max="9" width="11.85546875" bestFit="1" customWidth="1"/>
    <col min="10" max="10" width="10.5703125" bestFit="1" customWidth="1"/>
    <col min="11" max="11" width="8.85546875" bestFit="1" customWidth="1"/>
    <col min="12" max="12" width="19.28515625" bestFit="1" customWidth="1"/>
  </cols>
  <sheetData>
    <row r="1" spans="1:13" x14ac:dyDescent="0.25">
      <c r="B1" s="49" t="s">
        <v>43</v>
      </c>
      <c r="C1" s="47">
        <v>1</v>
      </c>
      <c r="D1" s="33" t="s">
        <v>39</v>
      </c>
    </row>
    <row r="2" spans="1:13" x14ac:dyDescent="0.25">
      <c r="B2" s="50" t="s">
        <v>44</v>
      </c>
      <c r="C2" s="48">
        <v>50</v>
      </c>
      <c r="D2" s="4" t="s">
        <v>39</v>
      </c>
    </row>
    <row r="4" spans="1:13" x14ac:dyDescent="0.25">
      <c r="A4" s="6"/>
      <c r="B4" s="6"/>
      <c r="C4" s="55" t="s">
        <v>2</v>
      </c>
      <c r="D4" s="56"/>
      <c r="G4" s="6"/>
      <c r="H4" s="6"/>
      <c r="I4" s="55" t="s">
        <v>2</v>
      </c>
      <c r="J4" s="56"/>
    </row>
    <row r="5" spans="1:13" x14ac:dyDescent="0.25">
      <c r="A5" s="52" t="s">
        <v>1</v>
      </c>
      <c r="B5" s="7" t="s">
        <v>8</v>
      </c>
      <c r="C5" s="5" t="s">
        <v>3</v>
      </c>
      <c r="D5" s="5" t="s">
        <v>4</v>
      </c>
      <c r="G5" s="52" t="s">
        <v>1</v>
      </c>
      <c r="H5" s="7" t="s">
        <v>0</v>
      </c>
      <c r="I5" s="5" t="s">
        <v>3</v>
      </c>
      <c r="J5" s="5" t="s">
        <v>4</v>
      </c>
    </row>
    <row r="6" spans="1:13" x14ac:dyDescent="0.25">
      <c r="A6" s="53"/>
      <c r="B6" s="5" t="s">
        <v>3</v>
      </c>
      <c r="C6" s="1">
        <v>54769</v>
      </c>
      <c r="D6" s="2">
        <v>1092</v>
      </c>
      <c r="E6">
        <f>C6+D6</f>
        <v>55861</v>
      </c>
      <c r="G6" s="53"/>
      <c r="H6" s="5" t="s">
        <v>3</v>
      </c>
      <c r="I6" s="1">
        <f>1*0</f>
        <v>0</v>
      </c>
      <c r="J6" s="2">
        <f>1*-C1</f>
        <v>-1</v>
      </c>
    </row>
    <row r="7" spans="1:13" x14ac:dyDescent="0.25">
      <c r="A7" s="54"/>
      <c r="B7" s="5" t="s">
        <v>4</v>
      </c>
      <c r="C7" s="3">
        <v>1242</v>
      </c>
      <c r="D7" s="4">
        <v>1603</v>
      </c>
      <c r="E7">
        <f>C7+D7</f>
        <v>2845</v>
      </c>
      <c r="G7" s="54"/>
      <c r="H7" s="5" t="s">
        <v>4</v>
      </c>
      <c r="I7" s="3">
        <f>1*0</f>
        <v>0</v>
      </c>
      <c r="J7" s="4">
        <f>(1*C2)-(1*C1)</f>
        <v>49</v>
      </c>
    </row>
    <row r="8" spans="1:13" x14ac:dyDescent="0.25">
      <c r="C8">
        <f>C6+C7</f>
        <v>56011</v>
      </c>
      <c r="D8">
        <f>D6+D7</f>
        <v>2695</v>
      </c>
      <c r="E8" s="9">
        <f>E6+E7</f>
        <v>58706</v>
      </c>
    </row>
    <row r="10" spans="1:13" x14ac:dyDescent="0.25">
      <c r="A10" s="6"/>
      <c r="B10" s="6"/>
      <c r="C10" s="55" t="s">
        <v>2</v>
      </c>
      <c r="D10" s="56"/>
      <c r="H10" s="58" t="s">
        <v>7</v>
      </c>
      <c r="I10" s="58"/>
      <c r="J10" s="58"/>
    </row>
    <row r="11" spans="1:13" x14ac:dyDescent="0.25">
      <c r="A11" s="52" t="s">
        <v>1</v>
      </c>
      <c r="B11" s="7" t="s">
        <v>10</v>
      </c>
      <c r="C11" s="5" t="s">
        <v>3</v>
      </c>
      <c r="D11" s="5" t="s">
        <v>4</v>
      </c>
      <c r="E11" s="9" t="s">
        <v>9</v>
      </c>
      <c r="G11" s="52" t="s">
        <v>1</v>
      </c>
      <c r="H11" s="16" t="s">
        <v>0</v>
      </c>
      <c r="I11" s="23" t="s">
        <v>15</v>
      </c>
      <c r="J11" s="24" t="s">
        <v>16</v>
      </c>
      <c r="K11" s="24" t="s">
        <v>17</v>
      </c>
      <c r="L11" s="25" t="s">
        <v>18</v>
      </c>
      <c r="M11" s="18" t="s">
        <v>19</v>
      </c>
    </row>
    <row r="12" spans="1:13" x14ac:dyDescent="0.25">
      <c r="A12" s="53"/>
      <c r="B12" s="5" t="s">
        <v>3</v>
      </c>
      <c r="C12" s="12">
        <f>C6/E6</f>
        <v>0.98045147777519204</v>
      </c>
      <c r="D12" s="10">
        <f>D6/E6</f>
        <v>1.9548522224808004E-2</v>
      </c>
      <c r="E12" s="14">
        <f>E6/E8</f>
        <v>0.95153817327019385</v>
      </c>
      <c r="G12" s="53"/>
      <c r="H12" s="17" t="s">
        <v>3</v>
      </c>
      <c r="I12" s="19">
        <f>C12*I6</f>
        <v>0</v>
      </c>
      <c r="J12" s="20">
        <f>D12*J6</f>
        <v>-1.9548522224808004E-2</v>
      </c>
      <c r="K12" s="20">
        <f>I12+J12</f>
        <v>-1.9548522224808004E-2</v>
      </c>
      <c r="L12" s="30">
        <f>K12*E12</f>
        <v>-1.8601165127925593E-2</v>
      </c>
      <c r="M12" s="29">
        <f>L12+L13</f>
        <v>1.3193711034647224</v>
      </c>
    </row>
    <row r="13" spans="1:13" x14ac:dyDescent="0.25">
      <c r="A13" s="54"/>
      <c r="B13" s="5" t="s">
        <v>4</v>
      </c>
      <c r="C13" s="13">
        <f>C7/E7</f>
        <v>0.43655536028119507</v>
      </c>
      <c r="D13" s="11">
        <f>D7/E7</f>
        <v>0.56344463971880487</v>
      </c>
      <c r="E13" s="14">
        <f>E7/E8</f>
        <v>4.8461826729806153E-2</v>
      </c>
      <c r="G13" s="54"/>
      <c r="H13" s="17" t="s">
        <v>4</v>
      </c>
      <c r="I13" s="21">
        <f>C13*I7</f>
        <v>0</v>
      </c>
      <c r="J13" s="22">
        <f>D13*J7</f>
        <v>27.60878734622144</v>
      </c>
      <c r="K13" s="22">
        <f>I13+J13</f>
        <v>27.60878734622144</v>
      </c>
      <c r="L13" s="31">
        <f>K13*E13</f>
        <v>1.3379722685926481</v>
      </c>
    </row>
    <row r="14" spans="1:13" x14ac:dyDescent="0.25">
      <c r="I14" s="26" t="s">
        <v>12</v>
      </c>
      <c r="J14" s="27" t="s">
        <v>11</v>
      </c>
      <c r="K14" s="27" t="s">
        <v>13</v>
      </c>
      <c r="L14" s="28" t="s">
        <v>14</v>
      </c>
    </row>
    <row r="17" spans="7:12" x14ac:dyDescent="0.25">
      <c r="G17" s="59" t="s">
        <v>20</v>
      </c>
      <c r="H17" s="60"/>
      <c r="I17" s="32"/>
      <c r="J17" s="32"/>
      <c r="K17" s="33"/>
    </row>
    <row r="18" spans="7:12" x14ac:dyDescent="0.25">
      <c r="G18" s="57" t="s">
        <v>22</v>
      </c>
      <c r="H18" s="57"/>
      <c r="I18" s="57"/>
      <c r="J18" s="57"/>
      <c r="K18" s="34">
        <v>195338</v>
      </c>
      <c r="L18" s="5" t="s">
        <v>41</v>
      </c>
    </row>
    <row r="19" spans="7:12" x14ac:dyDescent="0.25">
      <c r="G19" s="57" t="s">
        <v>23</v>
      </c>
      <c r="H19" s="57"/>
      <c r="I19" s="57"/>
      <c r="J19" s="57"/>
      <c r="K19" s="34">
        <v>25551</v>
      </c>
      <c r="L19" s="36">
        <f>K19/K18</f>
        <v>0.13080404222424721</v>
      </c>
    </row>
    <row r="20" spans="7:12" x14ac:dyDescent="0.25">
      <c r="G20" s="57" t="s">
        <v>21</v>
      </c>
      <c r="H20" s="57"/>
      <c r="I20" s="57"/>
      <c r="J20" s="57"/>
      <c r="K20" s="35">
        <f>K19*M12</f>
        <v>33711.251064627126</v>
      </c>
    </row>
  </sheetData>
  <mergeCells count="12">
    <mergeCell ref="G20:J20"/>
    <mergeCell ref="C4:D4"/>
    <mergeCell ref="I4:J4"/>
    <mergeCell ref="A5:A7"/>
    <mergeCell ref="G5:G7"/>
    <mergeCell ref="C10:D10"/>
    <mergeCell ref="H10:J10"/>
    <mergeCell ref="A11:A13"/>
    <mergeCell ref="G11:G13"/>
    <mergeCell ref="G17:H17"/>
    <mergeCell ref="G18:J18"/>
    <mergeCell ref="G19:J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D5"/>
  <sheetViews>
    <sheetView workbookViewId="0">
      <selection activeCell="D10" sqref="D10"/>
    </sheetView>
  </sheetViews>
  <sheetFormatPr defaultRowHeight="15" x14ac:dyDescent="0.25"/>
  <cols>
    <col min="1" max="1" width="13.5703125" customWidth="1"/>
    <col min="2" max="2" width="38.140625" customWidth="1"/>
    <col min="3" max="3" width="40.7109375" customWidth="1"/>
    <col min="4" max="4" width="47.42578125" customWidth="1"/>
  </cols>
  <sheetData>
    <row r="2" spans="1:4" x14ac:dyDescent="0.25">
      <c r="B2" s="42" t="s">
        <v>30</v>
      </c>
      <c r="C2" s="44" t="s">
        <v>31</v>
      </c>
      <c r="D2" s="43" t="s">
        <v>32</v>
      </c>
    </row>
    <row r="3" spans="1:4" ht="45" x14ac:dyDescent="0.25">
      <c r="A3" s="15" t="s">
        <v>24</v>
      </c>
      <c r="B3" s="37" t="s">
        <v>25</v>
      </c>
      <c r="C3" s="38" t="s">
        <v>34</v>
      </c>
      <c r="D3" s="39" t="s">
        <v>40</v>
      </c>
    </row>
    <row r="4" spans="1:4" ht="50.25" customHeight="1" x14ac:dyDescent="0.25">
      <c r="A4" s="45" t="s">
        <v>26</v>
      </c>
      <c r="B4" s="38" t="s">
        <v>27</v>
      </c>
      <c r="C4" s="38" t="s">
        <v>28</v>
      </c>
      <c r="D4" s="39" t="s">
        <v>37</v>
      </c>
    </row>
    <row r="5" spans="1:4" ht="45" x14ac:dyDescent="0.25">
      <c r="A5" s="46" t="s">
        <v>29</v>
      </c>
      <c r="B5" s="40" t="s">
        <v>33</v>
      </c>
      <c r="C5" s="40" t="s">
        <v>35</v>
      </c>
      <c r="D5" s="41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C26"/>
  <sheetViews>
    <sheetView workbookViewId="0">
      <selection activeCell="A2" sqref="A2"/>
    </sheetView>
  </sheetViews>
  <sheetFormatPr defaultRowHeight="15" x14ac:dyDescent="0.25"/>
  <cols>
    <col min="1" max="1" width="40.28515625" bestFit="1" customWidth="1"/>
    <col min="2" max="2" width="11.140625" bestFit="1" customWidth="1"/>
    <col min="3" max="3" width="18.85546875" bestFit="1" customWidth="1"/>
  </cols>
  <sheetData>
    <row r="2" spans="1:3" x14ac:dyDescent="0.25">
      <c r="A2" s="51"/>
      <c r="B2" s="51"/>
      <c r="C2" s="14"/>
    </row>
    <row r="3" spans="1:3" x14ac:dyDescent="0.25">
      <c r="A3" s="51"/>
      <c r="B3" s="51"/>
      <c r="C3" s="14"/>
    </row>
    <row r="4" spans="1:3" x14ac:dyDescent="0.25">
      <c r="A4" s="51"/>
      <c r="B4" s="51"/>
      <c r="C4" s="14"/>
    </row>
    <row r="5" spans="1:3" x14ac:dyDescent="0.25">
      <c r="A5" s="51"/>
      <c r="B5" s="51"/>
      <c r="C5" s="14"/>
    </row>
    <row r="6" spans="1:3" x14ac:dyDescent="0.25">
      <c r="A6" s="51"/>
      <c r="B6" s="51"/>
      <c r="C6" s="14"/>
    </row>
    <row r="7" spans="1:3" x14ac:dyDescent="0.25">
      <c r="A7" s="51"/>
      <c r="B7" s="51"/>
      <c r="C7" s="14"/>
    </row>
    <row r="8" spans="1:3" x14ac:dyDescent="0.25">
      <c r="A8" s="51"/>
      <c r="B8" s="51"/>
      <c r="C8" s="14"/>
    </row>
    <row r="9" spans="1:3" x14ac:dyDescent="0.25">
      <c r="A9" s="51"/>
      <c r="B9" s="51"/>
      <c r="C9" s="14"/>
    </row>
    <row r="10" spans="1:3" x14ac:dyDescent="0.25">
      <c r="A10" s="51"/>
      <c r="B10" s="51"/>
      <c r="C10" s="14"/>
    </row>
    <row r="11" spans="1:3" x14ac:dyDescent="0.25">
      <c r="A11" s="51"/>
      <c r="B11" s="51"/>
      <c r="C11" s="14"/>
    </row>
    <row r="12" spans="1:3" x14ac:dyDescent="0.25">
      <c r="A12" s="51"/>
      <c r="B12" s="51"/>
      <c r="C12" s="14"/>
    </row>
    <row r="13" spans="1:3" x14ac:dyDescent="0.25">
      <c r="A13" s="51"/>
      <c r="B13" s="51"/>
      <c r="C13" s="14"/>
    </row>
    <row r="14" spans="1:3" x14ac:dyDescent="0.25">
      <c r="A14" s="51"/>
      <c r="B14" s="51"/>
      <c r="C14" s="14"/>
    </row>
    <row r="15" spans="1:3" x14ac:dyDescent="0.25">
      <c r="A15" s="51"/>
      <c r="B15" s="51"/>
      <c r="C15" s="14"/>
    </row>
    <row r="16" spans="1:3" x14ac:dyDescent="0.25">
      <c r="A16" s="51"/>
      <c r="B16" s="51"/>
      <c r="C16" s="14"/>
    </row>
    <row r="17" spans="1:3" x14ac:dyDescent="0.25">
      <c r="A17" s="51"/>
      <c r="B17" s="51"/>
      <c r="C17" s="14"/>
    </row>
    <row r="18" spans="1:3" x14ac:dyDescent="0.25">
      <c r="A18" s="51"/>
      <c r="B18" s="51"/>
      <c r="C18" s="14"/>
    </row>
    <row r="19" spans="1:3" x14ac:dyDescent="0.25">
      <c r="A19" s="51"/>
      <c r="B19" s="51"/>
      <c r="C19" s="14"/>
    </row>
    <row r="20" spans="1:3" x14ac:dyDescent="0.25">
      <c r="A20" s="51"/>
      <c r="B20" s="51"/>
      <c r="C20" s="14"/>
    </row>
    <row r="21" spans="1:3" x14ac:dyDescent="0.25">
      <c r="A21" s="51"/>
      <c r="B21" s="51"/>
      <c r="C21" s="14"/>
    </row>
    <row r="22" spans="1:3" x14ac:dyDescent="0.25">
      <c r="A22" s="51"/>
      <c r="B22" s="51"/>
      <c r="C22" s="14"/>
    </row>
    <row r="23" spans="1:3" x14ac:dyDescent="0.25">
      <c r="A23" s="51"/>
      <c r="B23" s="51"/>
      <c r="C23" s="14"/>
    </row>
    <row r="24" spans="1:3" x14ac:dyDescent="0.25">
      <c r="A24" s="51"/>
      <c r="B24" s="51"/>
      <c r="C24" s="14"/>
    </row>
    <row r="25" spans="1:3" x14ac:dyDescent="0.25">
      <c r="A25" s="51"/>
      <c r="B25" s="51"/>
      <c r="C25" s="14"/>
    </row>
    <row r="26" spans="1:3" x14ac:dyDescent="0.25">
      <c r="A26" s="51"/>
      <c r="B26" s="51"/>
      <c r="C26" s="14"/>
    </row>
  </sheetData>
  <sortState ref="A2:C26">
    <sortCondition descending="1" ref="C2:C26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Benefit-Cost_Matrix</vt:lpstr>
      <vt:lpstr>Model1(XGB)</vt:lpstr>
      <vt:lpstr>Model2(Stacking)</vt:lpstr>
      <vt:lpstr>Sheet2</vt:lpstr>
      <vt:lpstr>XGB_feature_imp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2019-05-13T06:02:43Z</dcterms:modified>
</cp:coreProperties>
</file>