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mester 7\"/>
    </mc:Choice>
  </mc:AlternateContent>
  <xr:revisionPtr revIDLastSave="0" documentId="8_{4D17A19A-E3B3-411B-8D04-87A8D268C4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25" i="1" l="1"/>
  <c r="D29" i="1" l="1"/>
  <c r="D31" i="1"/>
  <c r="D28" i="1"/>
  <c r="D30" i="1"/>
  <c r="D32" i="1"/>
  <c r="D33" i="1" l="1"/>
  <c r="I37" i="1" s="1"/>
  <c r="I40" i="1"/>
  <c r="I44" i="1"/>
  <c r="I36" i="1"/>
  <c r="I43" i="1" l="1"/>
  <c r="I39" i="1"/>
  <c r="I42" i="1"/>
  <c r="I38" i="1"/>
  <c r="I45" i="1"/>
  <c r="I41" i="1"/>
  <c r="D53" i="1" s="1"/>
  <c r="D50" i="1" l="1"/>
  <c r="D48" i="1"/>
  <c r="D51" i="1"/>
  <c r="D52" i="1"/>
  <c r="D57" i="1"/>
  <c r="D54" i="1"/>
  <c r="D56" i="1"/>
  <c r="D55" i="1"/>
  <c r="D49" i="1"/>
  <c r="D60" i="1" l="1"/>
  <c r="D58" i="1"/>
</calcChain>
</file>

<file path=xl/sharedStrings.xml><?xml version="1.0" encoding="utf-8"?>
<sst xmlns="http://schemas.openxmlformats.org/spreadsheetml/2006/main" count="71" uniqueCount="28">
  <si>
    <t>Harga</t>
  </si>
  <si>
    <t>Tangki Bensin</t>
  </si>
  <si>
    <t>Daya Maksimum (kW)</t>
  </si>
  <si>
    <t>Torsi Maksimum (Nm)</t>
  </si>
  <si>
    <t>Volume Langkah (cc)</t>
  </si>
  <si>
    <t>Bobot</t>
  </si>
  <si>
    <t>Total Bobot</t>
  </si>
  <si>
    <t>Nilai</t>
  </si>
  <si>
    <t>Nilai SI</t>
  </si>
  <si>
    <t>Tertinggi</t>
  </si>
  <si>
    <t xml:space="preserve">Nilai Tertinggi adalah </t>
  </si>
  <si>
    <t>UTS SPK</t>
  </si>
  <si>
    <t>Cost</t>
  </si>
  <si>
    <t>Benefit</t>
  </si>
  <si>
    <t>Kriteria</t>
  </si>
  <si>
    <t>07TPLP013</t>
  </si>
  <si>
    <t xml:space="preserve"> Toyota Camry</t>
  </si>
  <si>
    <t>Honda Civic</t>
  </si>
  <si>
    <t>Ford Mustang</t>
  </si>
  <si>
    <t>Chevrolet Silverado</t>
  </si>
  <si>
    <t>BMW 3 series</t>
  </si>
  <si>
    <t>Mercedes-Benz C-Class</t>
  </si>
  <si>
    <t>Audi A4</t>
  </si>
  <si>
    <t>Nissan Rogue</t>
  </si>
  <si>
    <t>Hyundai Elantra</t>
  </si>
  <si>
    <t>Volkswagen Golf</t>
  </si>
  <si>
    <t>Nama Mobil</t>
  </si>
  <si>
    <t>ARIF WIBAWA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</si>
</sst>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4" fillId="0" borderId="0" xfId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64"/>
  <sheetViews>
    <sheetView tabSelected="1" topLeftCell="C1" workbookViewId="0">
      <selection activeCell="E2" sqref="E2"/>
    </sheetView>
  </sheetViews>
  <sheetFormatPr defaultRowHeight="15" x14ac:dyDescent="0.25"/>
  <cols>
    <col min="1" max="1" width="12.85546875" bestFit="1" customWidth="1"/>
    <col min="2" max="2" width="10.140625" bestFit="1" customWidth="1"/>
    <col min="3" max="3" width="20.7109375" bestFit="1" customWidth="1"/>
    <col min="4" max="4" width="12" bestFit="1" customWidth="1"/>
    <col min="5" max="5" width="20.42578125" bestFit="1" customWidth="1"/>
    <col min="6" max="6" width="13.28515625" bestFit="1" customWidth="1"/>
    <col min="7" max="7" width="20.42578125" bestFit="1" customWidth="1"/>
    <col min="8" max="8" width="20.7109375" bestFit="1" customWidth="1"/>
  </cols>
  <sheetData>
    <row r="1" spans="3:8" x14ac:dyDescent="0.25">
      <c r="E1" s="6" t="s">
        <v>27</v>
      </c>
    </row>
    <row r="2" spans="3:8" x14ac:dyDescent="0.25">
      <c r="E2" s="6">
        <v>201011400974</v>
      </c>
    </row>
    <row r="3" spans="3:8" x14ac:dyDescent="0.25">
      <c r="E3" s="6" t="s">
        <v>15</v>
      </c>
    </row>
    <row r="4" spans="3:8" x14ac:dyDescent="0.25">
      <c r="E4" s="6" t="s">
        <v>11</v>
      </c>
    </row>
    <row r="6" spans="3:8" x14ac:dyDescent="0.25">
      <c r="C6" s="3" t="s">
        <v>26</v>
      </c>
      <c r="D6" s="3" t="s">
        <v>0</v>
      </c>
      <c r="E6" s="3" t="s">
        <v>4</v>
      </c>
      <c r="F6" s="3" t="s">
        <v>1</v>
      </c>
      <c r="G6" s="3" t="s">
        <v>2</v>
      </c>
      <c r="H6" s="3" t="s">
        <v>3</v>
      </c>
    </row>
    <row r="7" spans="3:8" x14ac:dyDescent="0.25">
      <c r="C7" t="s">
        <v>16</v>
      </c>
      <c r="D7" s="1">
        <v>214200000</v>
      </c>
      <c r="E7" s="1">
        <v>1462</v>
      </c>
      <c r="F7">
        <v>60</v>
      </c>
      <c r="G7">
        <v>178</v>
      </c>
      <c r="H7">
        <v>221</v>
      </c>
    </row>
    <row r="8" spans="3:8" x14ac:dyDescent="0.25">
      <c r="C8" t="s">
        <v>17</v>
      </c>
      <c r="D8" s="1">
        <v>219900000</v>
      </c>
      <c r="E8" s="1">
        <v>1000</v>
      </c>
      <c r="F8">
        <v>46</v>
      </c>
      <c r="G8">
        <v>126</v>
      </c>
      <c r="H8">
        <v>148</v>
      </c>
    </row>
    <row r="9" spans="3:8" x14ac:dyDescent="0.25">
      <c r="C9" t="s">
        <v>18</v>
      </c>
      <c r="D9" s="1">
        <v>432670000</v>
      </c>
      <c r="E9" s="1">
        <v>1569</v>
      </c>
      <c r="F9">
        <v>61</v>
      </c>
      <c r="G9">
        <v>310</v>
      </c>
      <c r="H9">
        <v>440</v>
      </c>
    </row>
    <row r="10" spans="3:8" x14ac:dyDescent="0.25">
      <c r="C10" t="s">
        <v>19</v>
      </c>
      <c r="D10" s="1">
        <v>421400000</v>
      </c>
      <c r="E10" s="1">
        <v>2125</v>
      </c>
      <c r="F10">
        <v>98</v>
      </c>
      <c r="G10">
        <v>285</v>
      </c>
      <c r="H10">
        <v>413</v>
      </c>
    </row>
    <row r="11" spans="3:8" x14ac:dyDescent="0.25">
      <c r="C11" t="s">
        <v>20</v>
      </c>
      <c r="D11" s="1">
        <v>222550000</v>
      </c>
      <c r="E11" s="1">
        <v>1248</v>
      </c>
      <c r="F11">
        <v>59</v>
      </c>
      <c r="G11">
        <v>181</v>
      </c>
      <c r="H11">
        <v>270</v>
      </c>
    </row>
    <row r="12" spans="3:8" x14ac:dyDescent="0.25">
      <c r="C12" t="s">
        <v>21</v>
      </c>
      <c r="D12" s="1">
        <v>323050000</v>
      </c>
      <c r="E12" s="1">
        <v>1486</v>
      </c>
      <c r="F12">
        <v>66</v>
      </c>
      <c r="G12">
        <v>154</v>
      </c>
      <c r="H12">
        <v>250</v>
      </c>
    </row>
    <row r="13" spans="3:8" x14ac:dyDescent="0.25">
      <c r="C13" t="s">
        <v>22</v>
      </c>
      <c r="D13" s="1">
        <v>419960000</v>
      </c>
      <c r="E13" s="1">
        <v>2125</v>
      </c>
      <c r="F13">
        <v>58</v>
      </c>
      <c r="G13">
        <v>170</v>
      </c>
      <c r="H13">
        <v>237</v>
      </c>
    </row>
    <row r="14" spans="3:8" x14ac:dyDescent="0.25">
      <c r="C14" t="s">
        <v>23</v>
      </c>
      <c r="D14" s="1">
        <v>627500000</v>
      </c>
      <c r="E14" s="1">
        <v>4486</v>
      </c>
      <c r="F14">
        <v>55</v>
      </c>
      <c r="G14">
        <v>128</v>
      </c>
      <c r="H14">
        <v>154</v>
      </c>
    </row>
    <row r="15" spans="3:8" x14ac:dyDescent="0.25">
      <c r="C15" t="s">
        <v>24</v>
      </c>
      <c r="D15" s="1">
        <v>535750000</v>
      </c>
      <c r="E15" s="1">
        <v>5509</v>
      </c>
      <c r="F15">
        <v>53</v>
      </c>
      <c r="G15">
        <v>182</v>
      </c>
      <c r="H15">
        <v>264</v>
      </c>
    </row>
    <row r="16" spans="3:8" x14ac:dyDescent="0.25">
      <c r="C16" t="s">
        <v>25</v>
      </c>
      <c r="D16" s="1">
        <v>527175000</v>
      </c>
      <c r="E16" s="1">
        <v>4155</v>
      </c>
      <c r="F16">
        <v>50</v>
      </c>
      <c r="G16">
        <v>160</v>
      </c>
      <c r="H16">
        <v>292</v>
      </c>
    </row>
    <row r="19" spans="3:5" x14ac:dyDescent="0.25">
      <c r="C19" s="8" t="s">
        <v>5</v>
      </c>
      <c r="D19" s="8"/>
      <c r="E19" s="4" t="s">
        <v>14</v>
      </c>
    </row>
    <row r="20" spans="3:5" x14ac:dyDescent="0.25">
      <c r="C20" t="s">
        <v>0</v>
      </c>
      <c r="D20">
        <v>4</v>
      </c>
      <c r="E20" s="2" t="s">
        <v>12</v>
      </c>
    </row>
    <row r="21" spans="3:5" x14ac:dyDescent="0.25">
      <c r="C21" t="s">
        <v>4</v>
      </c>
      <c r="D21">
        <v>5</v>
      </c>
      <c r="E21" s="2" t="s">
        <v>13</v>
      </c>
    </row>
    <row r="22" spans="3:5" x14ac:dyDescent="0.25">
      <c r="C22" t="s">
        <v>1</v>
      </c>
      <c r="D22">
        <v>3</v>
      </c>
      <c r="E22" s="2" t="s">
        <v>13</v>
      </c>
    </row>
    <row r="23" spans="3:5" x14ac:dyDescent="0.25">
      <c r="C23" t="s">
        <v>2</v>
      </c>
      <c r="D23">
        <v>4</v>
      </c>
      <c r="E23" s="2" t="s">
        <v>13</v>
      </c>
    </row>
    <row r="24" spans="3:5" x14ac:dyDescent="0.25">
      <c r="C24" t="s">
        <v>3</v>
      </c>
      <c r="D24">
        <v>4</v>
      </c>
      <c r="E24" s="2" t="s">
        <v>13</v>
      </c>
    </row>
    <row r="25" spans="3:5" x14ac:dyDescent="0.25">
      <c r="C25" s="5" t="s">
        <v>6</v>
      </c>
      <c r="D25" s="5">
        <f>SUM(D20:D24)</f>
        <v>20</v>
      </c>
    </row>
    <row r="27" spans="3:5" x14ac:dyDescent="0.25">
      <c r="C27" s="3" t="s">
        <v>5</v>
      </c>
      <c r="D27" s="3" t="s">
        <v>7</v>
      </c>
    </row>
    <row r="28" spans="3:5" x14ac:dyDescent="0.25">
      <c r="C28" t="s">
        <v>0</v>
      </c>
      <c r="D28">
        <f>D20/D$25</f>
        <v>0.2</v>
      </c>
    </row>
    <row r="29" spans="3:5" x14ac:dyDescent="0.25">
      <c r="C29" t="s">
        <v>4</v>
      </c>
      <c r="D29">
        <f t="shared" ref="D29:D32" si="0">D21/D$25</f>
        <v>0.25</v>
      </c>
    </row>
    <row r="30" spans="3:5" x14ac:dyDescent="0.25">
      <c r="C30" t="s">
        <v>1</v>
      </c>
      <c r="D30">
        <f t="shared" si="0"/>
        <v>0.15</v>
      </c>
    </row>
    <row r="31" spans="3:5" x14ac:dyDescent="0.25">
      <c r="C31" t="s">
        <v>2</v>
      </c>
      <c r="D31">
        <f t="shared" si="0"/>
        <v>0.2</v>
      </c>
    </row>
    <row r="32" spans="3:5" x14ac:dyDescent="0.25">
      <c r="C32" t="s">
        <v>3</v>
      </c>
      <c r="D32">
        <f t="shared" si="0"/>
        <v>0.2</v>
      </c>
    </row>
    <row r="33" spans="3:9" x14ac:dyDescent="0.25">
      <c r="C33" s="5" t="s">
        <v>6</v>
      </c>
      <c r="D33" s="5">
        <f>SUM(D28:D32)</f>
        <v>1</v>
      </c>
    </row>
    <row r="35" spans="3:9" x14ac:dyDescent="0.25">
      <c r="C35" s="3" t="s">
        <v>26</v>
      </c>
      <c r="D35" s="3" t="s">
        <v>0</v>
      </c>
      <c r="E35" s="3" t="s">
        <v>4</v>
      </c>
      <c r="F35" s="3" t="s">
        <v>1</v>
      </c>
      <c r="G35" s="3" t="s">
        <v>2</v>
      </c>
      <c r="H35" s="3" t="s">
        <v>3</v>
      </c>
      <c r="I35" s="3" t="s">
        <v>8</v>
      </c>
    </row>
    <row r="36" spans="3:9" x14ac:dyDescent="0.25">
      <c r="C36" t="s">
        <v>16</v>
      </c>
      <c r="D36" s="1">
        <v>214200000</v>
      </c>
      <c r="E36" s="1">
        <v>1462</v>
      </c>
      <c r="F36">
        <v>60</v>
      </c>
      <c r="G36">
        <v>178</v>
      </c>
      <c r="H36">
        <v>221</v>
      </c>
      <c r="I36">
        <f>(D36^-$D$28)*(E36^$D$29)*(F36^$D$30)*(G36^$D$31)*(H36^$D$33)</f>
        <v>153.55781065828231</v>
      </c>
    </row>
    <row r="37" spans="3:9" x14ac:dyDescent="0.25">
      <c r="C37" t="s">
        <v>17</v>
      </c>
      <c r="D37" s="1">
        <v>219900000</v>
      </c>
      <c r="E37" s="1">
        <v>1000</v>
      </c>
      <c r="F37">
        <v>46</v>
      </c>
      <c r="G37">
        <v>126</v>
      </c>
      <c r="H37">
        <v>148</v>
      </c>
      <c r="I37">
        <f t="shared" ref="I37:I45" si="1">(D37^-$D$28)*(E37^$D$29)*(F37^$D$30)*(G37^$D$31)*(H37^$D$33)</f>
        <v>83.426582473039247</v>
      </c>
    </row>
    <row r="38" spans="3:9" x14ac:dyDescent="0.25">
      <c r="C38" t="s">
        <v>18</v>
      </c>
      <c r="D38" s="1">
        <v>432670000</v>
      </c>
      <c r="E38" s="1">
        <v>1569</v>
      </c>
      <c r="F38">
        <v>61</v>
      </c>
      <c r="G38">
        <v>310</v>
      </c>
      <c r="H38">
        <v>440</v>
      </c>
      <c r="I38">
        <f t="shared" si="1"/>
        <v>302.8299812628062</v>
      </c>
    </row>
    <row r="39" spans="3:9" x14ac:dyDescent="0.25">
      <c r="C39" t="s">
        <v>19</v>
      </c>
      <c r="D39" s="1">
        <v>421400000</v>
      </c>
      <c r="E39" s="1">
        <v>2125</v>
      </c>
      <c r="F39">
        <v>98</v>
      </c>
      <c r="G39">
        <v>285</v>
      </c>
      <c r="H39">
        <v>413</v>
      </c>
      <c r="I39">
        <f t="shared" si="1"/>
        <v>325.46460303143795</v>
      </c>
    </row>
    <row r="40" spans="3:9" x14ac:dyDescent="0.25">
      <c r="C40" t="s">
        <v>20</v>
      </c>
      <c r="D40" s="1">
        <v>222550000</v>
      </c>
      <c r="E40" s="1">
        <v>1248</v>
      </c>
      <c r="F40">
        <v>59</v>
      </c>
      <c r="G40">
        <v>181</v>
      </c>
      <c r="H40">
        <v>270</v>
      </c>
      <c r="I40">
        <f t="shared" si="1"/>
        <v>179.09992644684161</v>
      </c>
    </row>
    <row r="41" spans="3:9" x14ac:dyDescent="0.25">
      <c r="C41" t="s">
        <v>21</v>
      </c>
      <c r="D41" s="1">
        <v>323050000</v>
      </c>
      <c r="E41" s="1">
        <v>1486</v>
      </c>
      <c r="F41">
        <v>66</v>
      </c>
      <c r="G41">
        <v>154</v>
      </c>
      <c r="H41">
        <v>250</v>
      </c>
      <c r="I41">
        <f t="shared" si="1"/>
        <v>158.31661532562339</v>
      </c>
    </row>
    <row r="42" spans="3:9" x14ac:dyDescent="0.25">
      <c r="C42" t="s">
        <v>22</v>
      </c>
      <c r="D42" s="1">
        <v>419960000</v>
      </c>
      <c r="E42" s="1">
        <v>2125</v>
      </c>
      <c r="F42">
        <v>58</v>
      </c>
      <c r="G42">
        <v>170</v>
      </c>
      <c r="H42">
        <v>237</v>
      </c>
      <c r="I42">
        <f t="shared" si="1"/>
        <v>155.79391016311607</v>
      </c>
    </row>
    <row r="43" spans="3:9" x14ac:dyDescent="0.25">
      <c r="C43" t="s">
        <v>23</v>
      </c>
      <c r="D43" s="1">
        <v>627500000</v>
      </c>
      <c r="E43">
        <v>4486</v>
      </c>
      <c r="F43">
        <v>55</v>
      </c>
      <c r="G43">
        <v>128</v>
      </c>
      <c r="H43">
        <v>154</v>
      </c>
      <c r="I43">
        <f t="shared" si="1"/>
        <v>105.55023133039809</v>
      </c>
    </row>
    <row r="44" spans="3:9" x14ac:dyDescent="0.25">
      <c r="C44" t="s">
        <v>24</v>
      </c>
      <c r="D44" s="1">
        <v>535750000</v>
      </c>
      <c r="E44">
        <v>5509</v>
      </c>
      <c r="F44">
        <v>53</v>
      </c>
      <c r="G44">
        <v>182</v>
      </c>
      <c r="H44">
        <v>264</v>
      </c>
      <c r="I44">
        <f t="shared" si="1"/>
        <v>209.76611847037168</v>
      </c>
    </row>
    <row r="45" spans="3:9" x14ac:dyDescent="0.25">
      <c r="C45" t="s">
        <v>25</v>
      </c>
      <c r="D45" s="1">
        <v>527175000</v>
      </c>
      <c r="E45">
        <v>4155</v>
      </c>
      <c r="F45">
        <v>50</v>
      </c>
      <c r="G45">
        <v>160</v>
      </c>
      <c r="H45">
        <v>292</v>
      </c>
      <c r="I45">
        <f t="shared" si="1"/>
        <v>209.55795145052574</v>
      </c>
    </row>
    <row r="47" spans="3:9" x14ac:dyDescent="0.25">
      <c r="C47" s="3" t="s">
        <v>26</v>
      </c>
      <c r="D47" s="3" t="s">
        <v>7</v>
      </c>
    </row>
    <row r="48" spans="3:9" x14ac:dyDescent="0.25">
      <c r="C48" t="s">
        <v>16</v>
      </c>
      <c r="D48">
        <f>I36/SUM($I$36:$I$45)</f>
        <v>8.153380473582103E-2</v>
      </c>
    </row>
    <row r="49" spans="3:4" x14ac:dyDescent="0.25">
      <c r="C49" t="s">
        <v>17</v>
      </c>
      <c r="D49">
        <f t="shared" ref="D49:D57" si="2">I37/SUM($I$36:$I$45)</f>
        <v>4.429658547470814E-2</v>
      </c>
    </row>
    <row r="50" spans="3:4" x14ac:dyDescent="0.25">
      <c r="C50" t="s">
        <v>18</v>
      </c>
      <c r="D50">
        <f t="shared" si="2"/>
        <v>0.1607920851084513</v>
      </c>
    </row>
    <row r="51" spans="3:4" x14ac:dyDescent="0.25">
      <c r="C51" t="s">
        <v>19</v>
      </c>
      <c r="D51">
        <f t="shared" si="2"/>
        <v>0.17281027437307694</v>
      </c>
    </row>
    <row r="52" spans="3:4" x14ac:dyDescent="0.25">
      <c r="C52" t="s">
        <v>20</v>
      </c>
      <c r="D52">
        <f t="shared" si="2"/>
        <v>9.5095771218128386E-2</v>
      </c>
    </row>
    <row r="53" spans="3:4" x14ac:dyDescent="0.25">
      <c r="C53" t="s">
        <v>21</v>
      </c>
      <c r="D53">
        <f t="shared" si="2"/>
        <v>8.4060562891981119E-2</v>
      </c>
    </row>
    <row r="54" spans="3:4" x14ac:dyDescent="0.25">
      <c r="C54" t="s">
        <v>22</v>
      </c>
      <c r="D54">
        <f t="shared" si="2"/>
        <v>8.2721095044372639E-2</v>
      </c>
    </row>
    <row r="55" spans="3:4" x14ac:dyDescent="0.25">
      <c r="C55" t="s">
        <v>23</v>
      </c>
      <c r="D55">
        <f t="shared" si="2"/>
        <v>5.6043466068062542E-2</v>
      </c>
    </row>
    <row r="56" spans="3:4" x14ac:dyDescent="0.25">
      <c r="C56" t="s">
        <v>24</v>
      </c>
      <c r="D56">
        <f t="shared" si="2"/>
        <v>0.11137844223120873</v>
      </c>
    </row>
    <row r="57" spans="3:4" x14ac:dyDescent="0.25">
      <c r="C57" t="s">
        <v>25</v>
      </c>
      <c r="D57">
        <f t="shared" si="2"/>
        <v>0.1112679128541891</v>
      </c>
    </row>
    <row r="58" spans="3:4" x14ac:dyDescent="0.25">
      <c r="C58" s="5" t="s">
        <v>9</v>
      </c>
      <c r="D58" s="5">
        <f>MAX(D48:D57)</f>
        <v>0.17281027437307694</v>
      </c>
    </row>
    <row r="60" spans="3:4" x14ac:dyDescent="0.25">
      <c r="C60" s="5" t="s">
        <v>10</v>
      </c>
      <c r="D60" s="5" t="str">
        <f>INDEX(C48:C57, MATCH(MAX(D48:D57), D48:D57, 0))</f>
        <v>Chevrolet Silverado</v>
      </c>
    </row>
    <row r="62" spans="3:4" x14ac:dyDescent="0.25">
      <c r="C62" s="5"/>
    </row>
    <row r="63" spans="3:4" x14ac:dyDescent="0.25">
      <c r="C63" s="7"/>
    </row>
    <row r="64" spans="3:4" x14ac:dyDescent="0.25">
      <c r="C64" s="7"/>
    </row>
  </sheetData>
  <mergeCells count="1">
    <mergeCell ref="C19:D19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bacotn00@gmail.com</cp:lastModifiedBy>
  <dcterms:created xsi:type="dcterms:W3CDTF">2023-10-29T08:05:06Z</dcterms:created>
  <dcterms:modified xsi:type="dcterms:W3CDTF">2023-10-31T06:40:45Z</dcterms:modified>
</cp:coreProperties>
</file>