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hw271/Documents/GU/course/IntroductionToDataAnalytics/Assignments/50-percent-Chance-of-Awesome/part2_exploratory_analysis/hypothesis_testing/data_driving_predictive_models/"/>
    </mc:Choice>
  </mc:AlternateContent>
  <bookViews>
    <workbookView xWindow="-640" yWindow="460" windowWidth="256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1" l="1"/>
  <c r="F3" i="1"/>
  <c r="F4" i="1"/>
  <c r="F5" i="1"/>
  <c r="F6" i="1"/>
  <c r="F7" i="1"/>
  <c r="F8" i="1"/>
  <c r="F9" i="1"/>
  <c r="F10" i="1"/>
  <c r="F11" i="1"/>
  <c r="F12" i="1"/>
  <c r="F14" i="1"/>
  <c r="G3" i="1"/>
  <c r="G4" i="1"/>
  <c r="G5" i="1"/>
  <c r="G6" i="1"/>
  <c r="G7" i="1"/>
  <c r="G8" i="1"/>
  <c r="G9" i="1"/>
  <c r="G10" i="1"/>
  <c r="G11" i="1"/>
  <c r="G12" i="1"/>
  <c r="G14" i="1"/>
  <c r="D14" i="1"/>
</calcChain>
</file>

<file path=xl/sharedStrings.xml><?xml version="1.0" encoding="utf-8"?>
<sst xmlns="http://schemas.openxmlformats.org/spreadsheetml/2006/main" count="29" uniqueCount="29">
  <si>
    <t>kNN results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</si>
  <si>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</si>
  <si>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</si>
  <si>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</si>
  <si>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</si>
  <si>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</si>
  <si>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</si>
  <si>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</si>
  <si>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</si>
  <si>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</si>
  <si>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</si>
  <si>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confusion matrix</t>
  </si>
  <si>
    <t xml:space="preserve">          result
testTarget   L   W
         L 185  66
         W  12 277</t>
  </si>
  <si>
    <t>variance</t>
  </si>
  <si>
    <t xml:space="preserve">          result
testTarget   L   W
         L 176  73
         W  21 270</t>
  </si>
  <si>
    <t xml:space="preserve">          result
testTarget   L   W
         L 180  73
         W   9 278</t>
  </si>
  <si>
    <t xml:space="preserve">          result
testTarget   L   W
         L 190  67
         W  16 267</t>
  </si>
  <si>
    <t xml:space="preserve">          result
testTarget   L   W
         L 173  87
         W   7 273</t>
  </si>
  <si>
    <t xml:space="preserve">          result
testTarget   L   W
         L 202  82
         W  13 243</t>
  </si>
  <si>
    <t xml:space="preserve">          result          result
testTarget   L   W
         L 196  77
         W  14 253</t>
  </si>
  <si>
    <t xml:space="preserve">          result
testTarget   L   W
         L 186  75
         W  10 269</t>
  </si>
  <si>
    <t xml:space="preserve">          result
testTarget   L   W
         L 193  66
         W  14 267</t>
  </si>
  <si>
    <t xml:space="preserve">          result
testTarget   L   W
         L 201  66
         W  20 253</t>
  </si>
  <si>
    <t>12+277=289</t>
  </si>
  <si>
    <t>true positive</t>
  </si>
  <si>
    <t>false positive</t>
  </si>
  <si>
    <t>accuracy</t>
  </si>
  <si>
    <t>21+270=291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</si>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</sst>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Sheet1!$F$2:$F$13</c:f>
              <c:numCache>
                <c:formatCode>General</c:formatCode>
                <c:ptCount val="12"/>
                <c:pt idx="0">
                  <c:v>0.0</c:v>
                </c:pt>
                <c:pt idx="1">
                  <c:v>0.041522491349481</c:v>
                </c:pt>
                <c:pt idx="2">
                  <c:v>0.0721649484536082</c:v>
                </c:pt>
                <c:pt idx="3">
                  <c:v>0.0313588850174216</c:v>
                </c:pt>
                <c:pt idx="4">
                  <c:v>0.0565371024734982</c:v>
                </c:pt>
                <c:pt idx="5">
                  <c:v>0.025</c:v>
                </c:pt>
                <c:pt idx="6">
                  <c:v>0.05078125</c:v>
                </c:pt>
                <c:pt idx="7">
                  <c:v>0.0503597122302158</c:v>
                </c:pt>
                <c:pt idx="8">
                  <c:v>0.03584229390681</c:v>
                </c:pt>
                <c:pt idx="9">
                  <c:v>0.0498220640569395</c:v>
                </c:pt>
                <c:pt idx="10">
                  <c:v>0.0732600732600733</c:v>
                </c:pt>
                <c:pt idx="11">
                  <c:v>1.0</c:v>
                </c:pt>
              </c:numCache>
            </c:numRef>
          </c:xVal>
          <c:yVal>
            <c:numRef>
              <c:f>Sheet1!$G$2:$G$13</c:f>
              <c:numCache>
                <c:formatCode>General</c:formatCode>
                <c:ptCount val="12"/>
                <c:pt idx="0">
                  <c:v>0.0</c:v>
                </c:pt>
                <c:pt idx="1">
                  <c:v>0.958477508650519</c:v>
                </c:pt>
                <c:pt idx="2">
                  <c:v>0.927835051546392</c:v>
                </c:pt>
                <c:pt idx="3">
                  <c:v>0.968641114982578</c:v>
                </c:pt>
                <c:pt idx="4">
                  <c:v>0.943462897526502</c:v>
                </c:pt>
                <c:pt idx="5">
                  <c:v>0.975</c:v>
                </c:pt>
                <c:pt idx="6">
                  <c:v>0.94921875</c:v>
                </c:pt>
                <c:pt idx="7">
                  <c:v>0.947565543071161</c:v>
                </c:pt>
                <c:pt idx="8">
                  <c:v>0.96415770609319</c:v>
                </c:pt>
                <c:pt idx="9">
                  <c:v>0.950177935943061</c:v>
                </c:pt>
                <c:pt idx="10">
                  <c:v>0.926739926739927</c:v>
                </c:pt>
                <c:pt idx="11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137888"/>
        <c:axId val="-2143680640"/>
      </c:scatterChart>
      <c:valAx>
        <c:axId val="-214413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680640"/>
        <c:crosses val="autoZero"/>
        <c:crossBetween val="midCat"/>
      </c:valAx>
      <c:valAx>
        <c:axId val="-214368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413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8</xdr:row>
      <xdr:rowOff>984250</xdr:rowOff>
    </xdr:from>
    <xdr:to>
      <xdr:col>13</xdr:col>
      <xdr:colOff>25400</xdr:colOff>
      <xdr:row>11</xdr:row>
      <xdr:rowOff>476250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9" workbookViewId="0">
      <selection activeCell="H14" sqref="H14"/>
    </sheetView>
  </sheetViews>
  <sheetFormatPr baseColWidth="10" defaultRowHeight="16" x14ac:dyDescent="0.2"/>
  <cols>
    <col min="2" max="2" width="14.6640625" bestFit="1" customWidth="1"/>
    <col min="6" max="6" width="11.33203125" bestFit="1" customWidth="1"/>
    <col min="7" max="7" width="11.6640625" bestFit="1" customWidth="1"/>
  </cols>
  <sheetData>
    <row r="1" spans="1:7" x14ac:dyDescent="0.2">
      <c r="A1" t="s">
        <v>0</v>
      </c>
      <c r="B1" t="s">
        <v>11</v>
      </c>
      <c r="C1" t="s">
        <v>26</v>
      </c>
      <c r="D1" t="s">
        <v>13</v>
      </c>
      <c r="E1" t="b">
        <v>1</v>
      </c>
      <c r="F1" t="s">
        <v>25</v>
      </c>
      <c r="G1" t="s">
        <v>24</v>
      </c>
    </row>
    <row r="2" spans="1:7" x14ac:dyDescent="0.2">
      <c r="F2" s="2">
        <v>0</v>
      </c>
      <c r="G2" s="2">
        <v>0</v>
      </c>
    </row>
    <row r="3" spans="1:7" ht="80" x14ac:dyDescent="0.2">
      <c r="A3" t="s">
        <v>1</v>
      </c>
      <c r="B3" s="1" t="s">
        <v>12</v>
      </c>
      <c r="C3">
        <v>0.85555559999999997</v>
      </c>
      <c r="D3">
        <v>0.1238095</v>
      </c>
      <c r="E3" t="s">
        <v>23</v>
      </c>
      <c r="F3" s="2">
        <f>12/289</f>
        <v>4.1522491349480967E-2</v>
      </c>
      <c r="G3" s="2">
        <f>277/289</f>
        <v>0.95847750865051906</v>
      </c>
    </row>
    <row r="4" spans="1:7" ht="80" x14ac:dyDescent="0.2">
      <c r="A4" t="s">
        <v>2</v>
      </c>
      <c r="B4" s="1" t="s">
        <v>14</v>
      </c>
      <c r="C4">
        <v>0.82592589999999999</v>
      </c>
      <c r="D4">
        <v>0.144039</v>
      </c>
      <c r="E4" t="s">
        <v>27</v>
      </c>
      <c r="F4" s="2">
        <f>21/291</f>
        <v>7.2164948453608241E-2</v>
      </c>
      <c r="G4" s="2">
        <f>270/291</f>
        <v>0.92783505154639179</v>
      </c>
    </row>
    <row r="5" spans="1:7" ht="80" x14ac:dyDescent="0.2">
      <c r="A5" t="s">
        <v>3</v>
      </c>
      <c r="B5" s="1" t="s">
        <v>15</v>
      </c>
      <c r="C5">
        <v>0.84814809999999996</v>
      </c>
      <c r="D5">
        <v>0.1290318</v>
      </c>
      <c r="E5">
        <v>287</v>
      </c>
      <c r="F5" s="2">
        <f>9/287</f>
        <v>3.1358885017421602E-2</v>
      </c>
      <c r="G5" s="2">
        <f>278/287</f>
        <v>0.96864111498257843</v>
      </c>
    </row>
    <row r="6" spans="1:7" ht="80" x14ac:dyDescent="0.2">
      <c r="A6" t="s">
        <v>4</v>
      </c>
      <c r="B6" s="1" t="s">
        <v>16</v>
      </c>
      <c r="C6">
        <v>0.8462963</v>
      </c>
      <c r="D6">
        <v>0.1303202</v>
      </c>
      <c r="E6">
        <v>283</v>
      </c>
      <c r="F6" s="2">
        <f>16/283</f>
        <v>5.6537102473498232E-2</v>
      </c>
      <c r="G6" s="2">
        <f>267/283</f>
        <v>0.94346289752650181</v>
      </c>
    </row>
    <row r="7" spans="1:7" ht="80" x14ac:dyDescent="0.2">
      <c r="A7" t="s">
        <v>5</v>
      </c>
      <c r="B7" s="1" t="s">
        <v>17</v>
      </c>
      <c r="C7">
        <v>0.82592589999999999</v>
      </c>
      <c r="D7">
        <v>0.144039</v>
      </c>
      <c r="E7">
        <v>280</v>
      </c>
      <c r="F7" s="2">
        <f>7/280</f>
        <v>2.5000000000000001E-2</v>
      </c>
      <c r="G7" s="2">
        <f>273/280</f>
        <v>0.97499999999999998</v>
      </c>
    </row>
    <row r="8" spans="1:7" ht="80" x14ac:dyDescent="0.2">
      <c r="A8" t="s">
        <v>6</v>
      </c>
      <c r="B8" s="1" t="s">
        <v>18</v>
      </c>
      <c r="C8">
        <v>0.82407410000000003</v>
      </c>
      <c r="D8">
        <v>0.14524500000000001</v>
      </c>
      <c r="E8">
        <v>256</v>
      </c>
      <c r="F8" s="2">
        <f>13/256</f>
        <v>5.078125E-2</v>
      </c>
      <c r="G8" s="2">
        <f>243/256</f>
        <v>0.94921875</v>
      </c>
    </row>
    <row r="9" spans="1:7" ht="96" x14ac:dyDescent="0.2">
      <c r="A9" t="s">
        <v>7</v>
      </c>
      <c r="B9" s="1" t="s">
        <v>19</v>
      </c>
      <c r="C9">
        <v>0.83148149999999998</v>
      </c>
      <c r="D9">
        <v>0.14038</v>
      </c>
      <c r="E9">
        <v>267</v>
      </c>
      <c r="F9" s="2">
        <f>14/278</f>
        <v>5.0359712230215826E-2</v>
      </c>
      <c r="G9" s="2">
        <f>253/267</f>
        <v>0.94756554307116103</v>
      </c>
    </row>
    <row r="10" spans="1:7" ht="80" x14ac:dyDescent="0.2">
      <c r="A10" t="s">
        <v>8</v>
      </c>
      <c r="B10" s="1" t="s">
        <v>20</v>
      </c>
      <c r="C10">
        <v>0.84259260000000002</v>
      </c>
      <c r="D10">
        <v>0.13287640000000001</v>
      </c>
      <c r="E10">
        <v>279</v>
      </c>
      <c r="F10" s="2">
        <f>10/279</f>
        <v>3.5842293906810034E-2</v>
      </c>
      <c r="G10" s="2">
        <f>269/279</f>
        <v>0.96415770609318996</v>
      </c>
    </row>
    <row r="11" spans="1:7" ht="80" x14ac:dyDescent="0.2">
      <c r="A11" t="s">
        <v>9</v>
      </c>
      <c r="B11" s="1" t="s">
        <v>21</v>
      </c>
      <c r="C11">
        <v>0.8518519</v>
      </c>
      <c r="D11">
        <v>0.1264344</v>
      </c>
      <c r="E11">
        <v>281</v>
      </c>
      <c r="F11" s="2">
        <f>14/281</f>
        <v>4.9822064056939501E-2</v>
      </c>
      <c r="G11" s="2">
        <f>267/281</f>
        <v>0.95017793594306055</v>
      </c>
    </row>
    <row r="12" spans="1:7" ht="80" x14ac:dyDescent="0.2">
      <c r="A12" t="s">
        <v>10</v>
      </c>
      <c r="B12" s="1" t="s">
        <v>22</v>
      </c>
      <c r="C12">
        <v>0.84074070000000001</v>
      </c>
      <c r="D12">
        <v>0.13414419999999999</v>
      </c>
      <c r="E12">
        <v>273</v>
      </c>
      <c r="F12" s="2">
        <f>20/273</f>
        <v>7.3260073260073263E-2</v>
      </c>
      <c r="G12" s="2">
        <f>253/273</f>
        <v>0.92673992673992678</v>
      </c>
    </row>
    <row r="13" spans="1:7" x14ac:dyDescent="0.2">
      <c r="B13" s="1"/>
      <c r="F13" s="2">
        <v>1</v>
      </c>
      <c r="G13" s="2">
        <v>1</v>
      </c>
    </row>
    <row r="14" spans="1:7" x14ac:dyDescent="0.2">
      <c r="A14" t="s">
        <v>28</v>
      </c>
      <c r="C14">
        <f>AVERAGE(C3:C12)</f>
        <v>0.83925925999999984</v>
      </c>
      <c r="D14">
        <f>AVERAGE(D3:D12)</f>
        <v>0.13503194999999998</v>
      </c>
      <c r="F14">
        <f>AVERAGE(F3:F12)</f>
        <v>4.8664882074804773E-2</v>
      </c>
      <c r="G14">
        <f>AVERAGE(G3:G12)</f>
        <v>0.95112764345533307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2015-11-15T23:20:49Z</dcterms:created>
  <dcterms:modified xsi:type="dcterms:W3CDTF">2015-11-15T23:35:57Z</dcterms:modified>
</cp:coreProperties>
</file>