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9.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10.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Ex3.xml" ContentType="application/vnd.ms-office.chartex+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charts/chartEx4.xml" ContentType="application/vnd.ms-office.chartex+xml"/>
  <Override PartName="/xl/charts/style19.xml" ContentType="application/vnd.ms-office.chartstyle+xml"/>
  <Override PartName="/xl/charts/colors19.xml" ContentType="application/vnd.ms-office.chartcolorstyl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1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Arijit\Desktop\Excel Project\"/>
    </mc:Choice>
  </mc:AlternateContent>
  <xr:revisionPtr revIDLastSave="0" documentId="13_ncr:1_{255E7C67-7D1C-4BD7-99AD-B30B6719DC9E}" xr6:coauthVersionLast="47" xr6:coauthVersionMax="47" xr10:uidLastSave="{00000000-0000-0000-0000-000000000000}"/>
  <bookViews>
    <workbookView xWindow="-120" yWindow="-120" windowWidth="20730" windowHeight="11160" tabRatio="853" firstSheet="6" activeTab="12" xr2:uid="{00000000-000D-0000-FFFF-FFFF00000000}"/>
  </bookViews>
  <sheets>
    <sheet name="Data" sheetId="1" r:id="rId1"/>
    <sheet name="Job satisfaction by age band" sheetId="21" r:id="rId2"/>
    <sheet name="Education by Attrition " sheetId="11" r:id="rId3"/>
    <sheet name="Attrition by Job" sheetId="12" r:id="rId4"/>
    <sheet name="Attrition by Age group" sheetId="14" r:id="rId5"/>
    <sheet name="Departmently attrition" sheetId="13" r:id="rId6"/>
    <sheet name="satisfaction by travel" sheetId="15" r:id="rId7"/>
    <sheet name="Marital Status" sheetId="16" r:id="rId8"/>
    <sheet name="KPIs" sheetId="6" r:id="rId9"/>
    <sheet name="satisfaction_rating" sheetId="8" r:id="rId10"/>
    <sheet name="Employee by gender" sheetId="10" r:id="rId11"/>
    <sheet name="Images" sheetId="2" r:id="rId12"/>
    <sheet name="Dashboard" sheetId="4" r:id="rId13"/>
    <sheet name="Employee details" sheetId="20" r:id="rId14"/>
  </sheets>
  <definedNames>
    <definedName name="_xlnm._FilterDatabase" localSheetId="3" hidden="1">'Attrition by Job'!$E$3:$E$12</definedName>
    <definedName name="_xlnm._FilterDatabase" localSheetId="13" hidden="1">'Employee details'!$K$7:$L$1474</definedName>
    <definedName name="_xlchart.v1.0" hidden="1">'Attrition by Job'!$D$4:$D$12</definedName>
    <definedName name="_xlchart.v1.1" hidden="1">'Attrition by Job'!$E$4:$E$12</definedName>
    <definedName name="_xlchart.v1.2" hidden="1">'satisfaction by travel'!$D$4:$D$6</definedName>
    <definedName name="_xlchart.v1.3" hidden="1">'satisfaction by travel'!$E$3</definedName>
    <definedName name="_xlchart.v1.4" hidden="1">'satisfaction by travel'!$E$4:$E$6</definedName>
    <definedName name="_xlchart.v1.5" hidden="1">'Attrition by Job'!$D$4:$D$12</definedName>
    <definedName name="_xlchart.v1.6" hidden="1">'Attrition by Job'!$E$4:$E$12</definedName>
    <definedName name="_xlchart.v1.7" hidden="1">'satisfaction by travel'!$D$4:$D$6</definedName>
    <definedName name="_xlchart.v1.8" hidden="1">'satisfaction by travel'!$E$3</definedName>
    <definedName name="_xlchart.v1.9" hidden="1">'satisfaction by travel'!$E$4:$E$6</definedName>
    <definedName name="Slicer_Department">#N/A</definedName>
    <definedName name="Slicer_Education">#N/A</definedName>
    <definedName name="Slicer_Gender2">#N/A</definedName>
  </definedNames>
  <calcPr calcId="181029"/>
  <pivotCaches>
    <pivotCache cacheId="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uri="GoogleSheetsCustomDataVersion2">
      <go:sheetsCustomData xmlns:go="http://customooxmlschemas.google.com/" r:id="rId22" roundtripDataChecksum="0W7NtiAel2xy0cZdwUBcRsMoEuXg6pzXui43o1bypBA="/>
    </ext>
  </extLst>
</workbook>
</file>

<file path=xl/calcChain.xml><?xml version="1.0" encoding="utf-8"?>
<calcChain xmlns="http://schemas.openxmlformats.org/spreadsheetml/2006/main">
  <c r="L10" i="20" l="1"/>
  <c r="L11" i="20"/>
  <c r="L12" i="20"/>
  <c r="L13" i="20"/>
  <c r="L14" i="20"/>
  <c r="L15" i="20"/>
  <c r="L16" i="20"/>
  <c r="L17" i="20"/>
  <c r="L18" i="20"/>
  <c r="L19" i="20"/>
  <c r="L20" i="20"/>
  <c r="L21" i="20"/>
  <c r="L22" i="20"/>
  <c r="L23" i="20"/>
  <c r="L24" i="20"/>
  <c r="L25" i="20"/>
  <c r="L26" i="20"/>
  <c r="L27" i="20"/>
  <c r="L28" i="20"/>
  <c r="L29" i="20"/>
  <c r="L30" i="20"/>
  <c r="L31" i="20"/>
  <c r="L32" i="20"/>
  <c r="L33" i="20"/>
  <c r="L34" i="20"/>
  <c r="L35" i="20"/>
  <c r="L36" i="20"/>
  <c r="L37" i="20"/>
  <c r="L38" i="20"/>
  <c r="L39" i="20"/>
  <c r="L40" i="20"/>
  <c r="L41" i="20"/>
  <c r="L42" i="20"/>
  <c r="L43" i="20"/>
  <c r="L44" i="20"/>
  <c r="L45" i="20"/>
  <c r="L46" i="20"/>
  <c r="L47" i="20"/>
  <c r="L48" i="20"/>
  <c r="L49" i="20"/>
  <c r="L50" i="20"/>
  <c r="L51" i="20"/>
  <c r="L52" i="20"/>
  <c r="L53" i="20"/>
  <c r="L54" i="20"/>
  <c r="L55" i="20"/>
  <c r="L56" i="20"/>
  <c r="L57" i="20"/>
  <c r="L58" i="20"/>
  <c r="L59" i="20"/>
  <c r="L60" i="20"/>
  <c r="L61" i="20"/>
  <c r="L62" i="20"/>
  <c r="L63" i="20"/>
  <c r="L64" i="20"/>
  <c r="L65" i="20"/>
  <c r="L66" i="20"/>
  <c r="L67" i="20"/>
  <c r="L68" i="20"/>
  <c r="L69" i="20"/>
  <c r="L70" i="20"/>
  <c r="L71" i="20"/>
  <c r="L72" i="20"/>
  <c r="L73" i="20"/>
  <c r="L74" i="20"/>
  <c r="L75" i="20"/>
  <c r="L76" i="20"/>
  <c r="L77" i="20"/>
  <c r="L78" i="20"/>
  <c r="L79" i="20"/>
  <c r="L80" i="20"/>
  <c r="L81" i="20"/>
  <c r="L82" i="20"/>
  <c r="L83" i="20"/>
  <c r="L84" i="20"/>
  <c r="L85" i="20"/>
  <c r="L86" i="20"/>
  <c r="L87" i="20"/>
  <c r="L88" i="20"/>
  <c r="L89" i="20"/>
  <c r="L90" i="20"/>
  <c r="L91" i="20"/>
  <c r="L92" i="20"/>
  <c r="L93" i="20"/>
  <c r="L94" i="20"/>
  <c r="L95" i="20"/>
  <c r="L96" i="20"/>
  <c r="L97" i="20"/>
  <c r="L98" i="20"/>
  <c r="L99" i="20"/>
  <c r="L100" i="20"/>
  <c r="L101" i="20"/>
  <c r="L102" i="20"/>
  <c r="L103" i="20"/>
  <c r="L104" i="20"/>
  <c r="L105" i="20"/>
  <c r="L106" i="20"/>
  <c r="L107" i="20"/>
  <c r="L108" i="20"/>
  <c r="L109" i="20"/>
  <c r="L110" i="20"/>
  <c r="L111" i="20"/>
  <c r="L112" i="20"/>
  <c r="L113" i="20"/>
  <c r="L114" i="20"/>
  <c r="L115" i="20"/>
  <c r="L116" i="20"/>
  <c r="L117" i="20"/>
  <c r="L118" i="20"/>
  <c r="L119" i="20"/>
  <c r="L120" i="20"/>
  <c r="L121" i="20"/>
  <c r="L122" i="20"/>
  <c r="L123" i="20"/>
  <c r="L124" i="20"/>
  <c r="L125" i="20"/>
  <c r="L126" i="20"/>
  <c r="L127" i="20"/>
  <c r="L128"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64" i="20"/>
  <c r="L165" i="20"/>
  <c r="L166" i="20"/>
  <c r="L167" i="20"/>
  <c r="L168" i="20"/>
  <c r="L169" i="20"/>
  <c r="L170" i="20"/>
  <c r="L171" i="20"/>
  <c r="L172" i="20"/>
  <c r="L173" i="20"/>
  <c r="L174" i="20"/>
  <c r="L175" i="20"/>
  <c r="L176" i="20"/>
  <c r="L177" i="20"/>
  <c r="L178" i="20"/>
  <c r="L179" i="20"/>
  <c r="L180" i="20"/>
  <c r="L181" i="20"/>
  <c r="L182" i="20"/>
  <c r="L183" i="20"/>
  <c r="L184" i="20"/>
  <c r="L185" i="20"/>
  <c r="L186" i="20"/>
  <c r="L187" i="20"/>
  <c r="L188" i="20"/>
  <c r="L189" i="20"/>
  <c r="L190" i="20"/>
  <c r="L191" i="20"/>
  <c r="L192" i="20"/>
  <c r="L193" i="20"/>
  <c r="L194" i="20"/>
  <c r="L195" i="20"/>
  <c r="L196" i="20"/>
  <c r="L197" i="20"/>
  <c r="L198" i="20"/>
  <c r="L199"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55" i="20"/>
  <c r="L256" i="20"/>
  <c r="L257" i="20"/>
  <c r="L258" i="20"/>
  <c r="L259" i="20"/>
  <c r="L260" i="20"/>
  <c r="L261" i="20"/>
  <c r="L262" i="20"/>
  <c r="L263"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L295" i="20"/>
  <c r="L296" i="20"/>
  <c r="L297" i="20"/>
  <c r="L298" i="20"/>
  <c r="L299" i="20"/>
  <c r="L300" i="20"/>
  <c r="L301" i="20"/>
  <c r="L302" i="20"/>
  <c r="L303" i="20"/>
  <c r="L304" i="20"/>
  <c r="L305" i="20"/>
  <c r="L306" i="20"/>
  <c r="L307" i="20"/>
  <c r="L308" i="20"/>
  <c r="L309" i="20"/>
  <c r="L310" i="20"/>
  <c r="L311" i="20"/>
  <c r="L312" i="20"/>
  <c r="L313" i="20"/>
  <c r="L314" i="20"/>
  <c r="L315" i="20"/>
  <c r="L316" i="20"/>
  <c r="L317" i="20"/>
  <c r="L318" i="20"/>
  <c r="L319" i="20"/>
  <c r="L320" i="20"/>
  <c r="L321" i="20"/>
  <c r="L322" i="20"/>
  <c r="L323" i="20"/>
  <c r="L324" i="20"/>
  <c r="L325" i="20"/>
  <c r="L326" i="20"/>
  <c r="L327" i="20"/>
  <c r="L328" i="20"/>
  <c r="L329" i="20"/>
  <c r="L330" i="20"/>
  <c r="L331" i="20"/>
  <c r="L332" i="20"/>
  <c r="L333" i="20"/>
  <c r="L334" i="20"/>
  <c r="L335" i="20"/>
  <c r="L336" i="20"/>
  <c r="L337" i="20"/>
  <c r="L338" i="20"/>
  <c r="L339" i="20"/>
  <c r="L340" i="20"/>
  <c r="L341" i="20"/>
  <c r="L342" i="20"/>
  <c r="L343" i="20"/>
  <c r="L344" i="20"/>
  <c r="L345" i="20"/>
  <c r="L346" i="20"/>
  <c r="L347" i="20"/>
  <c r="L348" i="20"/>
  <c r="L349" i="20"/>
  <c r="L350" i="20"/>
  <c r="L351" i="20"/>
  <c r="L352" i="20"/>
  <c r="L353" i="20"/>
  <c r="L354" i="20"/>
  <c r="L355" i="20"/>
  <c r="L356" i="20"/>
  <c r="L357" i="20"/>
  <c r="L358" i="20"/>
  <c r="L359" i="20"/>
  <c r="L360" i="20"/>
  <c r="L361" i="20"/>
  <c r="L362" i="20"/>
  <c r="L363" i="20"/>
  <c r="L364" i="20"/>
  <c r="L365" i="20"/>
  <c r="L366" i="20"/>
  <c r="L367" i="20"/>
  <c r="L368" i="20"/>
  <c r="L369" i="20"/>
  <c r="L370" i="20"/>
  <c r="L371" i="20"/>
  <c r="L372" i="20"/>
  <c r="L373" i="20"/>
  <c r="L374" i="20"/>
  <c r="L375" i="20"/>
  <c r="L376" i="20"/>
  <c r="L377" i="20"/>
  <c r="L378" i="20"/>
  <c r="L379" i="20"/>
  <c r="L380" i="20"/>
  <c r="L381" i="20"/>
  <c r="L382" i="20"/>
  <c r="L383" i="20"/>
  <c r="L384" i="20"/>
  <c r="L385" i="20"/>
  <c r="L386" i="20"/>
  <c r="L387" i="20"/>
  <c r="L388" i="20"/>
  <c r="L389" i="20"/>
  <c r="L390" i="20"/>
  <c r="L391" i="20"/>
  <c r="L392" i="20"/>
  <c r="L393" i="20"/>
  <c r="L394" i="20"/>
  <c r="L395" i="20"/>
  <c r="L396" i="20"/>
  <c r="L397" i="20"/>
  <c r="L398" i="20"/>
  <c r="L399" i="20"/>
  <c r="L400" i="20"/>
  <c r="L401" i="20"/>
  <c r="L402" i="20"/>
  <c r="L403" i="20"/>
  <c r="L404" i="20"/>
  <c r="L405" i="20"/>
  <c r="L406" i="20"/>
  <c r="L407" i="20"/>
  <c r="L408" i="20"/>
  <c r="L409" i="20"/>
  <c r="L410" i="20"/>
  <c r="L411" i="20"/>
  <c r="L412" i="20"/>
  <c r="L413" i="20"/>
  <c r="L414" i="20"/>
  <c r="L415" i="20"/>
  <c r="L416" i="20"/>
  <c r="L417" i="20"/>
  <c r="L418" i="20"/>
  <c r="L419" i="20"/>
  <c r="L420" i="20"/>
  <c r="L421" i="20"/>
  <c r="L422" i="20"/>
  <c r="L423" i="20"/>
  <c r="L424" i="20"/>
  <c r="L425" i="20"/>
  <c r="L426" i="20"/>
  <c r="L427" i="20"/>
  <c r="L428" i="20"/>
  <c r="L429" i="20"/>
  <c r="L430" i="20"/>
  <c r="L431" i="20"/>
  <c r="L432" i="20"/>
  <c r="L433" i="20"/>
  <c r="L434" i="20"/>
  <c r="L435" i="20"/>
  <c r="L436" i="20"/>
  <c r="L437" i="20"/>
  <c r="L438" i="20"/>
  <c r="L439" i="20"/>
  <c r="L440" i="20"/>
  <c r="L441" i="20"/>
  <c r="L442" i="20"/>
  <c r="L443" i="20"/>
  <c r="L444" i="20"/>
  <c r="L445" i="20"/>
  <c r="L446" i="20"/>
  <c r="L447" i="20"/>
  <c r="L448" i="20"/>
  <c r="L449" i="20"/>
  <c r="L450" i="20"/>
  <c r="L451" i="20"/>
  <c r="L452" i="20"/>
  <c r="L453" i="20"/>
  <c r="L454" i="20"/>
  <c r="L455" i="20"/>
  <c r="L456" i="20"/>
  <c r="L457" i="20"/>
  <c r="L458" i="20"/>
  <c r="L459" i="20"/>
  <c r="L460" i="20"/>
  <c r="L461" i="20"/>
  <c r="L462" i="20"/>
  <c r="L463" i="20"/>
  <c r="L464" i="20"/>
  <c r="L465" i="20"/>
  <c r="L466" i="20"/>
  <c r="L467" i="20"/>
  <c r="L468" i="20"/>
  <c r="L469" i="20"/>
  <c r="L470" i="20"/>
  <c r="L471" i="20"/>
  <c r="L472" i="20"/>
  <c r="L473" i="20"/>
  <c r="L474" i="20"/>
  <c r="L475" i="20"/>
  <c r="L476" i="20"/>
  <c r="L477" i="20"/>
  <c r="L478" i="20"/>
  <c r="L479" i="20"/>
  <c r="L480" i="20"/>
  <c r="L481" i="20"/>
  <c r="L482" i="20"/>
  <c r="L483" i="20"/>
  <c r="L484" i="20"/>
  <c r="L485" i="20"/>
  <c r="L486" i="20"/>
  <c r="L487" i="20"/>
  <c r="L488" i="20"/>
  <c r="L489" i="20"/>
  <c r="L490" i="20"/>
  <c r="L491" i="20"/>
  <c r="L492" i="20"/>
  <c r="L493" i="20"/>
  <c r="L494" i="20"/>
  <c r="L495" i="20"/>
  <c r="L496" i="20"/>
  <c r="L497" i="20"/>
  <c r="L498" i="20"/>
  <c r="L499" i="20"/>
  <c r="L500" i="20"/>
  <c r="L501" i="20"/>
  <c r="L502" i="20"/>
  <c r="L503" i="20"/>
  <c r="L504" i="20"/>
  <c r="L505" i="20"/>
  <c r="L506" i="20"/>
  <c r="L507" i="20"/>
  <c r="L508" i="20"/>
  <c r="L509" i="20"/>
  <c r="L510" i="20"/>
  <c r="L511" i="20"/>
  <c r="L512" i="20"/>
  <c r="L513" i="20"/>
  <c r="L514" i="20"/>
  <c r="L515" i="20"/>
  <c r="L516" i="20"/>
  <c r="L517" i="20"/>
  <c r="L518" i="20"/>
  <c r="L519" i="20"/>
  <c r="L520" i="20"/>
  <c r="L521" i="20"/>
  <c r="L522" i="20"/>
  <c r="L523" i="20"/>
  <c r="L524" i="20"/>
  <c r="L525" i="20"/>
  <c r="L526" i="20"/>
  <c r="L527" i="20"/>
  <c r="L528" i="20"/>
  <c r="L529" i="20"/>
  <c r="L530" i="20"/>
  <c r="L531" i="20"/>
  <c r="L532" i="20"/>
  <c r="L533" i="20"/>
  <c r="L534" i="20"/>
  <c r="L535" i="20"/>
  <c r="L536" i="20"/>
  <c r="L537" i="20"/>
  <c r="L538" i="20"/>
  <c r="L539" i="20"/>
  <c r="L540" i="20"/>
  <c r="L541" i="20"/>
  <c r="L542" i="20"/>
  <c r="L543" i="20"/>
  <c r="L544" i="20"/>
  <c r="L545" i="20"/>
  <c r="L546" i="20"/>
  <c r="L547" i="20"/>
  <c r="L548" i="20"/>
  <c r="L549" i="20"/>
  <c r="L550" i="20"/>
  <c r="L551" i="20"/>
  <c r="L552" i="20"/>
  <c r="L553" i="20"/>
  <c r="L554" i="20"/>
  <c r="L555" i="20"/>
  <c r="L556" i="20"/>
  <c r="L557" i="20"/>
  <c r="L558" i="20"/>
  <c r="L559" i="20"/>
  <c r="L560" i="20"/>
  <c r="L561" i="20"/>
  <c r="L562" i="20"/>
  <c r="L563" i="20"/>
  <c r="L564" i="20"/>
  <c r="L565" i="20"/>
  <c r="L566" i="20"/>
  <c r="L567" i="20"/>
  <c r="L568" i="20"/>
  <c r="L569" i="20"/>
  <c r="L570" i="20"/>
  <c r="L571" i="20"/>
  <c r="L572" i="20"/>
  <c r="L573" i="20"/>
  <c r="L574" i="20"/>
  <c r="L575" i="20"/>
  <c r="L576" i="20"/>
  <c r="L577" i="20"/>
  <c r="L578" i="20"/>
  <c r="L579" i="20"/>
  <c r="L580" i="20"/>
  <c r="L581" i="20"/>
  <c r="L582" i="20"/>
  <c r="L583" i="20"/>
  <c r="L584" i="20"/>
  <c r="L585" i="20"/>
  <c r="L586" i="20"/>
  <c r="L587" i="20"/>
  <c r="L588" i="20"/>
  <c r="L589" i="20"/>
  <c r="L590" i="20"/>
  <c r="L591" i="20"/>
  <c r="L592" i="20"/>
  <c r="L593" i="20"/>
  <c r="L594" i="20"/>
  <c r="L595" i="20"/>
  <c r="L596" i="20"/>
  <c r="L597" i="20"/>
  <c r="L598" i="20"/>
  <c r="L599" i="20"/>
  <c r="L600" i="20"/>
  <c r="L601" i="20"/>
  <c r="L602" i="20"/>
  <c r="L603" i="20"/>
  <c r="L604" i="20"/>
  <c r="L605" i="20"/>
  <c r="L606" i="20"/>
  <c r="L607" i="20"/>
  <c r="L608" i="20"/>
  <c r="L609" i="20"/>
  <c r="L610" i="20"/>
  <c r="L611" i="20"/>
  <c r="L612" i="20"/>
  <c r="L613" i="20"/>
  <c r="L614" i="20"/>
  <c r="L615" i="20"/>
  <c r="L616" i="20"/>
  <c r="L617" i="20"/>
  <c r="L618" i="20"/>
  <c r="L619" i="20"/>
  <c r="L620" i="20"/>
  <c r="L621" i="20"/>
  <c r="L622" i="20"/>
  <c r="L623" i="20"/>
  <c r="L624" i="20"/>
  <c r="L625" i="20"/>
  <c r="L626" i="20"/>
  <c r="L627" i="20"/>
  <c r="L628" i="20"/>
  <c r="L629" i="20"/>
  <c r="L630" i="20"/>
  <c r="L631" i="20"/>
  <c r="L632" i="20"/>
  <c r="L633" i="20"/>
  <c r="L634" i="20"/>
  <c r="L635" i="20"/>
  <c r="L636" i="20"/>
  <c r="L637" i="20"/>
  <c r="L638" i="20"/>
  <c r="L639" i="20"/>
  <c r="L640" i="20"/>
  <c r="L641" i="20"/>
  <c r="L642" i="20"/>
  <c r="L643" i="20"/>
  <c r="L644" i="20"/>
  <c r="L645" i="20"/>
  <c r="L646" i="20"/>
  <c r="L647" i="20"/>
  <c r="L648" i="20"/>
  <c r="L649" i="20"/>
  <c r="L650" i="20"/>
  <c r="L651" i="20"/>
  <c r="L652" i="20"/>
  <c r="L653" i="20"/>
  <c r="L654" i="20"/>
  <c r="L655" i="20"/>
  <c r="L656" i="20"/>
  <c r="L657" i="20"/>
  <c r="L658" i="20"/>
  <c r="L659" i="20"/>
  <c r="L660" i="20"/>
  <c r="L661" i="20"/>
  <c r="L662" i="20"/>
  <c r="L663" i="20"/>
  <c r="L664" i="20"/>
  <c r="L665" i="20"/>
  <c r="L666" i="20"/>
  <c r="L667" i="20"/>
  <c r="L668" i="20"/>
  <c r="L669" i="20"/>
  <c r="L670" i="20"/>
  <c r="L671" i="20"/>
  <c r="L672" i="20"/>
  <c r="L673" i="20"/>
  <c r="L674" i="20"/>
  <c r="L675" i="20"/>
  <c r="L676" i="20"/>
  <c r="L677" i="20"/>
  <c r="L678" i="20"/>
  <c r="L679" i="20"/>
  <c r="L680" i="20"/>
  <c r="L681" i="20"/>
  <c r="L682" i="20"/>
  <c r="L683" i="20"/>
  <c r="L684" i="20"/>
  <c r="L685" i="20"/>
  <c r="L686" i="20"/>
  <c r="L687" i="20"/>
  <c r="L688" i="20"/>
  <c r="L689" i="20"/>
  <c r="L690" i="20"/>
  <c r="L691" i="20"/>
  <c r="L692" i="20"/>
  <c r="L693" i="20"/>
  <c r="L694" i="20"/>
  <c r="L695" i="20"/>
  <c r="L696" i="20"/>
  <c r="L697" i="20"/>
  <c r="L698" i="20"/>
  <c r="L699" i="20"/>
  <c r="L700" i="20"/>
  <c r="L701" i="20"/>
  <c r="L702" i="20"/>
  <c r="L703" i="20"/>
  <c r="L704" i="20"/>
  <c r="L705" i="20"/>
  <c r="L706" i="20"/>
  <c r="L707" i="20"/>
  <c r="L708" i="20"/>
  <c r="L709" i="20"/>
  <c r="L710" i="20"/>
  <c r="L711" i="20"/>
  <c r="L712" i="20"/>
  <c r="L713" i="20"/>
  <c r="L714" i="20"/>
  <c r="L715" i="20"/>
  <c r="L716" i="20"/>
  <c r="L717" i="20"/>
  <c r="L718" i="20"/>
  <c r="L719" i="20"/>
  <c r="L720" i="20"/>
  <c r="L721" i="20"/>
  <c r="L722" i="20"/>
  <c r="L723" i="20"/>
  <c r="L724" i="20"/>
  <c r="L725" i="20"/>
  <c r="L726" i="20"/>
  <c r="L727" i="20"/>
  <c r="L728" i="20"/>
  <c r="L729" i="20"/>
  <c r="L730" i="20"/>
  <c r="L731" i="20"/>
  <c r="L732" i="20"/>
  <c r="L733" i="20"/>
  <c r="L734" i="20"/>
  <c r="L735" i="20"/>
  <c r="L736" i="20"/>
  <c r="L737" i="20"/>
  <c r="L738" i="20"/>
  <c r="L739" i="20"/>
  <c r="L740" i="20"/>
  <c r="L741" i="20"/>
  <c r="L742" i="20"/>
  <c r="L743" i="20"/>
  <c r="L744" i="20"/>
  <c r="L745" i="20"/>
  <c r="L746" i="20"/>
  <c r="L747" i="20"/>
  <c r="L748" i="20"/>
  <c r="L749" i="20"/>
  <c r="L750" i="20"/>
  <c r="L751" i="20"/>
  <c r="L752" i="20"/>
  <c r="L753" i="20"/>
  <c r="L754" i="20"/>
  <c r="L755" i="20"/>
  <c r="L756" i="20"/>
  <c r="L757" i="20"/>
  <c r="L758" i="20"/>
  <c r="L759" i="20"/>
  <c r="L760" i="20"/>
  <c r="L761" i="20"/>
  <c r="L762" i="20"/>
  <c r="L763" i="20"/>
  <c r="L764" i="20"/>
  <c r="L765" i="20"/>
  <c r="L766" i="20"/>
  <c r="L767" i="20"/>
  <c r="L768" i="20"/>
  <c r="L769" i="20"/>
  <c r="L770" i="20"/>
  <c r="L771" i="20"/>
  <c r="L772" i="20"/>
  <c r="L773" i="20"/>
  <c r="L774" i="20"/>
  <c r="L775" i="20"/>
  <c r="L776" i="20"/>
  <c r="L777" i="20"/>
  <c r="L778" i="20"/>
  <c r="L779" i="20"/>
  <c r="L780" i="20"/>
  <c r="L781" i="20"/>
  <c r="L782" i="20"/>
  <c r="L783" i="20"/>
  <c r="L784" i="20"/>
  <c r="L785" i="20"/>
  <c r="L786" i="20"/>
  <c r="L787" i="20"/>
  <c r="L788" i="20"/>
  <c r="L789" i="20"/>
  <c r="L790" i="20"/>
  <c r="L791" i="20"/>
  <c r="L792" i="20"/>
  <c r="L793" i="20"/>
  <c r="L794" i="20"/>
  <c r="L795" i="20"/>
  <c r="L796" i="20"/>
  <c r="L797" i="20"/>
  <c r="L798" i="20"/>
  <c r="L799" i="20"/>
  <c r="L800" i="20"/>
  <c r="L801" i="20"/>
  <c r="L802" i="20"/>
  <c r="L803" i="20"/>
  <c r="L804" i="20"/>
  <c r="L805" i="20"/>
  <c r="L806" i="20"/>
  <c r="L807" i="20"/>
  <c r="L808" i="20"/>
  <c r="L809" i="20"/>
  <c r="L810" i="20"/>
  <c r="L811" i="20"/>
  <c r="L812" i="20"/>
  <c r="L813" i="20"/>
  <c r="L814" i="20"/>
  <c r="L815" i="20"/>
  <c r="L816" i="20"/>
  <c r="L817" i="20"/>
  <c r="L818" i="20"/>
  <c r="L819" i="20"/>
  <c r="L820" i="20"/>
  <c r="L821" i="20"/>
  <c r="L822" i="20"/>
  <c r="L823" i="20"/>
  <c r="L824" i="20"/>
  <c r="L825" i="20"/>
  <c r="L826" i="20"/>
  <c r="L827" i="20"/>
  <c r="L828" i="20"/>
  <c r="L829" i="20"/>
  <c r="L830" i="20"/>
  <c r="L831" i="20"/>
  <c r="L832" i="20"/>
  <c r="L833" i="20"/>
  <c r="L834" i="20"/>
  <c r="L835" i="20"/>
  <c r="L836" i="20"/>
  <c r="L837" i="20"/>
  <c r="L838" i="20"/>
  <c r="L839" i="20"/>
  <c r="L840" i="20"/>
  <c r="L841" i="20"/>
  <c r="L842" i="20"/>
  <c r="L843" i="20"/>
  <c r="L844" i="20"/>
  <c r="L845" i="20"/>
  <c r="L846" i="20"/>
  <c r="L847" i="20"/>
  <c r="L848" i="20"/>
  <c r="L849" i="20"/>
  <c r="L850" i="20"/>
  <c r="L851" i="20"/>
  <c r="L852" i="20"/>
  <c r="L853" i="20"/>
  <c r="L854" i="20"/>
  <c r="L855" i="20"/>
  <c r="L856" i="20"/>
  <c r="L857" i="20"/>
  <c r="L858" i="20"/>
  <c r="L859" i="20"/>
  <c r="L860" i="20"/>
  <c r="L861" i="20"/>
  <c r="L862" i="20"/>
  <c r="L863" i="20"/>
  <c r="L864" i="20"/>
  <c r="L865" i="20"/>
  <c r="L866" i="20"/>
  <c r="L867" i="20"/>
  <c r="L868" i="20"/>
  <c r="L869" i="20"/>
  <c r="L870" i="20"/>
  <c r="L871" i="20"/>
  <c r="L872" i="20"/>
  <c r="L873" i="20"/>
  <c r="L874" i="20"/>
  <c r="L875" i="20"/>
  <c r="L876" i="20"/>
  <c r="L877" i="20"/>
  <c r="L878" i="20"/>
  <c r="L879" i="20"/>
  <c r="L880" i="20"/>
  <c r="L881" i="20"/>
  <c r="L882" i="20"/>
  <c r="L883" i="20"/>
  <c r="L884" i="20"/>
  <c r="L885" i="20"/>
  <c r="L886" i="20"/>
  <c r="L887" i="20"/>
  <c r="L888" i="20"/>
  <c r="L889" i="20"/>
  <c r="L890" i="20"/>
  <c r="L891" i="20"/>
  <c r="L892" i="20"/>
  <c r="L893" i="20"/>
  <c r="L894" i="20"/>
  <c r="L895" i="20"/>
  <c r="L896" i="20"/>
  <c r="L897" i="20"/>
  <c r="L898" i="20"/>
  <c r="L899" i="20"/>
  <c r="L900" i="20"/>
  <c r="L901" i="20"/>
  <c r="L902" i="20"/>
  <c r="L903" i="20"/>
  <c r="L904" i="20"/>
  <c r="L905" i="20"/>
  <c r="L906" i="20"/>
  <c r="L907" i="20"/>
  <c r="L908" i="20"/>
  <c r="L909" i="20"/>
  <c r="L910" i="20"/>
  <c r="L911" i="20"/>
  <c r="L912" i="20"/>
  <c r="L913" i="20"/>
  <c r="L914" i="20"/>
  <c r="L915" i="20"/>
  <c r="L916" i="20"/>
  <c r="L917" i="20"/>
  <c r="L918" i="20"/>
  <c r="L919" i="20"/>
  <c r="L920" i="20"/>
  <c r="L921" i="20"/>
  <c r="L922" i="20"/>
  <c r="L923" i="20"/>
  <c r="L924" i="20"/>
  <c r="L925" i="20"/>
  <c r="L926" i="20"/>
  <c r="L927" i="20"/>
  <c r="L928" i="20"/>
  <c r="L929" i="20"/>
  <c r="L930" i="20"/>
  <c r="L931" i="20"/>
  <c r="L932" i="20"/>
  <c r="L933" i="20"/>
  <c r="L934" i="20"/>
  <c r="L935" i="20"/>
  <c r="L936" i="20"/>
  <c r="L937" i="20"/>
  <c r="L938" i="20"/>
  <c r="L939" i="20"/>
  <c r="L940" i="20"/>
  <c r="L941" i="20"/>
  <c r="L942" i="20"/>
  <c r="L943" i="20"/>
  <c r="L944" i="20"/>
  <c r="L945" i="20"/>
  <c r="L946" i="20"/>
  <c r="L947" i="20"/>
  <c r="L948" i="20"/>
  <c r="L949" i="20"/>
  <c r="L950" i="20"/>
  <c r="L951" i="20"/>
  <c r="L952" i="20"/>
  <c r="L953" i="20"/>
  <c r="L954" i="20"/>
  <c r="L955" i="20"/>
  <c r="L956" i="20"/>
  <c r="L957" i="20"/>
  <c r="L958" i="20"/>
  <c r="L959" i="20"/>
  <c r="L960" i="20"/>
  <c r="L961" i="20"/>
  <c r="L962" i="20"/>
  <c r="L963" i="20"/>
  <c r="L964" i="20"/>
  <c r="L965" i="20"/>
  <c r="L966" i="20"/>
  <c r="L967" i="20"/>
  <c r="L968" i="20"/>
  <c r="L969" i="20"/>
  <c r="L970" i="20"/>
  <c r="L971" i="20"/>
  <c r="L972" i="20"/>
  <c r="L973" i="20"/>
  <c r="L974" i="20"/>
  <c r="L975" i="20"/>
  <c r="L976" i="20"/>
  <c r="L977" i="20"/>
  <c r="L978" i="20"/>
  <c r="L979" i="20"/>
  <c r="L980" i="20"/>
  <c r="L981" i="20"/>
  <c r="L982" i="20"/>
  <c r="L983" i="20"/>
  <c r="L984" i="20"/>
  <c r="L985" i="20"/>
  <c r="L986" i="20"/>
  <c r="L987" i="20"/>
  <c r="L988" i="20"/>
  <c r="L989" i="20"/>
  <c r="L990" i="20"/>
  <c r="L991" i="20"/>
  <c r="L992" i="20"/>
  <c r="L993" i="20"/>
  <c r="L994" i="20"/>
  <c r="L995" i="20"/>
  <c r="L996" i="20"/>
  <c r="L997" i="20"/>
  <c r="L998" i="20"/>
  <c r="L999" i="20"/>
  <c r="L1000" i="20"/>
  <c r="L1001" i="20"/>
  <c r="L1002" i="20"/>
  <c r="L1003" i="20"/>
  <c r="L1004" i="20"/>
  <c r="L1005" i="20"/>
  <c r="L1006" i="20"/>
  <c r="L1007" i="20"/>
  <c r="L1008" i="20"/>
  <c r="L1009" i="20"/>
  <c r="L1010" i="20"/>
  <c r="L1011" i="20"/>
  <c r="L1012" i="20"/>
  <c r="L1013" i="20"/>
  <c r="L1014" i="20"/>
  <c r="L1015" i="20"/>
  <c r="L1016" i="20"/>
  <c r="L1017" i="20"/>
  <c r="L1018" i="20"/>
  <c r="L1019" i="20"/>
  <c r="L1020" i="20"/>
  <c r="L1021" i="20"/>
  <c r="L1022" i="20"/>
  <c r="L1023" i="20"/>
  <c r="L1024" i="20"/>
  <c r="L1025" i="20"/>
  <c r="L1026" i="20"/>
  <c r="L1027" i="20"/>
  <c r="L1028" i="20"/>
  <c r="L1029" i="20"/>
  <c r="L1030" i="20"/>
  <c r="L1031" i="20"/>
  <c r="L1032" i="20"/>
  <c r="L1033" i="20"/>
  <c r="L1034" i="20"/>
  <c r="L1035" i="20"/>
  <c r="L1036" i="20"/>
  <c r="L1037" i="20"/>
  <c r="L1038" i="20"/>
  <c r="L1039" i="20"/>
  <c r="L1040" i="20"/>
  <c r="L1041" i="20"/>
  <c r="L1042" i="20"/>
  <c r="L1043" i="20"/>
  <c r="L1044" i="20"/>
  <c r="L1045" i="20"/>
  <c r="L1046" i="20"/>
  <c r="L1047" i="20"/>
  <c r="L1048" i="20"/>
  <c r="L1049" i="20"/>
  <c r="L1050" i="20"/>
  <c r="L1051" i="20"/>
  <c r="L1052" i="20"/>
  <c r="L1053" i="20"/>
  <c r="L1054" i="20"/>
  <c r="L1055" i="20"/>
  <c r="L1056" i="20"/>
  <c r="L1057" i="20"/>
  <c r="L1058" i="20"/>
  <c r="L1059" i="20"/>
  <c r="L1060" i="20"/>
  <c r="L1061" i="20"/>
  <c r="L1062" i="20"/>
  <c r="L1063" i="20"/>
  <c r="L1064" i="20"/>
  <c r="L1065" i="20"/>
  <c r="L1066" i="20"/>
  <c r="L1067" i="20"/>
  <c r="L1068" i="20"/>
  <c r="L1069" i="20"/>
  <c r="L1070" i="20"/>
  <c r="L1071" i="20"/>
  <c r="L1072" i="20"/>
  <c r="L1073" i="20"/>
  <c r="L1074" i="20"/>
  <c r="L1075" i="20"/>
  <c r="L1076" i="20"/>
  <c r="L1077" i="20"/>
  <c r="L1078" i="20"/>
  <c r="L1079" i="20"/>
  <c r="L1080" i="20"/>
  <c r="L1081" i="20"/>
  <c r="L1082" i="20"/>
  <c r="L1083" i="20"/>
  <c r="L1084" i="20"/>
  <c r="L1085" i="20"/>
  <c r="L1086" i="20"/>
  <c r="L1087" i="20"/>
  <c r="L1088" i="20"/>
  <c r="L1089" i="20"/>
  <c r="L1090" i="20"/>
  <c r="L1091" i="20"/>
  <c r="L1092" i="20"/>
  <c r="L1093" i="20"/>
  <c r="L1094" i="20"/>
  <c r="L1095" i="20"/>
  <c r="L1096" i="20"/>
  <c r="L1097" i="20"/>
  <c r="L1098" i="20"/>
  <c r="L1099" i="20"/>
  <c r="L1100" i="20"/>
  <c r="L1101" i="20"/>
  <c r="L1102" i="20"/>
  <c r="L1103" i="20"/>
  <c r="L1104" i="20"/>
  <c r="L1105" i="20"/>
  <c r="L1106" i="20"/>
  <c r="L1107" i="20"/>
  <c r="L1108" i="20"/>
  <c r="L1109" i="20"/>
  <c r="L1110" i="20"/>
  <c r="L1111" i="20"/>
  <c r="L1112" i="20"/>
  <c r="L1113" i="20"/>
  <c r="L1114" i="20"/>
  <c r="L1115" i="20"/>
  <c r="L1116" i="20"/>
  <c r="L1117" i="20"/>
  <c r="L1118" i="20"/>
  <c r="L1119" i="20"/>
  <c r="L1120" i="20"/>
  <c r="L1121" i="20"/>
  <c r="L1122" i="20"/>
  <c r="L1123" i="20"/>
  <c r="L1124" i="20"/>
  <c r="L1125" i="20"/>
  <c r="L1126" i="20"/>
  <c r="L1127" i="20"/>
  <c r="L1128" i="20"/>
  <c r="L1129" i="20"/>
  <c r="L1130" i="20"/>
  <c r="L1131" i="20"/>
  <c r="L1132" i="20"/>
  <c r="L1133" i="20"/>
  <c r="L1134" i="20"/>
  <c r="L1135" i="20"/>
  <c r="L1136" i="20"/>
  <c r="L1137" i="20"/>
  <c r="L1138" i="20"/>
  <c r="L1139" i="20"/>
  <c r="L1140" i="20"/>
  <c r="L1141" i="20"/>
  <c r="L1142" i="20"/>
  <c r="L1143" i="20"/>
  <c r="L1144" i="20"/>
  <c r="L1145" i="20"/>
  <c r="L1146" i="20"/>
  <c r="L1147" i="20"/>
  <c r="L1148" i="20"/>
  <c r="L1149" i="20"/>
  <c r="L1150" i="20"/>
  <c r="L1151" i="20"/>
  <c r="L1152" i="20"/>
  <c r="L1153" i="20"/>
  <c r="L1154" i="20"/>
  <c r="L1155" i="20"/>
  <c r="L1156" i="20"/>
  <c r="L1157" i="20"/>
  <c r="L1158" i="20"/>
  <c r="L1159" i="20"/>
  <c r="L1160" i="20"/>
  <c r="L1161" i="20"/>
  <c r="L1162" i="20"/>
  <c r="L1163" i="20"/>
  <c r="L1164" i="20"/>
  <c r="L1165" i="20"/>
  <c r="L1166" i="20"/>
  <c r="L1167" i="20"/>
  <c r="L1168" i="20"/>
  <c r="L1169" i="20"/>
  <c r="L1170" i="20"/>
  <c r="L1171" i="20"/>
  <c r="L1172" i="20"/>
  <c r="L1173" i="20"/>
  <c r="L1174" i="20"/>
  <c r="L1175" i="20"/>
  <c r="L1176" i="20"/>
  <c r="L1177" i="20"/>
  <c r="L1178" i="20"/>
  <c r="L1179" i="20"/>
  <c r="L1180" i="20"/>
  <c r="L1181" i="20"/>
  <c r="L1182" i="20"/>
  <c r="L1183" i="20"/>
  <c r="L1184" i="20"/>
  <c r="L1185" i="20"/>
  <c r="L1186" i="20"/>
  <c r="L1187" i="20"/>
  <c r="L1188" i="20"/>
  <c r="L1189" i="20"/>
  <c r="L1190" i="20"/>
  <c r="L1191" i="20"/>
  <c r="L1192" i="20"/>
  <c r="L1193" i="20"/>
  <c r="L1194" i="20"/>
  <c r="L1195" i="20"/>
  <c r="L1196" i="20"/>
  <c r="L1197" i="20"/>
  <c r="L1198" i="20"/>
  <c r="L1199" i="20"/>
  <c r="L1200" i="20"/>
  <c r="L1201" i="20"/>
  <c r="L1202" i="20"/>
  <c r="L1203" i="20"/>
  <c r="L1204" i="20"/>
  <c r="L1205" i="20"/>
  <c r="L1206" i="20"/>
  <c r="L1207" i="20"/>
  <c r="L1208" i="20"/>
  <c r="L1209" i="20"/>
  <c r="L1210" i="20"/>
  <c r="L1211" i="20"/>
  <c r="L1212" i="20"/>
  <c r="L1213" i="20"/>
  <c r="L1214" i="20"/>
  <c r="L1215" i="20"/>
  <c r="L1216" i="20"/>
  <c r="L1217" i="20"/>
  <c r="L1218" i="20"/>
  <c r="L1219" i="20"/>
  <c r="L1220" i="20"/>
  <c r="L1221" i="20"/>
  <c r="L1222" i="20"/>
  <c r="L1223" i="20"/>
  <c r="L1224" i="20"/>
  <c r="L1225" i="20"/>
  <c r="L1226" i="20"/>
  <c r="L1227" i="20"/>
  <c r="L1228" i="20"/>
  <c r="L1229" i="20"/>
  <c r="L1230" i="20"/>
  <c r="L1231" i="20"/>
  <c r="L1232" i="20"/>
  <c r="L1233" i="20"/>
  <c r="L1234" i="20"/>
  <c r="L1235" i="20"/>
  <c r="L1236" i="20"/>
  <c r="L1237" i="20"/>
  <c r="L1238" i="20"/>
  <c r="L1239" i="20"/>
  <c r="L1240" i="20"/>
  <c r="L1241" i="20"/>
  <c r="L1242" i="20"/>
  <c r="L1243" i="20"/>
  <c r="L1244" i="20"/>
  <c r="L1245" i="20"/>
  <c r="L1246" i="20"/>
  <c r="L1247" i="20"/>
  <c r="L1248" i="20"/>
  <c r="L1249" i="20"/>
  <c r="L1250" i="20"/>
  <c r="L1251" i="20"/>
  <c r="L1252" i="20"/>
  <c r="L1253" i="20"/>
  <c r="L1254" i="20"/>
  <c r="L1255" i="20"/>
  <c r="L1256" i="20"/>
  <c r="L1257" i="20"/>
  <c r="L1258" i="20"/>
  <c r="L1259" i="20"/>
  <c r="L1260" i="20"/>
  <c r="L1261" i="20"/>
  <c r="L1262" i="20"/>
  <c r="L1263" i="20"/>
  <c r="L1264" i="20"/>
  <c r="L1265" i="20"/>
  <c r="L1266" i="20"/>
  <c r="L1267" i="20"/>
  <c r="L1268" i="20"/>
  <c r="L1269" i="20"/>
  <c r="L1270" i="20"/>
  <c r="L1271" i="20"/>
  <c r="L1272" i="20"/>
  <c r="L1273" i="20"/>
  <c r="L1274" i="20"/>
  <c r="L1275" i="20"/>
  <c r="L1276" i="20"/>
  <c r="L1277" i="20"/>
  <c r="L1278" i="20"/>
  <c r="L1279" i="20"/>
  <c r="L1280" i="20"/>
  <c r="L1281" i="20"/>
  <c r="L1282" i="20"/>
  <c r="L1283" i="20"/>
  <c r="L1284" i="20"/>
  <c r="L1285" i="20"/>
  <c r="L1286" i="20"/>
  <c r="L1287" i="20"/>
  <c r="L1288" i="20"/>
  <c r="L1289" i="20"/>
  <c r="L1290" i="20"/>
  <c r="L1291" i="20"/>
  <c r="L1292" i="20"/>
  <c r="L1293" i="20"/>
  <c r="L1294" i="20"/>
  <c r="L1295" i="20"/>
  <c r="L1296" i="20"/>
  <c r="L1297" i="20"/>
  <c r="L1298" i="20"/>
  <c r="L1299" i="20"/>
  <c r="L1300" i="20"/>
  <c r="L1301" i="20"/>
  <c r="L1302" i="20"/>
  <c r="L1303" i="20"/>
  <c r="L1304" i="20"/>
  <c r="L1305" i="20"/>
  <c r="L1306" i="20"/>
  <c r="L1307" i="20"/>
  <c r="L1308" i="20"/>
  <c r="L1309" i="20"/>
  <c r="L1310" i="20"/>
  <c r="L1311" i="20"/>
  <c r="L1312" i="20"/>
  <c r="L1313" i="20"/>
  <c r="L1314" i="20"/>
  <c r="L1315" i="20"/>
  <c r="L1316" i="20"/>
  <c r="L1317" i="20"/>
  <c r="L1318" i="20"/>
  <c r="L1319" i="20"/>
  <c r="L1320" i="20"/>
  <c r="L1321" i="20"/>
  <c r="L1322" i="20"/>
  <c r="L1323" i="20"/>
  <c r="L1324" i="20"/>
  <c r="L1325" i="20"/>
  <c r="L1326" i="20"/>
  <c r="L1327" i="20"/>
  <c r="L1328" i="20"/>
  <c r="L1329" i="20"/>
  <c r="L1330" i="20"/>
  <c r="L1331" i="20"/>
  <c r="L1332" i="20"/>
  <c r="L1333" i="20"/>
  <c r="L1334" i="20"/>
  <c r="L1335" i="20"/>
  <c r="L1336" i="20"/>
  <c r="L1337" i="20"/>
  <c r="L1338" i="20"/>
  <c r="L1339" i="20"/>
  <c r="L1340" i="20"/>
  <c r="L1341" i="20"/>
  <c r="L1342" i="20"/>
  <c r="L1343" i="20"/>
  <c r="L1344" i="20"/>
  <c r="L1345" i="20"/>
  <c r="L1346" i="20"/>
  <c r="L1347" i="20"/>
  <c r="L1348" i="20"/>
  <c r="L1349" i="20"/>
  <c r="L1350" i="20"/>
  <c r="L1351" i="20"/>
  <c r="L1352" i="20"/>
  <c r="L1353" i="20"/>
  <c r="L1354" i="20"/>
  <c r="L1355" i="20"/>
  <c r="L1356" i="20"/>
  <c r="L1357" i="20"/>
  <c r="L1358" i="20"/>
  <c r="L1359" i="20"/>
  <c r="L1360" i="20"/>
  <c r="L1361" i="20"/>
  <c r="L1362" i="20"/>
  <c r="L1363" i="20"/>
  <c r="L1364" i="20"/>
  <c r="L1365" i="20"/>
  <c r="L1366" i="20"/>
  <c r="L1367" i="20"/>
  <c r="L1368" i="20"/>
  <c r="L1369" i="20"/>
  <c r="L1370" i="20"/>
  <c r="L1371" i="20"/>
  <c r="L1372" i="20"/>
  <c r="L1373" i="20"/>
  <c r="L1374" i="20"/>
  <c r="L1375" i="20"/>
  <c r="L1376" i="20"/>
  <c r="L1377" i="20"/>
  <c r="L1378" i="20"/>
  <c r="L1379" i="20"/>
  <c r="L1380" i="20"/>
  <c r="L1381" i="20"/>
  <c r="L1382" i="20"/>
  <c r="L1383" i="20"/>
  <c r="L1384" i="20"/>
  <c r="L1385" i="20"/>
  <c r="L1386" i="20"/>
  <c r="L1387" i="20"/>
  <c r="L1388" i="20"/>
  <c r="L1389" i="20"/>
  <c r="L1390" i="20"/>
  <c r="L1391" i="20"/>
  <c r="L1392" i="20"/>
  <c r="L1393" i="20"/>
  <c r="L1394" i="20"/>
  <c r="L1395" i="20"/>
  <c r="L1396" i="20"/>
  <c r="L1397" i="20"/>
  <c r="L1398" i="20"/>
  <c r="L1399" i="20"/>
  <c r="L1400" i="20"/>
  <c r="L1401" i="20"/>
  <c r="L1402" i="20"/>
  <c r="L1403" i="20"/>
  <c r="L1404" i="20"/>
  <c r="L1405" i="20"/>
  <c r="L1406" i="20"/>
  <c r="L1407" i="20"/>
  <c r="L1408" i="20"/>
  <c r="L1409" i="20"/>
  <c r="L1410" i="20"/>
  <c r="L1411" i="20"/>
  <c r="L1412" i="20"/>
  <c r="L1413" i="20"/>
  <c r="L1414" i="20"/>
  <c r="L1415" i="20"/>
  <c r="L1416" i="20"/>
  <c r="L1417" i="20"/>
  <c r="L1418" i="20"/>
  <c r="L1419" i="20"/>
  <c r="L1420" i="20"/>
  <c r="L1421" i="20"/>
  <c r="L1422" i="20"/>
  <c r="L1423" i="20"/>
  <c r="L1424" i="20"/>
  <c r="L1425" i="20"/>
  <c r="L1426" i="20"/>
  <c r="L1427" i="20"/>
  <c r="L1428" i="20"/>
  <c r="L1429" i="20"/>
  <c r="L1430" i="20"/>
  <c r="L1431" i="20"/>
  <c r="L1432" i="20"/>
  <c r="L1433" i="20"/>
  <c r="L1434" i="20"/>
  <c r="L1435" i="20"/>
  <c r="L1436" i="20"/>
  <c r="L1437" i="20"/>
  <c r="L1438" i="20"/>
  <c r="L1439" i="20"/>
  <c r="L1440" i="20"/>
  <c r="L1441" i="20"/>
  <c r="L1442" i="20"/>
  <c r="L1443" i="20"/>
  <c r="L1444" i="20"/>
  <c r="L1445" i="20"/>
  <c r="L1446" i="20"/>
  <c r="L1447" i="20"/>
  <c r="L1448" i="20"/>
  <c r="L1449" i="20"/>
  <c r="L1450" i="20"/>
  <c r="L1451" i="20"/>
  <c r="L1452" i="20"/>
  <c r="L1453" i="20"/>
  <c r="L1454" i="20"/>
  <c r="L1455" i="20"/>
  <c r="L1456" i="20"/>
  <c r="L1457" i="20"/>
  <c r="L1458" i="20"/>
  <c r="L1459" i="20"/>
  <c r="L1460" i="20"/>
  <c r="L1461" i="20"/>
  <c r="L1462" i="20"/>
  <c r="L1463" i="20"/>
  <c r="L1464" i="20"/>
  <c r="L1465" i="20"/>
  <c r="L1466" i="20"/>
  <c r="L1467" i="20"/>
  <c r="L1468" i="20"/>
  <c r="L1469" i="20"/>
  <c r="L1470" i="20"/>
  <c r="L1471" i="20"/>
  <c r="L1472" i="20"/>
  <c r="L1473" i="20"/>
  <c r="L1474" i="20"/>
  <c r="L9" i="20"/>
  <c r="K9" i="20"/>
  <c r="K10" i="20"/>
  <c r="K11" i="20"/>
  <c r="K12" i="20"/>
  <c r="K13" i="20"/>
  <c r="K14" i="20"/>
  <c r="K15" i="20"/>
  <c r="K16" i="20"/>
  <c r="K17" i="20"/>
  <c r="K18" i="20"/>
  <c r="K19" i="20"/>
  <c r="K20" i="20"/>
  <c r="K21" i="20"/>
  <c r="K22" i="20"/>
  <c r="K23" i="20"/>
  <c r="K24" i="20"/>
  <c r="K25" i="20"/>
  <c r="K26" i="20"/>
  <c r="K27" i="20"/>
  <c r="K28" i="20"/>
  <c r="K29" i="20"/>
  <c r="K30" i="20"/>
  <c r="K31" i="20"/>
  <c r="K32" i="20"/>
  <c r="K33" i="20"/>
  <c r="K34" i="20"/>
  <c r="K35" i="20"/>
  <c r="K36" i="20"/>
  <c r="K37" i="20"/>
  <c r="K38" i="20"/>
  <c r="K39" i="20"/>
  <c r="K40" i="20"/>
  <c r="K41" i="20"/>
  <c r="K42" i="20"/>
  <c r="K43" i="20"/>
  <c r="K44" i="20"/>
  <c r="K45" i="20"/>
  <c r="K46" i="20"/>
  <c r="K47" i="20"/>
  <c r="K48" i="20"/>
  <c r="K49" i="20"/>
  <c r="K50" i="20"/>
  <c r="K51" i="20"/>
  <c r="K52" i="20"/>
  <c r="K53" i="20"/>
  <c r="K54" i="20"/>
  <c r="K55" i="20"/>
  <c r="K56" i="20"/>
  <c r="K57" i="20"/>
  <c r="K58" i="20"/>
  <c r="K59" i="20"/>
  <c r="K60" i="20"/>
  <c r="K61" i="20"/>
  <c r="K62" i="20"/>
  <c r="K63" i="20"/>
  <c r="K64" i="20"/>
  <c r="K65" i="20"/>
  <c r="K66" i="20"/>
  <c r="K67" i="20"/>
  <c r="K68" i="20"/>
  <c r="K69" i="20"/>
  <c r="K70" i="20"/>
  <c r="K71" i="20"/>
  <c r="K72" i="20"/>
  <c r="K73" i="20"/>
  <c r="K74" i="20"/>
  <c r="K75" i="20"/>
  <c r="K76" i="20"/>
  <c r="K77" i="20"/>
  <c r="K78" i="20"/>
  <c r="K79" i="20"/>
  <c r="K80" i="20"/>
  <c r="K81" i="20"/>
  <c r="K82" i="20"/>
  <c r="K83" i="20"/>
  <c r="K84" i="20"/>
  <c r="K85" i="20"/>
  <c r="K86" i="20"/>
  <c r="K87" i="20"/>
  <c r="K88" i="20"/>
  <c r="K89" i="20"/>
  <c r="K90" i="20"/>
  <c r="K91" i="20"/>
  <c r="K92" i="20"/>
  <c r="K93" i="20"/>
  <c r="K94" i="20"/>
  <c r="K95" i="20"/>
  <c r="K96" i="20"/>
  <c r="K97" i="20"/>
  <c r="K98" i="20"/>
  <c r="K99" i="20"/>
  <c r="K100" i="20"/>
  <c r="K101" i="20"/>
  <c r="K102" i="20"/>
  <c r="K103" i="20"/>
  <c r="K104" i="20"/>
  <c r="K105" i="20"/>
  <c r="K106" i="20"/>
  <c r="K107" i="20"/>
  <c r="K108" i="20"/>
  <c r="K109" i="20"/>
  <c r="K110" i="20"/>
  <c r="K111" i="20"/>
  <c r="K112" i="20"/>
  <c r="K113" i="20"/>
  <c r="K114" i="20"/>
  <c r="K115" i="20"/>
  <c r="K116" i="20"/>
  <c r="K117" i="20"/>
  <c r="K118" i="20"/>
  <c r="K119" i="20"/>
  <c r="K120" i="20"/>
  <c r="K121" i="20"/>
  <c r="K122" i="20"/>
  <c r="K123" i="20"/>
  <c r="K124" i="20"/>
  <c r="K125" i="20"/>
  <c r="K126" i="20"/>
  <c r="K127" i="20"/>
  <c r="K128"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64" i="20"/>
  <c r="K165" i="20"/>
  <c r="K166" i="20"/>
  <c r="K167" i="20"/>
  <c r="K168" i="20"/>
  <c r="K169" i="20"/>
  <c r="K170" i="20"/>
  <c r="K171" i="20"/>
  <c r="K172" i="20"/>
  <c r="K173" i="20"/>
  <c r="K174" i="20"/>
  <c r="K175" i="20"/>
  <c r="K176" i="20"/>
  <c r="K177" i="20"/>
  <c r="K178" i="20"/>
  <c r="K179" i="20"/>
  <c r="K180" i="20"/>
  <c r="K181" i="20"/>
  <c r="K182" i="20"/>
  <c r="K183" i="20"/>
  <c r="K184" i="20"/>
  <c r="K185" i="20"/>
  <c r="K186" i="20"/>
  <c r="K187" i="20"/>
  <c r="K188" i="20"/>
  <c r="K189" i="20"/>
  <c r="K190" i="20"/>
  <c r="K191" i="20"/>
  <c r="K192" i="20"/>
  <c r="K193" i="20"/>
  <c r="K194" i="20"/>
  <c r="K195" i="20"/>
  <c r="K196" i="20"/>
  <c r="K197" i="20"/>
  <c r="K198" i="20"/>
  <c r="K199"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55" i="20"/>
  <c r="K256" i="20"/>
  <c r="K257" i="20"/>
  <c r="K258" i="20"/>
  <c r="K259" i="20"/>
  <c r="K260" i="20"/>
  <c r="K261" i="20"/>
  <c r="K262" i="20"/>
  <c r="K263"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K295" i="20"/>
  <c r="K296" i="20"/>
  <c r="K297" i="20"/>
  <c r="K298" i="20"/>
  <c r="K299" i="20"/>
  <c r="K300" i="20"/>
  <c r="K301" i="20"/>
  <c r="K302" i="20"/>
  <c r="K303" i="20"/>
  <c r="K304" i="20"/>
  <c r="K305" i="20"/>
  <c r="K306" i="20"/>
  <c r="K307" i="20"/>
  <c r="K308" i="20"/>
  <c r="K309" i="20"/>
  <c r="K310" i="20"/>
  <c r="K311" i="20"/>
  <c r="K312" i="20"/>
  <c r="K313" i="20"/>
  <c r="K314" i="20"/>
  <c r="K315" i="20"/>
  <c r="K316" i="20"/>
  <c r="K317" i="20"/>
  <c r="K318" i="20"/>
  <c r="K319" i="20"/>
  <c r="K320" i="20"/>
  <c r="K321" i="20"/>
  <c r="K322" i="20"/>
  <c r="K323" i="20"/>
  <c r="K324" i="20"/>
  <c r="K325" i="20"/>
  <c r="K326" i="20"/>
  <c r="K327" i="20"/>
  <c r="K328" i="20"/>
  <c r="K329" i="20"/>
  <c r="K330" i="20"/>
  <c r="K331" i="20"/>
  <c r="K332" i="20"/>
  <c r="K333" i="20"/>
  <c r="K334" i="20"/>
  <c r="K335" i="20"/>
  <c r="K336" i="20"/>
  <c r="K337" i="20"/>
  <c r="K338" i="20"/>
  <c r="K339" i="20"/>
  <c r="K340" i="20"/>
  <c r="K341" i="20"/>
  <c r="K342" i="20"/>
  <c r="K343" i="20"/>
  <c r="K344" i="20"/>
  <c r="K345" i="20"/>
  <c r="K346" i="20"/>
  <c r="K347" i="20"/>
  <c r="K348" i="20"/>
  <c r="K349" i="20"/>
  <c r="K350" i="20"/>
  <c r="K351" i="20"/>
  <c r="K352" i="20"/>
  <c r="K353" i="20"/>
  <c r="K354" i="20"/>
  <c r="K355" i="20"/>
  <c r="K356" i="20"/>
  <c r="K357" i="20"/>
  <c r="K358" i="20"/>
  <c r="K359" i="20"/>
  <c r="K360" i="20"/>
  <c r="K361" i="20"/>
  <c r="K362" i="20"/>
  <c r="K363" i="20"/>
  <c r="K364" i="20"/>
  <c r="K365" i="20"/>
  <c r="K366" i="20"/>
  <c r="K367" i="20"/>
  <c r="K368" i="20"/>
  <c r="K369" i="20"/>
  <c r="K370" i="20"/>
  <c r="K371" i="20"/>
  <c r="K372" i="20"/>
  <c r="K373" i="20"/>
  <c r="K374" i="20"/>
  <c r="K375" i="20"/>
  <c r="K376" i="20"/>
  <c r="K377" i="20"/>
  <c r="K378" i="20"/>
  <c r="K379" i="20"/>
  <c r="K380" i="20"/>
  <c r="K381" i="20"/>
  <c r="K382" i="20"/>
  <c r="K383" i="20"/>
  <c r="K384" i="20"/>
  <c r="K385" i="20"/>
  <c r="K386" i="20"/>
  <c r="K387" i="20"/>
  <c r="K388" i="20"/>
  <c r="K389" i="20"/>
  <c r="K390" i="20"/>
  <c r="K391" i="20"/>
  <c r="K392" i="20"/>
  <c r="K393" i="20"/>
  <c r="K394" i="20"/>
  <c r="K395" i="20"/>
  <c r="K396" i="20"/>
  <c r="K397" i="20"/>
  <c r="K398" i="20"/>
  <c r="K399" i="20"/>
  <c r="K400" i="20"/>
  <c r="K401" i="20"/>
  <c r="K402" i="20"/>
  <c r="K403" i="20"/>
  <c r="K404" i="20"/>
  <c r="K405" i="20"/>
  <c r="K406" i="20"/>
  <c r="K407" i="20"/>
  <c r="K408" i="20"/>
  <c r="K409" i="20"/>
  <c r="K410" i="20"/>
  <c r="K411" i="20"/>
  <c r="K412" i="20"/>
  <c r="K413" i="20"/>
  <c r="K414" i="20"/>
  <c r="K415" i="20"/>
  <c r="K416" i="20"/>
  <c r="K417" i="20"/>
  <c r="K418" i="20"/>
  <c r="K419" i="20"/>
  <c r="K420" i="20"/>
  <c r="K421" i="20"/>
  <c r="K422" i="20"/>
  <c r="K423" i="20"/>
  <c r="K424" i="20"/>
  <c r="K425" i="20"/>
  <c r="K426" i="20"/>
  <c r="K427" i="20"/>
  <c r="K428" i="20"/>
  <c r="K429" i="20"/>
  <c r="K430" i="20"/>
  <c r="K431" i="20"/>
  <c r="K432" i="20"/>
  <c r="K433" i="20"/>
  <c r="K434" i="20"/>
  <c r="K435" i="20"/>
  <c r="K436" i="20"/>
  <c r="K437" i="20"/>
  <c r="K438" i="20"/>
  <c r="K439" i="20"/>
  <c r="K440" i="20"/>
  <c r="K441" i="20"/>
  <c r="K442" i="20"/>
  <c r="K443" i="20"/>
  <c r="K444" i="20"/>
  <c r="K445" i="20"/>
  <c r="K446" i="20"/>
  <c r="K447" i="20"/>
  <c r="K448" i="20"/>
  <c r="K449" i="20"/>
  <c r="K450" i="20"/>
  <c r="K451" i="20"/>
  <c r="K452" i="20"/>
  <c r="K453" i="20"/>
  <c r="K454" i="20"/>
  <c r="K455" i="20"/>
  <c r="K456" i="20"/>
  <c r="K457" i="20"/>
  <c r="K458" i="20"/>
  <c r="K459" i="20"/>
  <c r="K460" i="20"/>
  <c r="K461" i="20"/>
  <c r="K462" i="20"/>
  <c r="K463" i="20"/>
  <c r="K464" i="20"/>
  <c r="K465" i="20"/>
  <c r="K466" i="20"/>
  <c r="K467" i="20"/>
  <c r="K468" i="20"/>
  <c r="K469" i="20"/>
  <c r="K470" i="20"/>
  <c r="K471" i="20"/>
  <c r="K472" i="20"/>
  <c r="K473" i="20"/>
  <c r="K474" i="20"/>
  <c r="K475" i="20"/>
  <c r="K476" i="20"/>
  <c r="K477" i="20"/>
  <c r="K478" i="20"/>
  <c r="K479" i="20"/>
  <c r="K480" i="20"/>
  <c r="K481" i="20"/>
  <c r="K482" i="20"/>
  <c r="K483" i="20"/>
  <c r="K484" i="20"/>
  <c r="K485" i="20"/>
  <c r="K486" i="20"/>
  <c r="K487" i="20"/>
  <c r="K488" i="20"/>
  <c r="K489" i="20"/>
  <c r="K490" i="20"/>
  <c r="K491" i="20"/>
  <c r="K492" i="20"/>
  <c r="K493" i="20"/>
  <c r="K494" i="20"/>
  <c r="K495" i="20"/>
  <c r="K496" i="20"/>
  <c r="K497" i="20"/>
  <c r="K498" i="20"/>
  <c r="K499" i="20"/>
  <c r="K500" i="20"/>
  <c r="K501" i="20"/>
  <c r="K502" i="20"/>
  <c r="K503" i="20"/>
  <c r="K504" i="20"/>
  <c r="K505" i="20"/>
  <c r="K506" i="20"/>
  <c r="K507" i="20"/>
  <c r="K508" i="20"/>
  <c r="K509" i="20"/>
  <c r="K510" i="20"/>
  <c r="K511" i="20"/>
  <c r="K512" i="20"/>
  <c r="K513" i="20"/>
  <c r="K514" i="20"/>
  <c r="K515" i="20"/>
  <c r="K516" i="20"/>
  <c r="K517" i="20"/>
  <c r="K518" i="20"/>
  <c r="K519" i="20"/>
  <c r="K520" i="20"/>
  <c r="K521" i="20"/>
  <c r="K522" i="20"/>
  <c r="K523" i="20"/>
  <c r="K524" i="20"/>
  <c r="K525" i="20"/>
  <c r="K526" i="20"/>
  <c r="K527" i="20"/>
  <c r="K528" i="20"/>
  <c r="K529" i="20"/>
  <c r="K530" i="20"/>
  <c r="K531" i="20"/>
  <c r="K532" i="20"/>
  <c r="K533" i="20"/>
  <c r="K534" i="20"/>
  <c r="K535" i="20"/>
  <c r="K536" i="20"/>
  <c r="K537" i="20"/>
  <c r="K538" i="20"/>
  <c r="K539" i="20"/>
  <c r="K540" i="20"/>
  <c r="K541" i="20"/>
  <c r="K542" i="20"/>
  <c r="K543" i="20"/>
  <c r="K544" i="20"/>
  <c r="K545" i="20"/>
  <c r="K546" i="20"/>
  <c r="K547" i="20"/>
  <c r="K548" i="20"/>
  <c r="K549" i="20"/>
  <c r="K550" i="20"/>
  <c r="K551" i="20"/>
  <c r="K552" i="20"/>
  <c r="K553" i="20"/>
  <c r="K554" i="20"/>
  <c r="K555" i="20"/>
  <c r="K556" i="20"/>
  <c r="K557" i="20"/>
  <c r="K558" i="20"/>
  <c r="K559" i="20"/>
  <c r="K560" i="20"/>
  <c r="K561" i="20"/>
  <c r="K562" i="20"/>
  <c r="K563" i="20"/>
  <c r="K564" i="20"/>
  <c r="K565" i="20"/>
  <c r="K566" i="20"/>
  <c r="K567" i="20"/>
  <c r="K568" i="20"/>
  <c r="K569" i="20"/>
  <c r="K570" i="20"/>
  <c r="K571" i="20"/>
  <c r="K572" i="20"/>
  <c r="K573" i="20"/>
  <c r="K574" i="20"/>
  <c r="K575" i="20"/>
  <c r="K576" i="20"/>
  <c r="K577" i="20"/>
  <c r="K578" i="20"/>
  <c r="K579" i="20"/>
  <c r="K580" i="20"/>
  <c r="K581" i="20"/>
  <c r="K582" i="20"/>
  <c r="K583" i="20"/>
  <c r="K584" i="20"/>
  <c r="K585" i="20"/>
  <c r="K586" i="20"/>
  <c r="K587" i="20"/>
  <c r="K588" i="20"/>
  <c r="K589" i="20"/>
  <c r="K590" i="20"/>
  <c r="K591" i="20"/>
  <c r="K592" i="20"/>
  <c r="K593" i="20"/>
  <c r="K594" i="20"/>
  <c r="K595" i="20"/>
  <c r="K596" i="20"/>
  <c r="K597" i="20"/>
  <c r="K598" i="20"/>
  <c r="K599" i="20"/>
  <c r="K600" i="20"/>
  <c r="K601" i="20"/>
  <c r="K602" i="20"/>
  <c r="K603" i="20"/>
  <c r="K604" i="20"/>
  <c r="K605" i="20"/>
  <c r="K606" i="20"/>
  <c r="K607" i="20"/>
  <c r="K608" i="20"/>
  <c r="K609" i="20"/>
  <c r="K610" i="20"/>
  <c r="K611" i="20"/>
  <c r="K612" i="20"/>
  <c r="K613" i="20"/>
  <c r="K614" i="20"/>
  <c r="K615" i="20"/>
  <c r="K616" i="20"/>
  <c r="K617" i="20"/>
  <c r="K618" i="20"/>
  <c r="K619" i="20"/>
  <c r="K620" i="20"/>
  <c r="K621" i="20"/>
  <c r="K622" i="20"/>
  <c r="K623" i="20"/>
  <c r="K624" i="20"/>
  <c r="K625" i="20"/>
  <c r="K626" i="20"/>
  <c r="K627" i="20"/>
  <c r="K628" i="20"/>
  <c r="K629" i="20"/>
  <c r="K630" i="20"/>
  <c r="K631" i="20"/>
  <c r="K632" i="20"/>
  <c r="K633" i="20"/>
  <c r="K634" i="20"/>
  <c r="K635" i="20"/>
  <c r="K636" i="20"/>
  <c r="K637" i="20"/>
  <c r="K638" i="20"/>
  <c r="K639" i="20"/>
  <c r="K640" i="20"/>
  <c r="K641" i="20"/>
  <c r="K642" i="20"/>
  <c r="K643" i="20"/>
  <c r="K644" i="20"/>
  <c r="K645" i="20"/>
  <c r="K646" i="20"/>
  <c r="K647" i="20"/>
  <c r="K648" i="20"/>
  <c r="K649" i="20"/>
  <c r="K650" i="20"/>
  <c r="K651" i="20"/>
  <c r="K652" i="20"/>
  <c r="K653" i="20"/>
  <c r="K654" i="20"/>
  <c r="K655" i="20"/>
  <c r="K656" i="20"/>
  <c r="K657" i="20"/>
  <c r="K658" i="20"/>
  <c r="K659" i="20"/>
  <c r="K660" i="20"/>
  <c r="K661" i="20"/>
  <c r="K662" i="20"/>
  <c r="K663" i="20"/>
  <c r="K664" i="20"/>
  <c r="K665" i="20"/>
  <c r="K666" i="20"/>
  <c r="K667" i="20"/>
  <c r="K668" i="20"/>
  <c r="K669" i="20"/>
  <c r="K670" i="20"/>
  <c r="K671" i="20"/>
  <c r="K672" i="20"/>
  <c r="K673" i="20"/>
  <c r="K674" i="20"/>
  <c r="K675" i="20"/>
  <c r="K676" i="20"/>
  <c r="K677" i="20"/>
  <c r="K678" i="20"/>
  <c r="K679" i="20"/>
  <c r="K680" i="20"/>
  <c r="K681" i="20"/>
  <c r="K682" i="20"/>
  <c r="K683" i="20"/>
  <c r="K684" i="20"/>
  <c r="K685" i="20"/>
  <c r="K686" i="20"/>
  <c r="K687" i="20"/>
  <c r="K688" i="20"/>
  <c r="K689" i="20"/>
  <c r="K690" i="20"/>
  <c r="K691" i="20"/>
  <c r="K692" i="20"/>
  <c r="K693" i="20"/>
  <c r="K694" i="20"/>
  <c r="K695" i="20"/>
  <c r="K696" i="20"/>
  <c r="K697" i="20"/>
  <c r="K698" i="20"/>
  <c r="K699" i="20"/>
  <c r="K700" i="20"/>
  <c r="K701" i="20"/>
  <c r="K702" i="20"/>
  <c r="K703" i="20"/>
  <c r="K704" i="20"/>
  <c r="K705" i="20"/>
  <c r="K706" i="20"/>
  <c r="K707" i="20"/>
  <c r="K708" i="20"/>
  <c r="K709" i="20"/>
  <c r="K710" i="20"/>
  <c r="K711" i="20"/>
  <c r="K712" i="20"/>
  <c r="K713" i="20"/>
  <c r="K714" i="20"/>
  <c r="K715" i="20"/>
  <c r="K716" i="20"/>
  <c r="K717" i="20"/>
  <c r="K718" i="20"/>
  <c r="K719" i="20"/>
  <c r="K720" i="20"/>
  <c r="K721" i="20"/>
  <c r="K722" i="20"/>
  <c r="K723" i="20"/>
  <c r="K724" i="20"/>
  <c r="K725" i="20"/>
  <c r="K726" i="20"/>
  <c r="K727" i="20"/>
  <c r="K728" i="20"/>
  <c r="K729" i="20"/>
  <c r="K730" i="20"/>
  <c r="K731" i="20"/>
  <c r="K732" i="20"/>
  <c r="K733" i="20"/>
  <c r="K734" i="20"/>
  <c r="K735" i="20"/>
  <c r="K736" i="20"/>
  <c r="K737" i="20"/>
  <c r="K738" i="20"/>
  <c r="K739" i="20"/>
  <c r="K740" i="20"/>
  <c r="K741" i="20"/>
  <c r="K742" i="20"/>
  <c r="K743" i="20"/>
  <c r="K744" i="20"/>
  <c r="K745" i="20"/>
  <c r="K746" i="20"/>
  <c r="K747" i="20"/>
  <c r="K748" i="20"/>
  <c r="K749" i="20"/>
  <c r="K750" i="20"/>
  <c r="K751" i="20"/>
  <c r="K752" i="20"/>
  <c r="K753" i="20"/>
  <c r="K754" i="20"/>
  <c r="K755" i="20"/>
  <c r="K756" i="20"/>
  <c r="K757" i="20"/>
  <c r="K758" i="20"/>
  <c r="K759" i="20"/>
  <c r="K760" i="20"/>
  <c r="K761" i="20"/>
  <c r="K762" i="20"/>
  <c r="K763" i="20"/>
  <c r="K764" i="20"/>
  <c r="K765" i="20"/>
  <c r="K766" i="20"/>
  <c r="K767" i="20"/>
  <c r="K768" i="20"/>
  <c r="K769" i="20"/>
  <c r="K770" i="20"/>
  <c r="K771" i="20"/>
  <c r="K772" i="20"/>
  <c r="K773" i="20"/>
  <c r="K774" i="20"/>
  <c r="K775" i="20"/>
  <c r="K776" i="20"/>
  <c r="K777" i="20"/>
  <c r="K778" i="20"/>
  <c r="K779" i="20"/>
  <c r="K780" i="20"/>
  <c r="K781" i="20"/>
  <c r="K782" i="20"/>
  <c r="K783" i="20"/>
  <c r="K784" i="20"/>
  <c r="K785" i="20"/>
  <c r="K786" i="20"/>
  <c r="K787" i="20"/>
  <c r="K788" i="20"/>
  <c r="K789" i="20"/>
  <c r="K790" i="20"/>
  <c r="K791" i="20"/>
  <c r="K792" i="20"/>
  <c r="K793" i="20"/>
  <c r="K794" i="20"/>
  <c r="K795" i="20"/>
  <c r="K796" i="20"/>
  <c r="K797" i="20"/>
  <c r="K798" i="20"/>
  <c r="K799" i="20"/>
  <c r="K800" i="20"/>
  <c r="K801" i="20"/>
  <c r="K802" i="20"/>
  <c r="K803" i="20"/>
  <c r="K804" i="20"/>
  <c r="K805" i="20"/>
  <c r="K806" i="20"/>
  <c r="K807" i="20"/>
  <c r="K808" i="20"/>
  <c r="K809" i="20"/>
  <c r="K810" i="20"/>
  <c r="K811" i="20"/>
  <c r="K812" i="20"/>
  <c r="K813" i="20"/>
  <c r="K814" i="20"/>
  <c r="K815" i="20"/>
  <c r="K816" i="20"/>
  <c r="K817" i="20"/>
  <c r="K818" i="20"/>
  <c r="K819" i="20"/>
  <c r="K820" i="20"/>
  <c r="K821" i="20"/>
  <c r="K822" i="20"/>
  <c r="K823" i="20"/>
  <c r="K824" i="20"/>
  <c r="K825" i="20"/>
  <c r="K826" i="20"/>
  <c r="K827" i="20"/>
  <c r="K828" i="20"/>
  <c r="K829" i="20"/>
  <c r="K830" i="20"/>
  <c r="K831" i="20"/>
  <c r="K832" i="20"/>
  <c r="K833" i="20"/>
  <c r="K834" i="20"/>
  <c r="K835" i="20"/>
  <c r="K836" i="20"/>
  <c r="K837" i="20"/>
  <c r="K838" i="20"/>
  <c r="K839" i="20"/>
  <c r="K840" i="20"/>
  <c r="K841" i="20"/>
  <c r="K842" i="20"/>
  <c r="K843" i="20"/>
  <c r="K844" i="20"/>
  <c r="K845" i="20"/>
  <c r="K846" i="20"/>
  <c r="K847" i="20"/>
  <c r="K848" i="20"/>
  <c r="K849" i="20"/>
  <c r="K850" i="20"/>
  <c r="K851" i="20"/>
  <c r="K852" i="20"/>
  <c r="K853" i="20"/>
  <c r="K854" i="20"/>
  <c r="K855" i="20"/>
  <c r="K856" i="20"/>
  <c r="K857" i="20"/>
  <c r="K858" i="20"/>
  <c r="K859" i="20"/>
  <c r="K860" i="20"/>
  <c r="K861" i="20"/>
  <c r="K862" i="20"/>
  <c r="K863" i="20"/>
  <c r="K864" i="20"/>
  <c r="K865" i="20"/>
  <c r="K866" i="20"/>
  <c r="K867" i="20"/>
  <c r="K868" i="20"/>
  <c r="K869" i="20"/>
  <c r="K870" i="20"/>
  <c r="K871" i="20"/>
  <c r="K872" i="20"/>
  <c r="K873" i="20"/>
  <c r="K874" i="20"/>
  <c r="K875" i="20"/>
  <c r="K876" i="20"/>
  <c r="K877" i="20"/>
  <c r="K878" i="20"/>
  <c r="K879" i="20"/>
  <c r="K880" i="20"/>
  <c r="K881" i="20"/>
  <c r="K882" i="20"/>
  <c r="K883" i="20"/>
  <c r="K884" i="20"/>
  <c r="K885" i="20"/>
  <c r="K886" i="20"/>
  <c r="K887" i="20"/>
  <c r="K888" i="20"/>
  <c r="K889" i="20"/>
  <c r="K890" i="20"/>
  <c r="K891" i="20"/>
  <c r="K892" i="20"/>
  <c r="K893" i="20"/>
  <c r="K894" i="20"/>
  <c r="K895" i="20"/>
  <c r="K896" i="20"/>
  <c r="K897" i="20"/>
  <c r="K898" i="20"/>
  <c r="K899" i="20"/>
  <c r="K900" i="20"/>
  <c r="K901" i="20"/>
  <c r="K902" i="20"/>
  <c r="K903" i="20"/>
  <c r="K904" i="20"/>
  <c r="K905" i="20"/>
  <c r="K906" i="20"/>
  <c r="K907" i="20"/>
  <c r="K908" i="20"/>
  <c r="K909" i="20"/>
  <c r="K910" i="20"/>
  <c r="K911" i="20"/>
  <c r="K912" i="20"/>
  <c r="K913" i="20"/>
  <c r="K914" i="20"/>
  <c r="K915" i="20"/>
  <c r="K916" i="20"/>
  <c r="K917" i="20"/>
  <c r="K918" i="20"/>
  <c r="K919" i="20"/>
  <c r="K920" i="20"/>
  <c r="K921" i="20"/>
  <c r="K922" i="20"/>
  <c r="K923" i="20"/>
  <c r="K924" i="20"/>
  <c r="K925" i="20"/>
  <c r="K926" i="20"/>
  <c r="K927" i="20"/>
  <c r="K928" i="20"/>
  <c r="K929" i="20"/>
  <c r="K930" i="20"/>
  <c r="K931" i="20"/>
  <c r="K932" i="20"/>
  <c r="K933" i="20"/>
  <c r="K934" i="20"/>
  <c r="K935" i="20"/>
  <c r="K936" i="20"/>
  <c r="K937" i="20"/>
  <c r="K938" i="20"/>
  <c r="K939" i="20"/>
  <c r="K940" i="20"/>
  <c r="K941" i="20"/>
  <c r="K942" i="20"/>
  <c r="K943" i="20"/>
  <c r="K944" i="20"/>
  <c r="K945" i="20"/>
  <c r="K946" i="20"/>
  <c r="K947" i="20"/>
  <c r="K948" i="20"/>
  <c r="K949" i="20"/>
  <c r="K950" i="20"/>
  <c r="K951" i="20"/>
  <c r="K952" i="20"/>
  <c r="K953" i="20"/>
  <c r="K954" i="20"/>
  <c r="K955" i="20"/>
  <c r="K956" i="20"/>
  <c r="K957" i="20"/>
  <c r="K958" i="20"/>
  <c r="K959" i="20"/>
  <c r="K960" i="20"/>
  <c r="K961" i="20"/>
  <c r="K962" i="20"/>
  <c r="K963" i="20"/>
  <c r="K964" i="20"/>
  <c r="K965" i="20"/>
  <c r="K966" i="20"/>
  <c r="K967" i="20"/>
  <c r="K968" i="20"/>
  <c r="K969" i="20"/>
  <c r="K970" i="20"/>
  <c r="K971" i="20"/>
  <c r="K972" i="20"/>
  <c r="K973" i="20"/>
  <c r="K974" i="20"/>
  <c r="K975" i="20"/>
  <c r="K976" i="20"/>
  <c r="K977" i="20"/>
  <c r="K978" i="20"/>
  <c r="K979" i="20"/>
  <c r="K980" i="20"/>
  <c r="K981" i="20"/>
  <c r="K982" i="20"/>
  <c r="K983" i="20"/>
  <c r="K984" i="20"/>
  <c r="K985" i="20"/>
  <c r="K986" i="20"/>
  <c r="K987" i="20"/>
  <c r="K988" i="20"/>
  <c r="K989" i="20"/>
  <c r="K990" i="20"/>
  <c r="K991" i="20"/>
  <c r="K992" i="20"/>
  <c r="K993" i="20"/>
  <c r="K994" i="20"/>
  <c r="K995" i="20"/>
  <c r="K996" i="20"/>
  <c r="K997" i="20"/>
  <c r="K998" i="20"/>
  <c r="K999" i="20"/>
  <c r="K1000" i="20"/>
  <c r="K1001" i="20"/>
  <c r="K1002" i="20"/>
  <c r="K1003" i="20"/>
  <c r="K1004" i="20"/>
  <c r="K1005" i="20"/>
  <c r="K1006" i="20"/>
  <c r="K1007" i="20"/>
  <c r="K1008" i="20"/>
  <c r="K1009" i="20"/>
  <c r="K1010" i="20"/>
  <c r="K1011" i="20"/>
  <c r="K1012" i="20"/>
  <c r="K1013" i="20"/>
  <c r="K1014" i="20"/>
  <c r="K1015" i="20"/>
  <c r="K1016" i="20"/>
  <c r="K1017" i="20"/>
  <c r="K1018" i="20"/>
  <c r="K1019" i="20"/>
  <c r="K1020" i="20"/>
  <c r="K1021" i="20"/>
  <c r="K1022" i="20"/>
  <c r="K1023" i="20"/>
  <c r="K1024" i="20"/>
  <c r="K1025" i="20"/>
  <c r="K1026" i="20"/>
  <c r="K1027" i="20"/>
  <c r="K1028" i="20"/>
  <c r="K1029" i="20"/>
  <c r="K1030" i="20"/>
  <c r="K1031" i="20"/>
  <c r="K1032" i="20"/>
  <c r="K1033" i="20"/>
  <c r="K1034" i="20"/>
  <c r="K1035" i="20"/>
  <c r="K1036" i="20"/>
  <c r="K1037" i="20"/>
  <c r="K1038" i="20"/>
  <c r="K1039" i="20"/>
  <c r="K1040" i="20"/>
  <c r="K1041" i="20"/>
  <c r="K1042" i="20"/>
  <c r="K1043" i="20"/>
  <c r="K1044" i="20"/>
  <c r="K1045" i="20"/>
  <c r="K1046" i="20"/>
  <c r="K1047" i="20"/>
  <c r="K1048" i="20"/>
  <c r="K1049" i="20"/>
  <c r="K1050" i="20"/>
  <c r="K1051" i="20"/>
  <c r="K1052" i="20"/>
  <c r="K1053" i="20"/>
  <c r="K1054" i="20"/>
  <c r="K1055" i="20"/>
  <c r="K1056" i="20"/>
  <c r="K1057" i="20"/>
  <c r="K1058" i="20"/>
  <c r="K1059" i="20"/>
  <c r="K1060" i="20"/>
  <c r="K1061" i="20"/>
  <c r="K1062" i="20"/>
  <c r="K1063" i="20"/>
  <c r="K1064" i="20"/>
  <c r="K1065" i="20"/>
  <c r="K1066" i="20"/>
  <c r="K1067" i="20"/>
  <c r="K1068" i="20"/>
  <c r="K1069" i="20"/>
  <c r="K1070" i="20"/>
  <c r="K1071" i="20"/>
  <c r="K1072" i="20"/>
  <c r="K1073" i="20"/>
  <c r="K1074" i="20"/>
  <c r="K1075" i="20"/>
  <c r="K1076" i="20"/>
  <c r="K1077" i="20"/>
  <c r="K1078" i="20"/>
  <c r="K1079" i="20"/>
  <c r="K1080" i="20"/>
  <c r="K1081" i="20"/>
  <c r="K1082" i="20"/>
  <c r="K1083" i="20"/>
  <c r="K1084" i="20"/>
  <c r="K1085" i="20"/>
  <c r="K1086" i="20"/>
  <c r="K1087" i="20"/>
  <c r="K1088" i="20"/>
  <c r="K1089" i="20"/>
  <c r="K1090" i="20"/>
  <c r="K1091" i="20"/>
  <c r="K1092" i="20"/>
  <c r="K1093" i="20"/>
  <c r="K1094" i="20"/>
  <c r="K1095" i="20"/>
  <c r="K1096" i="20"/>
  <c r="K1097" i="20"/>
  <c r="K1098" i="20"/>
  <c r="K1099" i="20"/>
  <c r="K1100" i="20"/>
  <c r="K1101" i="20"/>
  <c r="K1102" i="20"/>
  <c r="K1103" i="20"/>
  <c r="K1104" i="20"/>
  <c r="K1105" i="20"/>
  <c r="K1106" i="20"/>
  <c r="K1107" i="20"/>
  <c r="K1108" i="20"/>
  <c r="K1109" i="20"/>
  <c r="K1110" i="20"/>
  <c r="K1111" i="20"/>
  <c r="K1112" i="20"/>
  <c r="K1113" i="20"/>
  <c r="K1114" i="20"/>
  <c r="K1115" i="20"/>
  <c r="K1116" i="20"/>
  <c r="K1117" i="20"/>
  <c r="K1118" i="20"/>
  <c r="K1119" i="20"/>
  <c r="K1120" i="20"/>
  <c r="K1121" i="20"/>
  <c r="K1122" i="20"/>
  <c r="K1123" i="20"/>
  <c r="K1124" i="20"/>
  <c r="K1125" i="20"/>
  <c r="K1126" i="20"/>
  <c r="K1127" i="20"/>
  <c r="K1128" i="20"/>
  <c r="K1129" i="20"/>
  <c r="K1130" i="20"/>
  <c r="K1131" i="20"/>
  <c r="K1132" i="20"/>
  <c r="K1133" i="20"/>
  <c r="K1134" i="20"/>
  <c r="K1135" i="20"/>
  <c r="K1136" i="20"/>
  <c r="K1137" i="20"/>
  <c r="K1138" i="20"/>
  <c r="K1139" i="20"/>
  <c r="K1140" i="20"/>
  <c r="K1141" i="20"/>
  <c r="K1142" i="20"/>
  <c r="K1143" i="20"/>
  <c r="K1144" i="20"/>
  <c r="K1145" i="20"/>
  <c r="K1146" i="20"/>
  <c r="K1147" i="20"/>
  <c r="K1148" i="20"/>
  <c r="K1149" i="20"/>
  <c r="K1150" i="20"/>
  <c r="K1151" i="20"/>
  <c r="K1152" i="20"/>
  <c r="K1153" i="20"/>
  <c r="K1154" i="20"/>
  <c r="K1155" i="20"/>
  <c r="K1156" i="20"/>
  <c r="K1157" i="20"/>
  <c r="K1158" i="20"/>
  <c r="K1159" i="20"/>
  <c r="K1160" i="20"/>
  <c r="K1161" i="20"/>
  <c r="K1162" i="20"/>
  <c r="K1163" i="20"/>
  <c r="K1164" i="20"/>
  <c r="K1165" i="20"/>
  <c r="K1166" i="20"/>
  <c r="K1167" i="20"/>
  <c r="K1168" i="20"/>
  <c r="K1169" i="20"/>
  <c r="K1170" i="20"/>
  <c r="K1171" i="20"/>
  <c r="K1172" i="20"/>
  <c r="K1173" i="20"/>
  <c r="K1174" i="20"/>
  <c r="K1175" i="20"/>
  <c r="K1176" i="20"/>
  <c r="K1177" i="20"/>
  <c r="K1178" i="20"/>
  <c r="K1179" i="20"/>
  <c r="K1180" i="20"/>
  <c r="K1181" i="20"/>
  <c r="K1182" i="20"/>
  <c r="K1183" i="20"/>
  <c r="K1184" i="20"/>
  <c r="K1185" i="20"/>
  <c r="K1186" i="20"/>
  <c r="K1187" i="20"/>
  <c r="K1188" i="20"/>
  <c r="K1189" i="20"/>
  <c r="K1190" i="20"/>
  <c r="K1191" i="20"/>
  <c r="K1192" i="20"/>
  <c r="K1193" i="20"/>
  <c r="K1194" i="20"/>
  <c r="K1195" i="20"/>
  <c r="K1196" i="20"/>
  <c r="K1197" i="20"/>
  <c r="K1198" i="20"/>
  <c r="K1199" i="20"/>
  <c r="K1200" i="20"/>
  <c r="K1201" i="20"/>
  <c r="K1202" i="20"/>
  <c r="K1203" i="20"/>
  <c r="K1204" i="20"/>
  <c r="K1205" i="20"/>
  <c r="K1206" i="20"/>
  <c r="K1207" i="20"/>
  <c r="K1208" i="20"/>
  <c r="K1209" i="20"/>
  <c r="K1210" i="20"/>
  <c r="K1211" i="20"/>
  <c r="K1212" i="20"/>
  <c r="K1213" i="20"/>
  <c r="K1214" i="20"/>
  <c r="K1215" i="20"/>
  <c r="K1216" i="20"/>
  <c r="K1217" i="20"/>
  <c r="K1218" i="20"/>
  <c r="K1219" i="20"/>
  <c r="K1220" i="20"/>
  <c r="K1221" i="20"/>
  <c r="K1222" i="20"/>
  <c r="K1223" i="20"/>
  <c r="K1224" i="20"/>
  <c r="K1225" i="20"/>
  <c r="K1226" i="20"/>
  <c r="K1227" i="20"/>
  <c r="K1228" i="20"/>
  <c r="K1229" i="20"/>
  <c r="K1230" i="20"/>
  <c r="K1231" i="20"/>
  <c r="K1232" i="20"/>
  <c r="K1233" i="20"/>
  <c r="K1234" i="20"/>
  <c r="K1235" i="20"/>
  <c r="K1236" i="20"/>
  <c r="K1237" i="20"/>
  <c r="K1238" i="20"/>
  <c r="K1239" i="20"/>
  <c r="K1240" i="20"/>
  <c r="K1241" i="20"/>
  <c r="K1242" i="20"/>
  <c r="K1243" i="20"/>
  <c r="K1244" i="20"/>
  <c r="K1245" i="20"/>
  <c r="K1246" i="20"/>
  <c r="K1247" i="20"/>
  <c r="K1248" i="20"/>
  <c r="K1249" i="20"/>
  <c r="K1250" i="20"/>
  <c r="K1251" i="20"/>
  <c r="K1252" i="20"/>
  <c r="K1253" i="20"/>
  <c r="K1254" i="20"/>
  <c r="K1255" i="20"/>
  <c r="K1256" i="20"/>
  <c r="K1257" i="20"/>
  <c r="K1258" i="20"/>
  <c r="K1259" i="20"/>
  <c r="K1260" i="20"/>
  <c r="K1261" i="20"/>
  <c r="K1262" i="20"/>
  <c r="K1263" i="20"/>
  <c r="K1264" i="20"/>
  <c r="K1265" i="20"/>
  <c r="K1266" i="20"/>
  <c r="K1267" i="20"/>
  <c r="K1268" i="20"/>
  <c r="K1269" i="20"/>
  <c r="K1270" i="20"/>
  <c r="K1271" i="20"/>
  <c r="K1272" i="20"/>
  <c r="K1273" i="20"/>
  <c r="K1274" i="20"/>
  <c r="K1275" i="20"/>
  <c r="K1276" i="20"/>
  <c r="K1277" i="20"/>
  <c r="K1278" i="20"/>
  <c r="K1279" i="20"/>
  <c r="K1280" i="20"/>
  <c r="K1281" i="20"/>
  <c r="K1282" i="20"/>
  <c r="K1283" i="20"/>
  <c r="K1284" i="20"/>
  <c r="K1285" i="20"/>
  <c r="K1286" i="20"/>
  <c r="K1287" i="20"/>
  <c r="K1288" i="20"/>
  <c r="K1289" i="20"/>
  <c r="K1290" i="20"/>
  <c r="K1291" i="20"/>
  <c r="K1292" i="20"/>
  <c r="K1293" i="20"/>
  <c r="K1294" i="20"/>
  <c r="K1295" i="20"/>
  <c r="K1296" i="20"/>
  <c r="K1297" i="20"/>
  <c r="K1298" i="20"/>
  <c r="K1299" i="20"/>
  <c r="K1300" i="20"/>
  <c r="K1301" i="20"/>
  <c r="K1302" i="20"/>
  <c r="K1303" i="20"/>
  <c r="K1304" i="20"/>
  <c r="K1305" i="20"/>
  <c r="K1306" i="20"/>
  <c r="K1307" i="20"/>
  <c r="K1308" i="20"/>
  <c r="K1309" i="20"/>
  <c r="K1310" i="20"/>
  <c r="K1311" i="20"/>
  <c r="K1312" i="20"/>
  <c r="K1313" i="20"/>
  <c r="K1314" i="20"/>
  <c r="K1315" i="20"/>
  <c r="K1316" i="20"/>
  <c r="K1317" i="20"/>
  <c r="K1318" i="20"/>
  <c r="K1319" i="20"/>
  <c r="K1320" i="20"/>
  <c r="K1321" i="20"/>
  <c r="K1322" i="20"/>
  <c r="K1323" i="20"/>
  <c r="K1324" i="20"/>
  <c r="K1325" i="20"/>
  <c r="K1326" i="20"/>
  <c r="K1327" i="20"/>
  <c r="K1328" i="20"/>
  <c r="K1329" i="20"/>
  <c r="K1330" i="20"/>
  <c r="K1331" i="20"/>
  <c r="K1332" i="20"/>
  <c r="K1333" i="20"/>
  <c r="K1334" i="20"/>
  <c r="K1335" i="20"/>
  <c r="K1336" i="20"/>
  <c r="K1337" i="20"/>
  <c r="K1338" i="20"/>
  <c r="K1339" i="20"/>
  <c r="K1340" i="20"/>
  <c r="K1341" i="20"/>
  <c r="K1342" i="20"/>
  <c r="K1343" i="20"/>
  <c r="K1344" i="20"/>
  <c r="K1345" i="20"/>
  <c r="K1346" i="20"/>
  <c r="K1347" i="20"/>
  <c r="K1348" i="20"/>
  <c r="K1349" i="20"/>
  <c r="K1350" i="20"/>
  <c r="K1351" i="20"/>
  <c r="K1352" i="20"/>
  <c r="K1353" i="20"/>
  <c r="K1354" i="20"/>
  <c r="K1355" i="20"/>
  <c r="K1356" i="20"/>
  <c r="K1357" i="20"/>
  <c r="K1358" i="20"/>
  <c r="K1359" i="20"/>
  <c r="K1360" i="20"/>
  <c r="K1361" i="20"/>
  <c r="K1362" i="20"/>
  <c r="K1363" i="20"/>
  <c r="K1364" i="20"/>
  <c r="K1365" i="20"/>
  <c r="K1366" i="20"/>
  <c r="K1367" i="20"/>
  <c r="K1368" i="20"/>
  <c r="K1369" i="20"/>
  <c r="K1370" i="20"/>
  <c r="K1371" i="20"/>
  <c r="K1372" i="20"/>
  <c r="K1373" i="20"/>
  <c r="K1374" i="20"/>
  <c r="K1375" i="20"/>
  <c r="K1376" i="20"/>
  <c r="K1377" i="20"/>
  <c r="K1378" i="20"/>
  <c r="K1379" i="20"/>
  <c r="K1380" i="20"/>
  <c r="K1381" i="20"/>
  <c r="K1382" i="20"/>
  <c r="K1383" i="20"/>
  <c r="K1384" i="20"/>
  <c r="K1385" i="20"/>
  <c r="K1386" i="20"/>
  <c r="K1387" i="20"/>
  <c r="K1388" i="20"/>
  <c r="K1389" i="20"/>
  <c r="K1390" i="20"/>
  <c r="K1391" i="20"/>
  <c r="K1392" i="20"/>
  <c r="K1393" i="20"/>
  <c r="K1394" i="20"/>
  <c r="K1395" i="20"/>
  <c r="K1396" i="20"/>
  <c r="K1397" i="20"/>
  <c r="K1398" i="20"/>
  <c r="K1399" i="20"/>
  <c r="K1400" i="20"/>
  <c r="K1401" i="20"/>
  <c r="K1402" i="20"/>
  <c r="K1403" i="20"/>
  <c r="K1404" i="20"/>
  <c r="K1405" i="20"/>
  <c r="K1406" i="20"/>
  <c r="K1407" i="20"/>
  <c r="K1408" i="20"/>
  <c r="K1409" i="20"/>
  <c r="K1410" i="20"/>
  <c r="K1411" i="20"/>
  <c r="K1412" i="20"/>
  <c r="K1413" i="20"/>
  <c r="K1414" i="20"/>
  <c r="K1415" i="20"/>
  <c r="K1416" i="20"/>
  <c r="K1417" i="20"/>
  <c r="K1418" i="20"/>
  <c r="K1419" i="20"/>
  <c r="K1420" i="20"/>
  <c r="K1421" i="20"/>
  <c r="K1422" i="20"/>
  <c r="K1423" i="20"/>
  <c r="K1424" i="20"/>
  <c r="K1425" i="20"/>
  <c r="K1426" i="20"/>
  <c r="K1427" i="20"/>
  <c r="K1428" i="20"/>
  <c r="K1429" i="20"/>
  <c r="K1430" i="20"/>
  <c r="K1431" i="20"/>
  <c r="K1432" i="20"/>
  <c r="K1433" i="20"/>
  <c r="K1434" i="20"/>
  <c r="K1435" i="20"/>
  <c r="K1436" i="20"/>
  <c r="K1437" i="20"/>
  <c r="K1438" i="20"/>
  <c r="K1439" i="20"/>
  <c r="K1440" i="20"/>
  <c r="K1441" i="20"/>
  <c r="K1442" i="20"/>
  <c r="K1443" i="20"/>
  <c r="K1444" i="20"/>
  <c r="K1445" i="20"/>
  <c r="K1446" i="20"/>
  <c r="K1447" i="20"/>
  <c r="K1448" i="20"/>
  <c r="K1449" i="20"/>
  <c r="K1450" i="20"/>
  <c r="K1451" i="20"/>
  <c r="K1452" i="20"/>
  <c r="K1453" i="20"/>
  <c r="K1454" i="20"/>
  <c r="K1455" i="20"/>
  <c r="K1456" i="20"/>
  <c r="K1457" i="20"/>
  <c r="K1458" i="20"/>
  <c r="K1459" i="20"/>
  <c r="K1460" i="20"/>
  <c r="K1461" i="20"/>
  <c r="K1462" i="20"/>
  <c r="K1463" i="20"/>
  <c r="K1464" i="20"/>
  <c r="K1465" i="20"/>
  <c r="K1466" i="20"/>
  <c r="K1467" i="20"/>
  <c r="K1468" i="20"/>
  <c r="K1469" i="20"/>
  <c r="K1470" i="20"/>
  <c r="K1471" i="20"/>
  <c r="K1472" i="20"/>
  <c r="K1473" i="20"/>
  <c r="K1474" i="20"/>
  <c r="M9" i="20"/>
  <c r="M10" i="20"/>
  <c r="M11" i="20"/>
  <c r="M12" i="20"/>
  <c r="M13" i="20"/>
  <c r="M14" i="20"/>
  <c r="M15" i="20"/>
  <c r="M16" i="20"/>
  <c r="M17" i="20"/>
  <c r="M18" i="20"/>
  <c r="M19" i="20"/>
  <c r="M20" i="20"/>
  <c r="M21" i="20"/>
  <c r="M22" i="20"/>
  <c r="M23" i="20"/>
  <c r="M24" i="20"/>
  <c r="M25" i="20"/>
  <c r="M26" i="20"/>
  <c r="M27" i="20"/>
  <c r="M28" i="20"/>
  <c r="M29" i="20"/>
  <c r="M30" i="20"/>
  <c r="M31" i="20"/>
  <c r="M32" i="20"/>
  <c r="M33" i="20"/>
  <c r="M34" i="20"/>
  <c r="M35" i="20"/>
  <c r="M36" i="20"/>
  <c r="M37" i="20"/>
  <c r="M38" i="20"/>
  <c r="M39" i="20"/>
  <c r="M40" i="20"/>
  <c r="M41" i="20"/>
  <c r="M42" i="20"/>
  <c r="M43" i="20"/>
  <c r="M44" i="20"/>
  <c r="M45" i="20"/>
  <c r="M46" i="20"/>
  <c r="M47" i="20"/>
  <c r="M48" i="20"/>
  <c r="M49" i="20"/>
  <c r="M50" i="20"/>
  <c r="M51" i="20"/>
  <c r="M52" i="20"/>
  <c r="M53" i="20"/>
  <c r="M54" i="20"/>
  <c r="M55" i="20"/>
  <c r="M56" i="20"/>
  <c r="M57" i="20"/>
  <c r="M58" i="20"/>
  <c r="M59" i="20"/>
  <c r="M60" i="20"/>
  <c r="M61" i="20"/>
  <c r="M62" i="20"/>
  <c r="M63" i="20"/>
  <c r="M64" i="20"/>
  <c r="M65" i="20"/>
  <c r="M66" i="20"/>
  <c r="M67" i="20"/>
  <c r="M68" i="20"/>
  <c r="M69" i="20"/>
  <c r="M70" i="20"/>
  <c r="M71" i="20"/>
  <c r="M72" i="20"/>
  <c r="M73" i="20"/>
  <c r="M74" i="20"/>
  <c r="M75" i="20"/>
  <c r="M76" i="20"/>
  <c r="M77" i="20"/>
  <c r="M78" i="20"/>
  <c r="M79" i="20"/>
  <c r="M80" i="20"/>
  <c r="M81" i="20"/>
  <c r="M82" i="20"/>
  <c r="M83" i="20"/>
  <c r="M84" i="20"/>
  <c r="M85" i="20"/>
  <c r="M86" i="20"/>
  <c r="M87" i="20"/>
  <c r="M88" i="20"/>
  <c r="M89" i="20"/>
  <c r="M90" i="20"/>
  <c r="M91" i="20"/>
  <c r="M92" i="20"/>
  <c r="M93" i="20"/>
  <c r="M94" i="20"/>
  <c r="M95" i="20"/>
  <c r="M96" i="20"/>
  <c r="M97" i="20"/>
  <c r="M98" i="20"/>
  <c r="M99" i="20"/>
  <c r="M100" i="20"/>
  <c r="M101" i="20"/>
  <c r="M102" i="20"/>
  <c r="M103" i="20"/>
  <c r="M104" i="20"/>
  <c r="M105" i="20"/>
  <c r="M106" i="20"/>
  <c r="M107" i="20"/>
  <c r="M108" i="20"/>
  <c r="M109" i="20"/>
  <c r="M110" i="20"/>
  <c r="M111" i="20"/>
  <c r="M112" i="20"/>
  <c r="M113" i="20"/>
  <c r="M114" i="20"/>
  <c r="M115" i="20"/>
  <c r="M116" i="20"/>
  <c r="M117" i="20"/>
  <c r="M118" i="20"/>
  <c r="M119" i="20"/>
  <c r="M120" i="20"/>
  <c r="M121" i="20"/>
  <c r="M122" i="20"/>
  <c r="M123" i="20"/>
  <c r="M124" i="20"/>
  <c r="M125" i="20"/>
  <c r="M126" i="20"/>
  <c r="M127" i="20"/>
  <c r="M128" i="20"/>
  <c r="M129" i="20"/>
  <c r="M130" i="20"/>
  <c r="M131" i="20"/>
  <c r="M132" i="20"/>
  <c r="M133" i="20"/>
  <c r="M134" i="20"/>
  <c r="M135" i="20"/>
  <c r="M136" i="20"/>
  <c r="M137" i="20"/>
  <c r="M138" i="20"/>
  <c r="M139" i="20"/>
  <c r="M140" i="20"/>
  <c r="M141" i="20"/>
  <c r="M142" i="20"/>
  <c r="M143" i="20"/>
  <c r="M144" i="20"/>
  <c r="M145" i="20"/>
  <c r="M146" i="20"/>
  <c r="M147" i="20"/>
  <c r="M148" i="20"/>
  <c r="M149" i="20"/>
  <c r="M150" i="20"/>
  <c r="M151" i="20"/>
  <c r="M152" i="20"/>
  <c r="M153" i="20"/>
  <c r="M154" i="20"/>
  <c r="M155" i="20"/>
  <c r="M156" i="20"/>
  <c r="M157" i="20"/>
  <c r="M158" i="20"/>
  <c r="M159" i="20"/>
  <c r="M160" i="20"/>
  <c r="M161" i="20"/>
  <c r="M162" i="20"/>
  <c r="M163" i="20"/>
  <c r="M164" i="20"/>
  <c r="M165" i="20"/>
  <c r="M166" i="20"/>
  <c r="M167" i="20"/>
  <c r="M168" i="20"/>
  <c r="M169" i="20"/>
  <c r="M170" i="20"/>
  <c r="M171" i="20"/>
  <c r="M172" i="20"/>
  <c r="M173" i="20"/>
  <c r="M174" i="20"/>
  <c r="M175" i="20"/>
  <c r="M176" i="20"/>
  <c r="M177" i="20"/>
  <c r="M178" i="20"/>
  <c r="M179" i="20"/>
  <c r="M180" i="20"/>
  <c r="M181" i="20"/>
  <c r="M182" i="20"/>
  <c r="M183" i="20"/>
  <c r="M184" i="20"/>
  <c r="M185" i="20"/>
  <c r="M186" i="20"/>
  <c r="M187" i="20"/>
  <c r="M188" i="20"/>
  <c r="M189" i="20"/>
  <c r="M190" i="20"/>
  <c r="M191" i="20"/>
  <c r="M192" i="20"/>
  <c r="M193" i="20"/>
  <c r="M194" i="20"/>
  <c r="M195" i="20"/>
  <c r="M196" i="20"/>
  <c r="M197" i="20"/>
  <c r="M198" i="20"/>
  <c r="M199" i="20"/>
  <c r="M200" i="20"/>
  <c r="M201" i="20"/>
  <c r="M202" i="20"/>
  <c r="M203" i="20"/>
  <c r="M204" i="20"/>
  <c r="M205" i="20"/>
  <c r="M206" i="20"/>
  <c r="M207" i="20"/>
  <c r="M208" i="20"/>
  <c r="M209" i="20"/>
  <c r="M210" i="20"/>
  <c r="M211" i="20"/>
  <c r="M212" i="20"/>
  <c r="M213" i="20"/>
  <c r="M214" i="20"/>
  <c r="M215" i="20"/>
  <c r="M216" i="20"/>
  <c r="M217" i="20"/>
  <c r="M218" i="20"/>
  <c r="M219" i="20"/>
  <c r="M220" i="20"/>
  <c r="M221" i="20"/>
  <c r="M222" i="20"/>
  <c r="M223" i="20"/>
  <c r="M224" i="20"/>
  <c r="M225" i="20"/>
  <c r="M226" i="20"/>
  <c r="M227" i="20"/>
  <c r="M228" i="20"/>
  <c r="M229" i="20"/>
  <c r="M230" i="20"/>
  <c r="M231" i="20"/>
  <c r="M232" i="20"/>
  <c r="M233" i="20"/>
  <c r="M234" i="20"/>
  <c r="M235" i="20"/>
  <c r="M236" i="20"/>
  <c r="M237" i="20"/>
  <c r="M238" i="20"/>
  <c r="M239" i="20"/>
  <c r="M240" i="20"/>
  <c r="M241" i="20"/>
  <c r="M242" i="20"/>
  <c r="M243" i="20"/>
  <c r="M244" i="20"/>
  <c r="M245" i="20"/>
  <c r="M246" i="20"/>
  <c r="M247" i="20"/>
  <c r="M248" i="20"/>
  <c r="M249" i="20"/>
  <c r="M250" i="20"/>
  <c r="M251" i="20"/>
  <c r="M252" i="20"/>
  <c r="M253" i="20"/>
  <c r="M254" i="20"/>
  <c r="M255" i="20"/>
  <c r="M256" i="20"/>
  <c r="M257" i="20"/>
  <c r="M258" i="20"/>
  <c r="M259" i="20"/>
  <c r="M260" i="20"/>
  <c r="M261" i="20"/>
  <c r="M262" i="20"/>
  <c r="M263" i="20"/>
  <c r="M264" i="20"/>
  <c r="M265" i="20"/>
  <c r="M266" i="20"/>
  <c r="M267" i="20"/>
  <c r="M268" i="20"/>
  <c r="M269" i="20"/>
  <c r="M270" i="20"/>
  <c r="M271" i="20"/>
  <c r="M272" i="20"/>
  <c r="M273" i="20"/>
  <c r="M274" i="20"/>
  <c r="M275" i="20"/>
  <c r="M276" i="20"/>
  <c r="M277" i="20"/>
  <c r="M278" i="20"/>
  <c r="M279" i="20"/>
  <c r="M280" i="20"/>
  <c r="M281" i="20"/>
  <c r="M282" i="20"/>
  <c r="M283" i="20"/>
  <c r="M284" i="20"/>
  <c r="M285" i="20"/>
  <c r="M286" i="20"/>
  <c r="M287" i="20"/>
  <c r="M288" i="20"/>
  <c r="M289" i="20"/>
  <c r="M290" i="20"/>
  <c r="M291" i="20"/>
  <c r="M292" i="20"/>
  <c r="M293" i="20"/>
  <c r="M294" i="20"/>
  <c r="M295" i="20"/>
  <c r="M296" i="20"/>
  <c r="M297" i="20"/>
  <c r="M298" i="20"/>
  <c r="M299" i="20"/>
  <c r="M300" i="20"/>
  <c r="M301" i="20"/>
  <c r="M302" i="20"/>
  <c r="M303" i="20"/>
  <c r="M304" i="20"/>
  <c r="M305" i="20"/>
  <c r="M306" i="20"/>
  <c r="M307" i="20"/>
  <c r="M308" i="20"/>
  <c r="M309" i="20"/>
  <c r="M310" i="20"/>
  <c r="M311" i="20"/>
  <c r="M312" i="20"/>
  <c r="M313" i="20"/>
  <c r="M314" i="20"/>
  <c r="M315" i="20"/>
  <c r="M316" i="20"/>
  <c r="M317" i="20"/>
  <c r="M318" i="20"/>
  <c r="M319" i="20"/>
  <c r="M320" i="20"/>
  <c r="M321" i="20"/>
  <c r="M322" i="20"/>
  <c r="M323" i="20"/>
  <c r="M324" i="20"/>
  <c r="M325" i="20"/>
  <c r="M326" i="20"/>
  <c r="M327" i="20"/>
  <c r="M328" i="20"/>
  <c r="M329" i="20"/>
  <c r="M330" i="20"/>
  <c r="M331" i="20"/>
  <c r="M332" i="20"/>
  <c r="M333" i="20"/>
  <c r="M334" i="20"/>
  <c r="M335" i="20"/>
  <c r="M336" i="20"/>
  <c r="M337" i="20"/>
  <c r="M338" i="20"/>
  <c r="M339" i="20"/>
  <c r="M340" i="20"/>
  <c r="M341" i="20"/>
  <c r="M342" i="20"/>
  <c r="M343" i="20"/>
  <c r="M344" i="20"/>
  <c r="M345" i="20"/>
  <c r="M346" i="20"/>
  <c r="M347" i="20"/>
  <c r="M348" i="20"/>
  <c r="M349" i="20"/>
  <c r="M350" i="20"/>
  <c r="M351" i="20"/>
  <c r="M352" i="20"/>
  <c r="M353" i="20"/>
  <c r="M354" i="20"/>
  <c r="M355" i="20"/>
  <c r="M356" i="20"/>
  <c r="M357" i="20"/>
  <c r="M358" i="20"/>
  <c r="M359" i="20"/>
  <c r="M360" i="20"/>
  <c r="M361" i="20"/>
  <c r="M362" i="20"/>
  <c r="M363" i="20"/>
  <c r="M364" i="20"/>
  <c r="M365" i="20"/>
  <c r="M366" i="20"/>
  <c r="M367" i="20"/>
  <c r="M368" i="20"/>
  <c r="M369" i="20"/>
  <c r="M370" i="20"/>
  <c r="M371" i="20"/>
  <c r="M372" i="20"/>
  <c r="M373" i="20"/>
  <c r="M374" i="20"/>
  <c r="M375" i="20"/>
  <c r="M376" i="20"/>
  <c r="M377" i="20"/>
  <c r="M378" i="20"/>
  <c r="M379" i="20"/>
  <c r="M380" i="20"/>
  <c r="M381" i="20"/>
  <c r="M382" i="20"/>
  <c r="M383" i="20"/>
  <c r="M384" i="20"/>
  <c r="M385" i="20"/>
  <c r="M386" i="20"/>
  <c r="M387" i="20"/>
  <c r="M388" i="20"/>
  <c r="M389" i="20"/>
  <c r="M390" i="20"/>
  <c r="M391" i="20"/>
  <c r="M392" i="20"/>
  <c r="M393" i="20"/>
  <c r="M394" i="20"/>
  <c r="M395" i="20"/>
  <c r="M396" i="20"/>
  <c r="M397" i="20"/>
  <c r="M398" i="20"/>
  <c r="M399" i="20"/>
  <c r="M400" i="20"/>
  <c r="M401" i="20"/>
  <c r="M402" i="20"/>
  <c r="M403" i="20"/>
  <c r="M404" i="20"/>
  <c r="M405" i="20"/>
  <c r="M406" i="20"/>
  <c r="M407" i="20"/>
  <c r="M408" i="20"/>
  <c r="M409" i="20"/>
  <c r="M410" i="20"/>
  <c r="M411" i="20"/>
  <c r="M412" i="20"/>
  <c r="M413" i="20"/>
  <c r="M414" i="20"/>
  <c r="M415" i="20"/>
  <c r="M416" i="20"/>
  <c r="M417" i="20"/>
  <c r="M418" i="20"/>
  <c r="M419" i="20"/>
  <c r="M420" i="20"/>
  <c r="M421" i="20"/>
  <c r="M422" i="20"/>
  <c r="M423" i="20"/>
  <c r="M424" i="20"/>
  <c r="M425" i="20"/>
  <c r="M426" i="20"/>
  <c r="M427" i="20"/>
  <c r="M428" i="20"/>
  <c r="M429" i="20"/>
  <c r="M430" i="20"/>
  <c r="M431" i="20"/>
  <c r="M432" i="20"/>
  <c r="M433" i="20"/>
  <c r="M434" i="20"/>
  <c r="M435" i="20"/>
  <c r="M436" i="20"/>
  <c r="M437" i="20"/>
  <c r="M438" i="20"/>
  <c r="M439" i="20"/>
  <c r="M440" i="20"/>
  <c r="M441" i="20"/>
  <c r="M442" i="20"/>
  <c r="M443" i="20"/>
  <c r="M444" i="20"/>
  <c r="M445" i="20"/>
  <c r="M446" i="20"/>
  <c r="M447" i="20"/>
  <c r="M448" i="20"/>
  <c r="M449" i="20"/>
  <c r="M450" i="20"/>
  <c r="M451" i="20"/>
  <c r="M452" i="20"/>
  <c r="M453" i="20"/>
  <c r="M454" i="20"/>
  <c r="M455" i="20"/>
  <c r="M456" i="20"/>
  <c r="M457" i="20"/>
  <c r="M458" i="20"/>
  <c r="M459" i="20"/>
  <c r="M460" i="20"/>
  <c r="M461" i="20"/>
  <c r="M462" i="20"/>
  <c r="M463" i="20"/>
  <c r="M464" i="20"/>
  <c r="M465" i="20"/>
  <c r="M466" i="20"/>
  <c r="M467" i="20"/>
  <c r="M468" i="20"/>
  <c r="M469" i="20"/>
  <c r="M470" i="20"/>
  <c r="M471" i="20"/>
  <c r="M472" i="20"/>
  <c r="M473" i="20"/>
  <c r="M474" i="20"/>
  <c r="M475" i="20"/>
  <c r="M476" i="20"/>
  <c r="M477" i="20"/>
  <c r="M478" i="20"/>
  <c r="M479" i="20"/>
  <c r="M480" i="20"/>
  <c r="M481" i="20"/>
  <c r="M482" i="20"/>
  <c r="M483" i="20"/>
  <c r="M484" i="20"/>
  <c r="M485" i="20"/>
  <c r="M486" i="20"/>
  <c r="M487" i="20"/>
  <c r="M488" i="20"/>
  <c r="M489" i="20"/>
  <c r="M490" i="20"/>
  <c r="M491" i="20"/>
  <c r="M492" i="20"/>
  <c r="M493" i="20"/>
  <c r="M494" i="20"/>
  <c r="M495" i="20"/>
  <c r="M496" i="20"/>
  <c r="M497" i="20"/>
  <c r="M498" i="20"/>
  <c r="M499" i="20"/>
  <c r="M500" i="20"/>
  <c r="M501" i="20"/>
  <c r="M502" i="20"/>
  <c r="M503" i="20"/>
  <c r="M504" i="20"/>
  <c r="M505" i="20"/>
  <c r="M506" i="20"/>
  <c r="M507" i="20"/>
  <c r="M508" i="20"/>
  <c r="M509" i="20"/>
  <c r="M510" i="20"/>
  <c r="M511" i="20"/>
  <c r="M512" i="20"/>
  <c r="M513" i="20"/>
  <c r="M514" i="20"/>
  <c r="M515" i="20"/>
  <c r="M516" i="20"/>
  <c r="M517" i="20"/>
  <c r="M518" i="20"/>
  <c r="M519" i="20"/>
  <c r="M520" i="20"/>
  <c r="M521" i="20"/>
  <c r="M522" i="20"/>
  <c r="M523" i="20"/>
  <c r="M524" i="20"/>
  <c r="M525" i="20"/>
  <c r="M526" i="20"/>
  <c r="M527" i="20"/>
  <c r="M528" i="20"/>
  <c r="M529" i="20"/>
  <c r="M530" i="20"/>
  <c r="M531" i="20"/>
  <c r="M532" i="20"/>
  <c r="M533" i="20"/>
  <c r="M534" i="20"/>
  <c r="M535" i="20"/>
  <c r="M536" i="20"/>
  <c r="M537" i="20"/>
  <c r="M538" i="20"/>
  <c r="M539" i="20"/>
  <c r="M540" i="20"/>
  <c r="M541" i="20"/>
  <c r="M542" i="20"/>
  <c r="M543" i="20"/>
  <c r="M544" i="20"/>
  <c r="M545" i="20"/>
  <c r="M546" i="20"/>
  <c r="M547" i="20"/>
  <c r="M548" i="20"/>
  <c r="M549" i="20"/>
  <c r="M550" i="20"/>
  <c r="M551" i="20"/>
  <c r="M552" i="20"/>
  <c r="M553" i="20"/>
  <c r="M554" i="20"/>
  <c r="M555" i="20"/>
  <c r="M556" i="20"/>
  <c r="M557" i="20"/>
  <c r="M558" i="20"/>
  <c r="M559" i="20"/>
  <c r="M560" i="20"/>
  <c r="M561" i="20"/>
  <c r="M562" i="20"/>
  <c r="M563" i="20"/>
  <c r="M564" i="20"/>
  <c r="M565" i="20"/>
  <c r="M566" i="20"/>
  <c r="M567" i="20"/>
  <c r="M568" i="20"/>
  <c r="M569" i="20"/>
  <c r="M570" i="20"/>
  <c r="M571" i="20"/>
  <c r="M572" i="20"/>
  <c r="M573" i="20"/>
  <c r="M574" i="20"/>
  <c r="M575" i="20"/>
  <c r="M576" i="20"/>
  <c r="M577" i="20"/>
  <c r="M578" i="20"/>
  <c r="M579" i="20"/>
  <c r="M580" i="20"/>
  <c r="M581" i="20"/>
  <c r="M582" i="20"/>
  <c r="M583" i="20"/>
  <c r="M584" i="20"/>
  <c r="M585" i="20"/>
  <c r="M586" i="20"/>
  <c r="M587" i="20"/>
  <c r="M588" i="20"/>
  <c r="M589" i="20"/>
  <c r="M590" i="20"/>
  <c r="M591" i="20"/>
  <c r="M592" i="20"/>
  <c r="M593" i="20"/>
  <c r="M594" i="20"/>
  <c r="M595" i="20"/>
  <c r="M596" i="20"/>
  <c r="M597" i="20"/>
  <c r="M598" i="20"/>
  <c r="M599" i="20"/>
  <c r="M600" i="20"/>
  <c r="M601" i="20"/>
  <c r="M602" i="20"/>
  <c r="M603" i="20"/>
  <c r="M604" i="20"/>
  <c r="M605" i="20"/>
  <c r="M606" i="20"/>
  <c r="M607" i="20"/>
  <c r="M608" i="20"/>
  <c r="M609" i="20"/>
  <c r="M610" i="20"/>
  <c r="M611" i="20"/>
  <c r="M612" i="20"/>
  <c r="M613" i="20"/>
  <c r="M614" i="20"/>
  <c r="M615" i="20"/>
  <c r="M616" i="20"/>
  <c r="M617" i="20"/>
  <c r="M618" i="20"/>
  <c r="M619" i="20"/>
  <c r="M620" i="20"/>
  <c r="M621" i="20"/>
  <c r="M622" i="20"/>
  <c r="M623" i="20"/>
  <c r="M624" i="20"/>
  <c r="M625" i="20"/>
  <c r="M626" i="20"/>
  <c r="M627" i="20"/>
  <c r="M628" i="20"/>
  <c r="M629" i="20"/>
  <c r="M630" i="20"/>
  <c r="M631" i="20"/>
  <c r="M632" i="20"/>
  <c r="M633" i="20"/>
  <c r="M634" i="20"/>
  <c r="M635" i="20"/>
  <c r="M636" i="20"/>
  <c r="M637" i="20"/>
  <c r="M638" i="20"/>
  <c r="M639" i="20"/>
  <c r="M640" i="20"/>
  <c r="M641" i="20"/>
  <c r="M642" i="20"/>
  <c r="M643" i="20"/>
  <c r="M644" i="20"/>
  <c r="M645" i="20"/>
  <c r="M646" i="20"/>
  <c r="M647" i="20"/>
  <c r="M648" i="20"/>
  <c r="M649" i="20"/>
  <c r="M650" i="20"/>
  <c r="M651" i="20"/>
  <c r="M652" i="20"/>
  <c r="M653" i="20"/>
  <c r="M654" i="20"/>
  <c r="M655" i="20"/>
  <c r="M656" i="20"/>
  <c r="M657" i="20"/>
  <c r="M658" i="20"/>
  <c r="M659" i="20"/>
  <c r="M660" i="20"/>
  <c r="M661" i="20"/>
  <c r="M662" i="20"/>
  <c r="M663" i="20"/>
  <c r="M664" i="20"/>
  <c r="M665" i="20"/>
  <c r="M666" i="20"/>
  <c r="M667" i="20"/>
  <c r="M668" i="20"/>
  <c r="M669" i="20"/>
  <c r="M670" i="20"/>
  <c r="M671" i="20"/>
  <c r="M672" i="20"/>
  <c r="M673" i="20"/>
  <c r="M674" i="20"/>
  <c r="M675" i="20"/>
  <c r="M676" i="20"/>
  <c r="M677" i="20"/>
  <c r="M678" i="20"/>
  <c r="M679" i="20"/>
  <c r="M680" i="20"/>
  <c r="M681" i="20"/>
  <c r="M682" i="20"/>
  <c r="M683" i="20"/>
  <c r="M684" i="20"/>
  <c r="M685" i="20"/>
  <c r="M686" i="20"/>
  <c r="M687" i="20"/>
  <c r="M688" i="20"/>
  <c r="M689" i="20"/>
  <c r="M690" i="20"/>
  <c r="M691" i="20"/>
  <c r="M692" i="20"/>
  <c r="M693" i="20"/>
  <c r="M694" i="20"/>
  <c r="M695" i="20"/>
  <c r="M696" i="20"/>
  <c r="M697" i="20"/>
  <c r="M698" i="20"/>
  <c r="M699" i="20"/>
  <c r="M700" i="20"/>
  <c r="M701" i="20"/>
  <c r="M702" i="20"/>
  <c r="M703" i="20"/>
  <c r="M704" i="20"/>
  <c r="M705" i="20"/>
  <c r="M706" i="20"/>
  <c r="M707" i="20"/>
  <c r="M708" i="20"/>
  <c r="M709" i="20"/>
  <c r="M710" i="20"/>
  <c r="M711" i="20"/>
  <c r="M712" i="20"/>
  <c r="M713" i="20"/>
  <c r="M714" i="20"/>
  <c r="M715" i="20"/>
  <c r="M716" i="20"/>
  <c r="M717" i="20"/>
  <c r="M718" i="20"/>
  <c r="M719" i="20"/>
  <c r="M720" i="20"/>
  <c r="M721" i="20"/>
  <c r="M722" i="20"/>
  <c r="M723" i="20"/>
  <c r="M724" i="20"/>
  <c r="M725" i="20"/>
  <c r="M726" i="20"/>
  <c r="M727" i="20"/>
  <c r="M728" i="20"/>
  <c r="M729" i="20"/>
  <c r="M730" i="20"/>
  <c r="M731" i="20"/>
  <c r="M732" i="20"/>
  <c r="M733" i="20"/>
  <c r="M734" i="20"/>
  <c r="M735" i="20"/>
  <c r="M736" i="20"/>
  <c r="M737" i="20"/>
  <c r="M738" i="20"/>
  <c r="M739" i="20"/>
  <c r="M740" i="20"/>
  <c r="M741" i="20"/>
  <c r="M742" i="20"/>
  <c r="M743" i="20"/>
  <c r="M744" i="20"/>
  <c r="M745" i="20"/>
  <c r="M746" i="20"/>
  <c r="M747" i="20"/>
  <c r="M748" i="20"/>
  <c r="M749" i="20"/>
  <c r="M750" i="20"/>
  <c r="M751" i="20"/>
  <c r="M752" i="20"/>
  <c r="M753" i="20"/>
  <c r="M754" i="20"/>
  <c r="M755" i="20"/>
  <c r="M756" i="20"/>
  <c r="M757" i="20"/>
  <c r="M758" i="20"/>
  <c r="M759" i="20"/>
  <c r="M760" i="20"/>
  <c r="M761" i="20"/>
  <c r="M762" i="20"/>
  <c r="M763" i="20"/>
  <c r="M764" i="20"/>
  <c r="M765" i="20"/>
  <c r="M766" i="20"/>
  <c r="M767" i="20"/>
  <c r="M768" i="20"/>
  <c r="M769" i="20"/>
  <c r="M770" i="20"/>
  <c r="M771" i="20"/>
  <c r="M772" i="20"/>
  <c r="M773" i="20"/>
  <c r="M774" i="20"/>
  <c r="M775" i="20"/>
  <c r="M776" i="20"/>
  <c r="M777" i="20"/>
  <c r="M778" i="20"/>
  <c r="M779" i="20"/>
  <c r="M780" i="20"/>
  <c r="M781" i="20"/>
  <c r="M782" i="20"/>
  <c r="M783" i="20"/>
  <c r="M784" i="20"/>
  <c r="M785" i="20"/>
  <c r="M786" i="20"/>
  <c r="M787" i="20"/>
  <c r="M788" i="20"/>
  <c r="M789" i="20"/>
  <c r="M790" i="20"/>
  <c r="M791" i="20"/>
  <c r="M792" i="20"/>
  <c r="M793" i="20"/>
  <c r="M794" i="20"/>
  <c r="M795" i="20"/>
  <c r="M796" i="20"/>
  <c r="M797" i="20"/>
  <c r="M798" i="20"/>
  <c r="M799" i="20"/>
  <c r="M800" i="20"/>
  <c r="M801" i="20"/>
  <c r="M802" i="20"/>
  <c r="M803" i="20"/>
  <c r="M804" i="20"/>
  <c r="M805" i="20"/>
  <c r="M806" i="20"/>
  <c r="M807" i="20"/>
  <c r="M808" i="20"/>
  <c r="M809" i="20"/>
  <c r="M810" i="20"/>
  <c r="M811" i="20"/>
  <c r="M812" i="20"/>
  <c r="M813" i="20"/>
  <c r="M814" i="20"/>
  <c r="M815" i="20"/>
  <c r="M816" i="20"/>
  <c r="M817" i="20"/>
  <c r="M818" i="20"/>
  <c r="M819" i="20"/>
  <c r="M820" i="20"/>
  <c r="M821" i="20"/>
  <c r="M822" i="20"/>
  <c r="M823" i="20"/>
  <c r="M824" i="20"/>
  <c r="M825" i="20"/>
  <c r="M826" i="20"/>
  <c r="M827" i="20"/>
  <c r="M828" i="20"/>
  <c r="M829" i="20"/>
  <c r="M830" i="20"/>
  <c r="M831" i="20"/>
  <c r="M832" i="20"/>
  <c r="M833" i="20"/>
  <c r="M834" i="20"/>
  <c r="M835" i="20"/>
  <c r="M836" i="20"/>
  <c r="M837" i="20"/>
  <c r="M838" i="20"/>
  <c r="M839" i="20"/>
  <c r="M840" i="20"/>
  <c r="M841" i="20"/>
  <c r="M842" i="20"/>
  <c r="M843" i="20"/>
  <c r="M844" i="20"/>
  <c r="M845" i="20"/>
  <c r="M846" i="20"/>
  <c r="M847" i="20"/>
  <c r="M848" i="20"/>
  <c r="M849" i="20"/>
  <c r="M850" i="20"/>
  <c r="M851" i="20"/>
  <c r="M852" i="20"/>
  <c r="M853" i="20"/>
  <c r="M854" i="20"/>
  <c r="M855" i="20"/>
  <c r="M856" i="20"/>
  <c r="M857" i="20"/>
  <c r="M858" i="20"/>
  <c r="M859" i="20"/>
  <c r="M860" i="20"/>
  <c r="M861" i="20"/>
  <c r="M862" i="20"/>
  <c r="M863" i="20"/>
  <c r="M864" i="20"/>
  <c r="M865" i="20"/>
  <c r="M866" i="20"/>
  <c r="M867" i="20"/>
  <c r="M868" i="20"/>
  <c r="M869" i="20"/>
  <c r="M870" i="20"/>
  <c r="M871" i="20"/>
  <c r="M872" i="20"/>
  <c r="M873" i="20"/>
  <c r="M874" i="20"/>
  <c r="M875" i="20"/>
  <c r="M876" i="20"/>
  <c r="M877" i="20"/>
  <c r="M878" i="20"/>
  <c r="M879" i="20"/>
  <c r="M880" i="20"/>
  <c r="M881" i="20"/>
  <c r="M882" i="20"/>
  <c r="M883" i="20"/>
  <c r="M884" i="20"/>
  <c r="M885" i="20"/>
  <c r="M886" i="20"/>
  <c r="M887" i="20"/>
  <c r="M888" i="20"/>
  <c r="M889" i="20"/>
  <c r="M890" i="20"/>
  <c r="M891" i="20"/>
  <c r="M892" i="20"/>
  <c r="M893" i="20"/>
  <c r="M894" i="20"/>
  <c r="M895" i="20"/>
  <c r="M896" i="20"/>
  <c r="M897" i="20"/>
  <c r="M898" i="20"/>
  <c r="M899" i="20"/>
  <c r="M900" i="20"/>
  <c r="M901" i="20"/>
  <c r="M902" i="20"/>
  <c r="M903" i="20"/>
  <c r="M904" i="20"/>
  <c r="M905" i="20"/>
  <c r="M906" i="20"/>
  <c r="M907" i="20"/>
  <c r="M908" i="20"/>
  <c r="M909" i="20"/>
  <c r="M910" i="20"/>
  <c r="M911" i="20"/>
  <c r="M912" i="20"/>
  <c r="M913" i="20"/>
  <c r="M914" i="20"/>
  <c r="M915" i="20"/>
  <c r="M916" i="20"/>
  <c r="M917" i="20"/>
  <c r="M918" i="20"/>
  <c r="M919" i="20"/>
  <c r="M920" i="20"/>
  <c r="M921" i="20"/>
  <c r="M922" i="20"/>
  <c r="M923" i="20"/>
  <c r="M924" i="20"/>
  <c r="M925" i="20"/>
  <c r="M926" i="20"/>
  <c r="M927" i="20"/>
  <c r="M928" i="20"/>
  <c r="M929" i="20"/>
  <c r="M930" i="20"/>
  <c r="M931" i="20"/>
  <c r="M932" i="20"/>
  <c r="M933" i="20"/>
  <c r="M934" i="20"/>
  <c r="M935" i="20"/>
  <c r="M936" i="20"/>
  <c r="M937" i="20"/>
  <c r="M938" i="20"/>
  <c r="M939" i="20"/>
  <c r="M940" i="20"/>
  <c r="M941" i="20"/>
  <c r="M942" i="20"/>
  <c r="M943" i="20"/>
  <c r="M944" i="20"/>
  <c r="M945" i="20"/>
  <c r="M946" i="20"/>
  <c r="M947" i="20"/>
  <c r="M948" i="20"/>
  <c r="M949" i="20"/>
  <c r="M950" i="20"/>
  <c r="M951" i="20"/>
  <c r="M952" i="20"/>
  <c r="M953" i="20"/>
  <c r="M954" i="20"/>
  <c r="M955" i="20"/>
  <c r="M956" i="20"/>
  <c r="M957" i="20"/>
  <c r="M958" i="20"/>
  <c r="M959" i="20"/>
  <c r="M960" i="20"/>
  <c r="M961" i="20"/>
  <c r="M962" i="20"/>
  <c r="M963" i="20"/>
  <c r="M964" i="20"/>
  <c r="M965" i="20"/>
  <c r="M966" i="20"/>
  <c r="M967" i="20"/>
  <c r="M968" i="20"/>
  <c r="M969" i="20"/>
  <c r="M970" i="20"/>
  <c r="M971" i="20"/>
  <c r="M972" i="20"/>
  <c r="M973" i="20"/>
  <c r="M974" i="20"/>
  <c r="M975" i="20"/>
  <c r="M976" i="20"/>
  <c r="M977" i="20"/>
  <c r="M978" i="20"/>
  <c r="M979" i="20"/>
  <c r="M980" i="20"/>
  <c r="M981" i="20"/>
  <c r="M982" i="20"/>
  <c r="M983" i="20"/>
  <c r="M984" i="20"/>
  <c r="M985" i="20"/>
  <c r="M986" i="20"/>
  <c r="M987" i="20"/>
  <c r="M988" i="20"/>
  <c r="M989" i="20"/>
  <c r="M990" i="20"/>
  <c r="M991" i="20"/>
  <c r="M992" i="20"/>
  <c r="M993" i="20"/>
  <c r="M994" i="20"/>
  <c r="M995" i="20"/>
  <c r="M996" i="20"/>
  <c r="M997" i="20"/>
  <c r="M998" i="20"/>
  <c r="M999" i="20"/>
  <c r="M1000" i="20"/>
  <c r="M1001" i="20"/>
  <c r="M1002" i="20"/>
  <c r="M1003" i="20"/>
  <c r="M1004" i="20"/>
  <c r="M1005" i="20"/>
  <c r="M1006" i="20"/>
  <c r="M1007" i="20"/>
  <c r="M1008" i="20"/>
  <c r="M1009" i="20"/>
  <c r="M1010" i="20"/>
  <c r="M1011" i="20"/>
  <c r="M1012" i="20"/>
  <c r="M1013" i="20"/>
  <c r="M1014" i="20"/>
  <c r="M1015" i="20"/>
  <c r="M1016" i="20"/>
  <c r="M1017" i="20"/>
  <c r="M1018" i="20"/>
  <c r="M1019" i="20"/>
  <c r="M1020" i="20"/>
  <c r="M1021" i="20"/>
  <c r="M1022" i="20"/>
  <c r="M1023" i="20"/>
  <c r="M1024" i="20"/>
  <c r="M1025" i="20"/>
  <c r="M1026" i="20"/>
  <c r="M1027" i="20"/>
  <c r="M1028" i="20"/>
  <c r="M1029" i="20"/>
  <c r="M1030" i="20"/>
  <c r="M1031" i="20"/>
  <c r="M1032" i="20"/>
  <c r="M1033" i="20"/>
  <c r="M1034" i="20"/>
  <c r="M1035" i="20"/>
  <c r="M1036" i="20"/>
  <c r="M1037" i="20"/>
  <c r="M1038" i="20"/>
  <c r="M1039" i="20"/>
  <c r="M1040" i="20"/>
  <c r="M1041" i="20"/>
  <c r="M1042" i="20"/>
  <c r="M1043" i="20"/>
  <c r="M1044" i="20"/>
  <c r="M1045" i="20"/>
  <c r="M1046" i="20"/>
  <c r="M1047" i="20"/>
  <c r="M1048" i="20"/>
  <c r="M1049" i="20"/>
  <c r="M1050" i="20"/>
  <c r="M1051" i="20"/>
  <c r="M1052" i="20"/>
  <c r="M1053" i="20"/>
  <c r="M1054" i="20"/>
  <c r="M1055" i="20"/>
  <c r="M1056" i="20"/>
  <c r="M1057" i="20"/>
  <c r="M1058" i="20"/>
  <c r="M1059" i="20"/>
  <c r="M1060" i="20"/>
  <c r="M1061" i="20"/>
  <c r="M1062" i="20"/>
  <c r="M1063" i="20"/>
  <c r="M1064" i="20"/>
  <c r="M1065" i="20"/>
  <c r="M1066" i="20"/>
  <c r="M1067" i="20"/>
  <c r="M1068" i="20"/>
  <c r="M1069" i="20"/>
  <c r="M1070" i="20"/>
  <c r="M1071" i="20"/>
  <c r="M1072" i="20"/>
  <c r="M1073" i="20"/>
  <c r="M1074" i="20"/>
  <c r="M1075" i="20"/>
  <c r="M1076" i="20"/>
  <c r="M1077" i="20"/>
  <c r="M1078" i="20"/>
  <c r="M1079" i="20"/>
  <c r="M1080" i="20"/>
  <c r="M1081" i="20"/>
  <c r="M1082" i="20"/>
  <c r="M1083" i="20"/>
  <c r="M1084" i="20"/>
  <c r="M1085" i="20"/>
  <c r="M1086" i="20"/>
  <c r="M1087" i="20"/>
  <c r="M1088" i="20"/>
  <c r="M1089" i="20"/>
  <c r="M1090" i="20"/>
  <c r="M1091" i="20"/>
  <c r="M1092" i="20"/>
  <c r="M1093" i="20"/>
  <c r="M1094" i="20"/>
  <c r="M1095" i="20"/>
  <c r="M1096" i="20"/>
  <c r="M1097" i="20"/>
  <c r="M1098" i="20"/>
  <c r="M1099" i="20"/>
  <c r="M1100" i="20"/>
  <c r="M1101" i="20"/>
  <c r="M1102" i="20"/>
  <c r="M1103" i="20"/>
  <c r="M1104" i="20"/>
  <c r="M1105" i="20"/>
  <c r="M1106" i="20"/>
  <c r="M1107" i="20"/>
  <c r="M1108" i="20"/>
  <c r="M1109" i="20"/>
  <c r="M1110" i="20"/>
  <c r="M1111" i="20"/>
  <c r="M1112" i="20"/>
  <c r="M1113" i="20"/>
  <c r="M1114" i="20"/>
  <c r="M1115" i="20"/>
  <c r="M1116" i="20"/>
  <c r="M1117" i="20"/>
  <c r="M1118" i="20"/>
  <c r="M1119" i="20"/>
  <c r="M1120" i="20"/>
  <c r="M1121" i="20"/>
  <c r="M1122" i="20"/>
  <c r="M1123" i="20"/>
  <c r="M1124" i="20"/>
  <c r="M1125" i="20"/>
  <c r="M1126" i="20"/>
  <c r="M1127" i="20"/>
  <c r="M1128" i="20"/>
  <c r="M1129" i="20"/>
  <c r="M1130" i="20"/>
  <c r="M1131" i="20"/>
  <c r="M1132" i="20"/>
  <c r="M1133" i="20"/>
  <c r="M1134" i="20"/>
  <c r="M1135" i="20"/>
  <c r="M1136" i="20"/>
  <c r="M1137" i="20"/>
  <c r="M1138" i="20"/>
  <c r="M1139" i="20"/>
  <c r="M1140" i="20"/>
  <c r="M1141" i="20"/>
  <c r="M1142" i="20"/>
  <c r="M1143" i="20"/>
  <c r="M1144" i="20"/>
  <c r="M1145" i="20"/>
  <c r="M1146" i="20"/>
  <c r="M1147" i="20"/>
  <c r="M1148" i="20"/>
  <c r="M1149" i="20"/>
  <c r="M1150" i="20"/>
  <c r="M1151" i="20"/>
  <c r="M1152" i="20"/>
  <c r="M1153" i="20"/>
  <c r="M1154" i="20"/>
  <c r="M1155" i="20"/>
  <c r="M1156" i="20"/>
  <c r="M1157" i="20"/>
  <c r="M1158" i="20"/>
  <c r="M1159" i="20"/>
  <c r="M1160" i="20"/>
  <c r="M1161" i="20"/>
  <c r="M1162" i="20"/>
  <c r="M1163" i="20"/>
  <c r="M1164" i="20"/>
  <c r="M1165" i="20"/>
  <c r="M1166" i="20"/>
  <c r="M1167" i="20"/>
  <c r="M1168" i="20"/>
  <c r="M1169" i="20"/>
  <c r="M1170" i="20"/>
  <c r="M1171" i="20"/>
  <c r="M1172" i="20"/>
  <c r="M1173" i="20"/>
  <c r="M1174" i="20"/>
  <c r="M1175" i="20"/>
  <c r="M1176" i="20"/>
  <c r="M1177" i="20"/>
  <c r="M1178" i="20"/>
  <c r="M1179" i="20"/>
  <c r="M1180" i="20"/>
  <c r="M1181" i="20"/>
  <c r="M1182" i="20"/>
  <c r="M1183" i="20"/>
  <c r="M1184" i="20"/>
  <c r="M1185" i="20"/>
  <c r="M1186" i="20"/>
  <c r="M1187" i="20"/>
  <c r="M1188" i="20"/>
  <c r="M1189" i="20"/>
  <c r="M1190" i="20"/>
  <c r="M1191" i="20"/>
  <c r="M1192" i="20"/>
  <c r="M1193" i="20"/>
  <c r="M1194" i="20"/>
  <c r="M1195" i="20"/>
  <c r="M1196" i="20"/>
  <c r="M1197" i="20"/>
  <c r="M1198" i="20"/>
  <c r="M1199" i="20"/>
  <c r="M1200" i="20"/>
  <c r="M1201" i="20"/>
  <c r="M1202" i="20"/>
  <c r="M1203" i="20"/>
  <c r="M1204" i="20"/>
  <c r="M1205" i="20"/>
  <c r="M1206" i="20"/>
  <c r="M1207" i="20"/>
  <c r="M1208" i="20"/>
  <c r="M1209" i="20"/>
  <c r="M1210" i="20"/>
  <c r="M1211" i="20"/>
  <c r="M1212" i="20"/>
  <c r="M1213" i="20"/>
  <c r="M1214" i="20"/>
  <c r="M1215" i="20"/>
  <c r="M1216" i="20"/>
  <c r="M1217" i="20"/>
  <c r="M1218" i="20"/>
  <c r="M1219" i="20"/>
  <c r="M1220" i="20"/>
  <c r="M1221" i="20"/>
  <c r="M1222" i="20"/>
  <c r="M1223" i="20"/>
  <c r="M1224" i="20"/>
  <c r="M1225" i="20"/>
  <c r="M1226" i="20"/>
  <c r="M1227" i="20"/>
  <c r="M1228" i="20"/>
  <c r="M1229" i="20"/>
  <c r="M1230" i="20"/>
  <c r="M1231" i="20"/>
  <c r="M1232" i="20"/>
  <c r="M1233" i="20"/>
  <c r="M1234" i="20"/>
  <c r="M1235" i="20"/>
  <c r="M1236" i="20"/>
  <c r="M1237" i="20"/>
  <c r="M1238" i="20"/>
  <c r="M1239" i="20"/>
  <c r="M1240" i="20"/>
  <c r="M1241" i="20"/>
  <c r="M1242" i="20"/>
  <c r="M1243" i="20"/>
  <c r="M1244" i="20"/>
  <c r="M1245" i="20"/>
  <c r="M1246" i="20"/>
  <c r="M1247" i="20"/>
  <c r="M1248" i="20"/>
  <c r="M1249" i="20"/>
  <c r="M1250" i="20"/>
  <c r="M1251" i="20"/>
  <c r="M1252" i="20"/>
  <c r="M1253" i="20"/>
  <c r="M1254" i="20"/>
  <c r="M1255" i="20"/>
  <c r="M1256" i="20"/>
  <c r="M1257" i="20"/>
  <c r="M1258" i="20"/>
  <c r="M1259" i="20"/>
  <c r="M1260" i="20"/>
  <c r="M1261" i="20"/>
  <c r="M1262" i="20"/>
  <c r="M1263" i="20"/>
  <c r="M1264" i="20"/>
  <c r="M1265" i="20"/>
  <c r="M1266" i="20"/>
  <c r="M1267" i="20"/>
  <c r="M1268" i="20"/>
  <c r="M1269" i="20"/>
  <c r="M1270" i="20"/>
  <c r="M1271" i="20"/>
  <c r="M1272" i="20"/>
  <c r="M1273" i="20"/>
  <c r="M1274" i="20"/>
  <c r="M1275" i="20"/>
  <c r="M1276" i="20"/>
  <c r="M1277" i="20"/>
  <c r="M1278" i="20"/>
  <c r="M1279" i="20"/>
  <c r="M1280" i="20"/>
  <c r="M1281" i="20"/>
  <c r="M1282" i="20"/>
  <c r="M1283" i="20"/>
  <c r="M1284" i="20"/>
  <c r="M1285" i="20"/>
  <c r="M1286" i="20"/>
  <c r="M1287" i="20"/>
  <c r="M1288" i="20"/>
  <c r="M1289" i="20"/>
  <c r="M1290" i="20"/>
  <c r="M1291" i="20"/>
  <c r="M1292" i="20"/>
  <c r="M1293" i="20"/>
  <c r="M1294" i="20"/>
  <c r="M1295" i="20"/>
  <c r="M1296" i="20"/>
  <c r="M1297" i="20"/>
  <c r="M1298" i="20"/>
  <c r="M1299" i="20"/>
  <c r="M1300" i="20"/>
  <c r="M1301" i="20"/>
  <c r="M1302" i="20"/>
  <c r="M1303" i="20"/>
  <c r="M1304" i="20"/>
  <c r="M1305" i="20"/>
  <c r="M1306" i="20"/>
  <c r="M1307" i="20"/>
  <c r="M1308" i="20"/>
  <c r="M1309" i="20"/>
  <c r="M1310" i="20"/>
  <c r="M1311" i="20"/>
  <c r="M1312" i="20"/>
  <c r="M1313" i="20"/>
  <c r="M1314" i="20"/>
  <c r="M1315" i="20"/>
  <c r="M1316" i="20"/>
  <c r="M1317" i="20"/>
  <c r="M1318" i="20"/>
  <c r="M1319" i="20"/>
  <c r="M1320" i="20"/>
  <c r="M1321" i="20"/>
  <c r="M1322" i="20"/>
  <c r="M1323" i="20"/>
  <c r="M1324" i="20"/>
  <c r="M1325" i="20"/>
  <c r="M1326" i="20"/>
  <c r="M1327" i="20"/>
  <c r="M1328" i="20"/>
  <c r="M1329" i="20"/>
  <c r="M1330" i="20"/>
  <c r="M1331" i="20"/>
  <c r="M1332" i="20"/>
  <c r="M1333" i="20"/>
  <c r="M1334" i="20"/>
  <c r="M1335" i="20"/>
  <c r="M1336" i="20"/>
  <c r="M1337" i="20"/>
  <c r="M1338" i="20"/>
  <c r="M1339" i="20"/>
  <c r="M1340" i="20"/>
  <c r="M1341" i="20"/>
  <c r="M1342" i="20"/>
  <c r="M1343" i="20"/>
  <c r="M1344" i="20"/>
  <c r="M1345" i="20"/>
  <c r="M1346" i="20"/>
  <c r="M1347" i="20"/>
  <c r="M1348" i="20"/>
  <c r="M1349" i="20"/>
  <c r="M1350" i="20"/>
  <c r="M1351" i="20"/>
  <c r="M1352" i="20"/>
  <c r="M1353" i="20"/>
  <c r="M1354" i="20"/>
  <c r="M1355" i="20"/>
  <c r="M1356" i="20"/>
  <c r="M1357" i="20"/>
  <c r="M1358" i="20"/>
  <c r="M1359" i="20"/>
  <c r="M1360" i="20"/>
  <c r="M1361" i="20"/>
  <c r="M1362" i="20"/>
  <c r="M1363" i="20"/>
  <c r="M1364" i="20"/>
  <c r="M1365" i="20"/>
  <c r="M1366" i="20"/>
  <c r="M1367" i="20"/>
  <c r="M1368" i="20"/>
  <c r="M1369" i="20"/>
  <c r="M1370" i="20"/>
  <c r="M1371" i="20"/>
  <c r="M1372" i="20"/>
  <c r="M1373" i="20"/>
  <c r="M1374" i="20"/>
  <c r="M1375" i="20"/>
  <c r="M1376" i="20"/>
  <c r="M1377" i="20"/>
  <c r="M1378" i="20"/>
  <c r="M1379" i="20"/>
  <c r="M1380" i="20"/>
  <c r="M1381" i="20"/>
  <c r="M1382" i="20"/>
  <c r="M1383" i="20"/>
  <c r="M1384" i="20"/>
  <c r="M1385" i="20"/>
  <c r="M1386" i="20"/>
  <c r="M1387" i="20"/>
  <c r="M1388" i="20"/>
  <c r="M1389" i="20"/>
  <c r="M1390" i="20"/>
  <c r="M1391" i="20"/>
  <c r="M1392" i="20"/>
  <c r="M1393" i="20"/>
  <c r="M1394" i="20"/>
  <c r="M1395" i="20"/>
  <c r="M1396" i="20"/>
  <c r="M1397" i="20"/>
  <c r="M1398" i="20"/>
  <c r="M1399" i="20"/>
  <c r="M1400" i="20"/>
  <c r="M1401" i="20"/>
  <c r="M1402" i="20"/>
  <c r="M1403" i="20"/>
  <c r="M1404" i="20"/>
  <c r="M1405" i="20"/>
  <c r="M1406" i="20"/>
  <c r="M1407" i="20"/>
  <c r="M1408" i="20"/>
  <c r="M1409" i="20"/>
  <c r="M1410" i="20"/>
  <c r="M1411" i="20"/>
  <c r="M1412" i="20"/>
  <c r="M1413" i="20"/>
  <c r="M1414" i="20"/>
  <c r="M1415" i="20"/>
  <c r="M1416" i="20"/>
  <c r="M1417" i="20"/>
  <c r="M1418" i="20"/>
  <c r="M1419" i="20"/>
  <c r="M1420" i="20"/>
  <c r="M1421" i="20"/>
  <c r="M1422" i="20"/>
  <c r="M1423" i="20"/>
  <c r="M1424" i="20"/>
  <c r="M1425" i="20"/>
  <c r="M1426" i="20"/>
  <c r="M1427" i="20"/>
  <c r="M1428" i="20"/>
  <c r="M1429" i="20"/>
  <c r="M1430" i="20"/>
  <c r="M1431" i="20"/>
  <c r="M1432" i="20"/>
  <c r="M1433" i="20"/>
  <c r="M1434" i="20"/>
  <c r="M1435" i="20"/>
  <c r="M1436" i="20"/>
  <c r="M1437" i="20"/>
  <c r="M1438" i="20"/>
  <c r="M1439" i="20"/>
  <c r="M1440" i="20"/>
  <c r="M1441" i="20"/>
  <c r="M1442" i="20"/>
  <c r="M1443" i="20"/>
  <c r="M1444" i="20"/>
  <c r="M1445" i="20"/>
  <c r="M1446" i="20"/>
  <c r="M1447" i="20"/>
  <c r="M1448" i="20"/>
  <c r="M1449" i="20"/>
  <c r="M1450" i="20"/>
  <c r="M1451" i="20"/>
  <c r="M1452" i="20"/>
  <c r="M1453" i="20"/>
  <c r="M1454" i="20"/>
  <c r="M1455" i="20"/>
  <c r="M1456" i="20"/>
  <c r="M1457" i="20"/>
  <c r="M1458" i="20"/>
  <c r="M1459" i="20"/>
  <c r="M1460" i="20"/>
  <c r="M1461" i="20"/>
  <c r="M1462" i="20"/>
  <c r="M1463" i="20"/>
  <c r="M1464" i="20"/>
  <c r="M1465" i="20"/>
  <c r="M1466" i="20"/>
  <c r="M1467" i="20"/>
  <c r="M1468" i="20"/>
  <c r="M1469" i="20"/>
  <c r="M1470" i="20"/>
  <c r="M1471" i="20"/>
  <c r="M1472" i="20"/>
  <c r="M1473" i="20"/>
  <c r="M1474" i="20"/>
  <c r="K8" i="20"/>
  <c r="F5" i="16"/>
  <c r="F6" i="16"/>
  <c r="F4" i="16"/>
  <c r="E5" i="16"/>
  <c r="E6" i="16"/>
  <c r="E4" i="16"/>
  <c r="E5" i="15"/>
  <c r="E6" i="15"/>
  <c r="E4" i="15"/>
  <c r="D5" i="15"/>
  <c r="D6" i="15"/>
  <c r="D4" i="15"/>
  <c r="E10" i="12"/>
  <c r="E7" i="12"/>
  <c r="E8" i="12"/>
  <c r="E11" i="12"/>
  <c r="E5" i="12"/>
  <c r="E6" i="12"/>
  <c r="E12" i="12"/>
  <c r="E9" i="12"/>
  <c r="E4" i="12"/>
  <c r="D10" i="12"/>
  <c r="D7" i="12"/>
  <c r="D8" i="12"/>
  <c r="D11" i="12"/>
  <c r="D5" i="12"/>
  <c r="D6" i="12"/>
  <c r="D12" i="12"/>
  <c r="D9" i="12"/>
  <c r="D4" i="12"/>
  <c r="B10" i="10"/>
  <c r="B9" i="10"/>
  <c r="C9" i="10" s="1"/>
  <c r="B6" i="8"/>
  <c r="C8" i="6"/>
  <c r="B8" i="6"/>
  <c r="A8" i="6"/>
  <c r="E8" i="6" s="1"/>
  <c r="M8" i="20" l="1"/>
  <c r="L8" i="20"/>
  <c r="C10" i="10"/>
  <c r="D6" i="8"/>
  <c r="B7" i="8"/>
  <c r="D7" i="8" s="1"/>
  <c r="D8" i="6"/>
</calcChain>
</file>

<file path=xl/sharedStrings.xml><?xml version="1.0" encoding="utf-8"?>
<sst xmlns="http://schemas.openxmlformats.org/spreadsheetml/2006/main" count="26594" uniqueCount="1574">
  <si>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</si>
  <si>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</si>
  <si>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</si>
  <si>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</si>
  <si>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</si>
  <si>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</si>
  <si>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</si>
  <si>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</si>
  <si>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</si>
  <si>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</si>
  <si>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</si>
  <si>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</si>
  <si>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</si>
  <si>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</si>
  <si>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</si>
  <si>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</si>
  <si>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</si>
  <si>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</si>
  <si>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</si>
  <si>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</si>
  <si>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</si>
  <si>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</si>
  <si>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</si>
  <si>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</si>
  <si>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</si>
  <si>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</si>
  <si>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</si>
  <si>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</si>
  <si>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</si>
  <si>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</si>
  <si>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</si>
  <si>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</si>
  <si>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</si>
  <si>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</si>
  <si>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</si>
  <si>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</si>
  <si>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</si>
  <si>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</si>
  <si>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</si>
  <si>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</si>
  <si>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</si>
  <si>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</si>
  <si>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</si>
  <si>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</si>
  <si>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</si>
  <si>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</si>
  <si>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</si>
  <si>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</si>
  <si>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</si>
  <si>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</si>
  <si>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</si>
  <si>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</si>
  <si>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</si>
  <si>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</si>
  <si>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</si>
  <si>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</si>
  <si>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</si>
  <si>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</si>
  <si>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</si>
  <si>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</si>
  <si>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</si>
  <si>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</si>
  <si>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</si>
  <si>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</si>
  <si>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</si>
  <si>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</si>
  <si>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</si>
  <si>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</si>
  <si>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</si>
  <si>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</si>
  <si>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</si>
  <si>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</si>
  <si>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</si>
  <si>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</si>
  <si>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</si>
  <si>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</si>
  <si>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</si>
  <si>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</si>
  <si>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</si>
  <si>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</si>
  <si>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</si>
  <si>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</si>
  <si>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</si>
  <si>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</si>
  <si>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</si>
  <si>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</si>
  <si>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</si>
  <si>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</si>
  <si>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</si>
  <si>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</si>
  <si>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</si>
  <si>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</si>
  <si>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</si>
  <si>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</si>
  <si>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</si>
  <si>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</si>
  <si>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</si>
  <si>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</si>
  <si>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</si>
  <si>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</si>
  <si>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</si>
  <si>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</si>
  <si>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</si>
  <si>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</si>
  <si>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</si>
  <si>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</si>
  <si>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</si>
  <si>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</si>
  <si>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</si>
  <si>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</si>
  <si>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</si>
  <si>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</si>
  <si>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</si>
  <si>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</si>
  <si>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</si>
  <si>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</si>
  <si>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</si>
  <si>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</si>
  <si>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</si>
  <si>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</si>
  <si>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</si>
  <si>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</si>
  <si>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</si>
  <si>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</si>
  <si>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</si>
  <si>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</si>
  <si>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</si>
  <si>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</si>
  <si>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</si>
  <si>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</si>
  <si>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</si>
  <si>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</si>
  <si>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</si>
  <si>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</si>
  <si>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</si>
  <si>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</si>
  <si>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</si>
  <si>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</si>
  <si>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</si>
  <si>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</si>
  <si>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</si>
  <si>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</si>
  <si>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</si>
  <si>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</si>
  <si>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</si>
  <si>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</si>
  <si>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</si>
  <si>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</si>
  <si>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</si>
  <si>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</si>
  <si>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</si>
  <si>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</si>
  <si>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</si>
  <si>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</si>
  <si>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</si>
  <si>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</si>
  <si>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</si>
  <si>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</si>
  <si>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</si>
  <si>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</si>
  <si>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</si>
  <si>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</si>
  <si>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</si>
  <si>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</si>
  <si>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</si>
  <si>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</si>
  <si>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</si>
  <si>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</si>
  <si>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</si>
  <si>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</si>
  <si>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</si>
  <si>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</si>
  <si>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</si>
  <si>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</si>
  <si>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</si>
  <si>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</si>
  <si>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</si>
  <si>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</si>
  <si>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</si>
  <si>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</si>
  <si>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</si>
  <si>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</si>
  <si>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</si>
  <si>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</si>
  <si>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</si>
  <si>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</si>
  <si>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</si>
  <si>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</si>
  <si>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</si>
  <si>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</si>
  <si>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</si>
  <si>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</si>
  <si>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</si>
  <si>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</si>
  <si>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</si>
  <si>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</si>
  <si>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</si>
  <si>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</si>
  <si>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</si>
  <si>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</si>
  <si>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</si>
  <si>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</si>
  <si>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</si>
  <si>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</si>
  <si>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</si>
  <si>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</si>
  <si>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</si>
  <si>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</si>
  <si>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</si>
  <si>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</si>
  <si>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</si>
  <si>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</si>
  <si>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</si>
  <si>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</si>
  <si>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</si>
  <si>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</si>
  <si>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</si>
  <si>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</si>
  <si>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</si>
  <si>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</si>
  <si>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</si>
  <si>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</si>
  <si>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</si>
  <si>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</si>
  <si>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</si>
  <si>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</si>
  <si>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</si>
  <si>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</si>
  <si>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</si>
  <si>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</si>
  <si>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</si>
  <si>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</si>
  <si>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</si>
  <si>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</si>
  <si>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</si>
  <si>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</si>
  <si>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</si>
  <si>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</si>
  <si>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</si>
  <si>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</si>
  <si>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</si>
  <si>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</si>
  <si>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</si>
  <si>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</si>
  <si>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</si>
  <si>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</si>
  <si>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</si>
  <si>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</si>
  <si>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</si>
  <si>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</si>
  <si>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</si>
  <si>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</si>
  <si>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</si>
  <si>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</si>
  <si>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</si>
  <si>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</si>
  <si>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</si>
  <si>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</si>
  <si>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</si>
  <si>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</si>
  <si>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</si>
  <si>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</si>
  <si>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</si>
  <si>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</si>
  <si>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</si>
  <si>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</si>
  <si>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</si>
  <si>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</si>
  <si>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</si>
  <si>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</si>
  <si>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</si>
  <si>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</si>
  <si>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</si>
  <si>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</si>
  <si>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</si>
  <si>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</si>
  <si>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</si>
  <si>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</si>
  <si>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</si>
  <si>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</si>
  <si>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</si>
  <si>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</si>
  <si>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</si>
  <si>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</si>
  <si>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</si>
  <si>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</si>
  <si>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</si>
  <si>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</si>
  <si>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</si>
  <si>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</si>
  <si>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</si>
  <si>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</si>
  <si>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</si>
  <si>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</si>
  <si>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</si>
  <si>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</si>
  <si>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</si>
  <si>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</si>
  <si>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</si>
  <si>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</si>
  <si>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</si>
  <si>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</si>
  <si>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</si>
  <si>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</si>
  <si>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</si>
  <si>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</si>
  <si>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</si>
  <si>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</si>
  <si>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</si>
  <si>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</si>
  <si>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</si>
  <si>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</si>
  <si>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</si>
  <si>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</si>
  <si>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</si>
  <si>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</si>
  <si>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</si>
  <si>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</si>
  <si>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</si>
  <si>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</si>
  <si>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</si>
  <si>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</si>
  <si>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</si>
  <si>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</si>
  <si>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</si>
  <si>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</si>
  <si>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</si>
  <si>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</si>
  <si>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</si>
  <si>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</si>
  <si>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</si>
  <si>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</si>
  <si>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</si>
  <si>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</si>
  <si>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</si>
  <si>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</si>
  <si>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</si>
  <si>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</si>
  <si>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</si>
  <si>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</si>
  <si>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</si>
  <si>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</si>
  <si>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</si>
  <si>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</si>
  <si>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</si>
  <si>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</si>
  <si>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</si>
  <si>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</si>
  <si>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</si>
  <si>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</si>
  <si>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</si>
  <si>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</si>
  <si>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</si>
  <si>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</si>
  <si>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</si>
  <si>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</si>
  <si>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</si>
  <si>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</si>
  <si>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</si>
  <si>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</si>
  <si>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</si>
  <si>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</si>
  <si>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</si>
  <si>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</si>
  <si>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</si>
  <si>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</si>
  <si>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</si>
  <si>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</si>
  <si>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</si>
  <si>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</si>
  <si>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</si>
  <si>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</si>
  <si>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</si>
  <si>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</si>
  <si>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</si>
  <si>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</si>
  <si>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</si>
  <si>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</si>
  <si>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</si>
  <si>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</si>
  <si>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</si>
  <si>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</si>
  <si>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</si>
  <si>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</si>
  <si>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</si>
  <si>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</si>
  <si>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</si>
  <si>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</si>
  <si>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</si>
  <si>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</si>
  <si>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</si>
  <si>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</si>
  <si>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</si>
  <si>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</si>
  <si>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</si>
  <si>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</si>
  <si>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</si>
  <si>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</si>
  <si>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</si>
  <si>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</si>
  <si>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</si>
  <si>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</si>
  <si>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</si>
  <si>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</si>
  <si>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</si>
  <si>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</si>
  <si>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</si>
  <si>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</si>
  <si>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</si>
  <si>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</si>
  <si>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</si>
  <si>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</si>
  <si>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</si>
  <si>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</si>
  <si>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</si>
  <si>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</si>
  <si>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</si>
  <si>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</si>
  <si>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</si>
  <si>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</si>
  <si>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</si>
  <si>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</si>
  <si>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</si>
  <si>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</si>
  <si>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</si>
  <si>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</si>
  <si>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</si>
  <si>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</si>
  <si>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</si>
  <si>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</si>
  <si>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</si>
  <si>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</si>
  <si>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</si>
  <si>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</si>
  <si>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</si>
  <si>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</si>
  <si>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</si>
  <si>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</si>
  <si>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</si>
  <si>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</si>
  <si>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</si>
  <si>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</si>
  <si>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</si>
  <si>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</si>
  <si>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</si>
  <si>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</si>
  <si>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</si>
  <si>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</si>
  <si>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</si>
  <si>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</si>
  <si>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</si>
  <si>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</si>
  <si>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</si>
  <si>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</si>
  <si>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</si>
  <si>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</si>
  <si>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</si>
  <si>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</si>
  <si>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</si>
  <si>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</si>
  <si>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</si>
  <si>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</si>
  <si>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</si>
  <si>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</si>
  <si>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</si>
  <si>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</si>
  <si>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</si>
  <si>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</si>
  <si>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</si>
  <si>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</si>
  <si>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</si>
  <si>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</si>
  <si>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</si>
  <si>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</si>
  <si>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</si>
  <si>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</si>
  <si>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</si>
  <si>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</si>
  <si>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</si>
  <si>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</si>
  <si>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</si>
  <si>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</si>
  <si>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</si>
  <si>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</si>
  <si>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</si>
  <si>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</si>
  <si>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</si>
  <si>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</si>
  <si>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</si>
  <si>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</si>
  <si>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</si>
  <si>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</si>
  <si>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</si>
  <si>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</si>
  <si>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</si>
  <si>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</si>
  <si>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</si>
  <si>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</si>
  <si>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</si>
  <si>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</si>
  <si>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</si>
  <si>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</si>
  <si>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</si>
  <si>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</si>
  <si>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</si>
  <si>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</si>
  <si>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</si>
  <si>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</si>
  <si>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</si>
  <si>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</si>
  <si>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</si>
  <si>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</si>
  <si>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</si>
  <si>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</si>
  <si>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</si>
  <si>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</si>
  <si>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</si>
  <si>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</si>
  <si>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</si>
  <si>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</si>
  <si>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</si>
  <si>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</si>
  <si>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</si>
  <si>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</si>
  <si>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</si>
  <si>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</si>
  <si>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</si>
  <si>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</si>
  <si>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</si>
  <si>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</si>
  <si>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</si>
  <si>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</si>
  <si>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</si>
  <si>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</si>
  <si>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</si>
  <si>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</si>
  <si>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</si>
  <si>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</si>
  <si>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</si>
  <si>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</si>
  <si>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</si>
  <si>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</si>
  <si>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</si>
  <si>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</si>
  <si>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</si>
  <si>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</si>
  <si>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</si>
  <si>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</si>
  <si>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</si>
  <si>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</si>
  <si>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</si>
  <si>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</si>
  <si>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</si>
  <si>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</si>
  <si>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</si>
  <si>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</si>
  <si>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</si>
  <si>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</si>
  <si>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</si>
  <si>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</si>
  <si>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</si>
  <si>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</si>
  <si>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</si>
  <si>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</si>
  <si>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</si>
  <si>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</si>
  <si>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</si>
  <si>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</si>
  <si>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</si>
  <si>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</si>
  <si>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</si>
  <si>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</si>
  <si>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</si>
  <si>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</si>
  <si>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</si>
  <si>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</si>
  <si>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</si>
  <si>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</si>
  <si>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</si>
  <si>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</si>
  <si>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</si>
  <si>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</si>
  <si>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</si>
  <si>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</si>
  <si>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</si>
  <si>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</si>
  <si>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</si>
  <si>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</si>
  <si>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</si>
  <si>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</si>
  <si>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</si>
  <si>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</si>
  <si>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</si>
  <si>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</si>
  <si>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</si>
  <si>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</si>
  <si>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</si>
  <si>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</si>
  <si>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</si>
  <si>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</si>
  <si>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</si>
  <si>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</si>
  <si>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</si>
  <si>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</si>
  <si>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</si>
  <si>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</si>
  <si>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</si>
  <si>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</si>
  <si>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</si>
  <si>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</si>
  <si>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</si>
  <si>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</si>
  <si>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</si>
  <si>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</si>
  <si>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</si>
  <si>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</si>
  <si>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</si>
  <si>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</si>
  <si>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</si>
  <si>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</si>
  <si>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</si>
  <si>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</si>
  <si>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</si>
  <si>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</si>
  <si>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</si>
  <si>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</si>
  <si>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</si>
  <si>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</si>
  <si>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</si>
  <si>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</si>
  <si>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</si>
  <si>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</si>
  <si>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</si>
  <si>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</si>
  <si>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</si>
  <si>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</si>
  <si>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</si>
  <si>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</si>
  <si>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</si>
  <si>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</si>
  <si>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</si>
  <si>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</si>
  <si>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</si>
  <si>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</si>
  <si>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</si>
  <si>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</si>
  <si>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</si>
  <si>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</si>
  <si>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</si>
  <si>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</si>
  <si>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</si>
  <si>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</si>
  <si>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</si>
  <si>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</si>
  <si>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</si>
  <si>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</si>
  <si>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</si>
  <si>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</si>
  <si>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</si>
  <si>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</si>
  <si>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</si>
  <si>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</si>
  <si>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</si>
  <si>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</si>
  <si>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</si>
  <si>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</si>
  <si>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</si>
  <si>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</si>
  <si>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</si>
  <si>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</si>
  <si>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</si>
  <si>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</si>
  <si>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</si>
  <si>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</si>
  <si>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</si>
  <si>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</si>
  <si>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</si>
  <si>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</si>
  <si>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</si>
  <si>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</si>
  <si>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</si>
  <si>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</si>
  <si>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</si>
  <si>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</si>
  <si>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</si>
  <si>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</si>
  <si>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</si>
  <si>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</si>
  <si>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</si>
  <si>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</si>
  <si>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</si>
  <si>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</si>
  <si>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</si>
  <si>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</si>
  <si>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</si>
  <si>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</si>
  <si>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</si>
  <si>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</si>
  <si>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</si>
  <si>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</si>
  <si>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</si>
  <si>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</si>
  <si>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</si>
  <si>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</si>
  <si>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</si>
  <si>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</si>
  <si>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</si>
  <si>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</si>
  <si>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</si>
  <si>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</si>
  <si>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</si>
  <si>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</si>
  <si>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</si>
  <si>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</si>
  <si>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</si>
  <si>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</si>
  <si>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</si>
  <si>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</si>
  <si>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</si>
  <si>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</si>
  <si>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</si>
  <si>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</si>
  <si>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</si>
  <si>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</si>
  <si>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</si>
  <si>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</si>
  <si>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</si>
  <si>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</si>
  <si>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</si>
  <si>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</si>
  <si>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</si>
  <si>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</si>
  <si>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</si>
  <si>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</si>
  <si>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</si>
  <si>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</si>
  <si>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</si>
  <si>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</si>
  <si>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</si>
  <si>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</si>
  <si>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</si>
  <si>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</si>
  <si>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</si>
  <si>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</si>
  <si>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</si>
  <si>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</si>
  <si>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</si>
  <si>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</si>
  <si>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</si>
  <si>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</si>
  <si>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</si>
  <si>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</si>
  <si>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</si>
  <si>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</si>
  <si>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</si>
  <si>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</si>
  <si>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</si>
  <si>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</si>
  <si>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</si>
  <si>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</si>
  <si>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</si>
  <si>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</si>
  <si>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</si>
  <si>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</si>
  <si>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</si>
  <si>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</si>
  <si>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</si>
  <si>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</si>
  <si>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</si>
  <si>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</si>
  <si>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</si>
  <si>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</si>
  <si>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</si>
  <si>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</si>
  <si>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</si>
  <si>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</si>
  <si>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</si>
  <si>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</si>
  <si>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</si>
  <si>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</si>
  <si>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</si>
  <si>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</si>
  <si>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</si>
  <si>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</si>
  <si>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</si>
  <si>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</si>
  <si>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</si>
  <si>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</si>
  <si>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</si>
  <si>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</si>
  <si>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</si>
  <si>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</si>
  <si>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</si>
  <si>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</si>
  <si>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</si>
  <si>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</si>
  <si>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</si>
  <si>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</si>
  <si>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</si>
  <si>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</si>
  <si>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</si>
  <si>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</si>
  <si>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</si>
  <si>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</si>
  <si>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</si>
  <si>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</si>
  <si>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</si>
  <si>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</si>
  <si>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</si>
  <si>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</si>
  <si>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</si>
  <si>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</si>
  <si>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</si>
  <si>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</si>
  <si>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</si>
  <si>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</si>
  <si>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</si>
  <si>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</si>
  <si>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</si>
  <si>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</si>
  <si>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</si>
  <si>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</si>
  <si>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</si>
  <si>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</si>
  <si>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</si>
  <si>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</si>
  <si>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</si>
  <si>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</si>
  <si>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</si>
  <si>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</si>
  <si>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</si>
  <si>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</si>
  <si>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</si>
  <si>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</si>
  <si>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</si>
  <si>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</si>
  <si>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</si>
  <si>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</si>
  <si>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</si>
  <si>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</si>
  <si>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</si>
  <si>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</si>
  <si>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</si>
  <si>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</si>
  <si>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</si>
  <si>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</si>
  <si>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</si>
  <si>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</si>
  <si>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</si>
  <si>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</si>
  <si>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</si>
  <si>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</si>
  <si>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</si>
  <si>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</si>
  <si>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</si>
  <si>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</si>
  <si>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</si>
  <si>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</si>
  <si>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</si>
  <si>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</si>
  <si>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</si>
  <si>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</si>
  <si>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</si>
  <si>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</si>
  <si>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</si>
  <si>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</si>
  <si>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</si>
  <si>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</si>
  <si>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</si>
  <si>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</si>
  <si>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</si>
  <si>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</si>
  <si>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</si>
  <si>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</si>
  <si>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</si>
  <si>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</si>
  <si>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</si>
  <si>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</si>
  <si>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</si>
  <si>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</si>
  <si>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</si>
  <si>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</si>
  <si>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</si>
  <si>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</si>
  <si>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</si>
  <si>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</si>
  <si>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</si>
  <si>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</si>
  <si>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</si>
  <si>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</si>
  <si>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</si>
  <si>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</si>
  <si>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</si>
  <si>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</si>
  <si>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</si>
  <si>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</si>
  <si>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</si>
  <si>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</si>
  <si>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</si>
  <si>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</si>
  <si>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</si>
  <si>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</si>
  <si>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</si>
  <si>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</si>
  <si>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</si>
  <si>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</si>
  <si>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</si>
  <si>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</si>
  <si>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</si>
  <si>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</si>
  <si>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</si>
  <si>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</si>
  <si>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</si>
  <si>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</si>
  <si>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</si>
  <si>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</si>
  <si>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</si>
  <si>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</si>
  <si>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</si>
  <si>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</si>
  <si>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</si>
  <si>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</si>
  <si>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</si>
  <si>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</si>
  <si>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</si>
  <si>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</si>
  <si>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</si>
  <si>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</si>
  <si>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</si>
  <si>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</si>
  <si>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</si>
  <si>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</si>
  <si>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</si>
  <si>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</si>
  <si>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</si>
  <si>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</si>
  <si>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</si>
  <si>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</si>
  <si>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</si>
  <si>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</si>
  <si>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</si>
  <si>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</si>
  <si>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</si>
  <si>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</si>
  <si>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</si>
  <si>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</si>
  <si>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</si>
  <si>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</si>
  <si>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</si>
  <si>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</si>
  <si>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</si>
  <si>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</si>
  <si>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</si>
  <si>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</si>
  <si>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</si>
  <si>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</si>
  <si>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</si>
  <si>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</si>
  <si>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</si>
  <si>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</si>
  <si>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</si>
  <si>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</si>
  <si>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</si>
  <si>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</si>
  <si>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</si>
  <si>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</si>
  <si>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</si>
  <si>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</si>
  <si>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</si>
  <si>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</si>
  <si>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</si>
  <si>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</si>
  <si>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</si>
  <si>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</si>
  <si>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</si>
  <si>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</si>
  <si>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</si>
  <si>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</si>
  <si>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</si>
  <si>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</si>
  <si>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</si>
  <si>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</si>
  <si>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</si>
  <si>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</si>
  <si>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</si>
  <si>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</si>
  <si>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</si>
  <si>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</si>
  <si>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</si>
  <si>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</si>
  <si>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</si>
  <si>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</si>
  <si>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</si>
  <si>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</si>
  <si>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</si>
  <si>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</si>
  <si>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</si>
  <si>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</si>
  <si>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</si>
  <si>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</si>
  <si>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</si>
  <si>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</si>
  <si>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</si>
  <si>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</si>
  <si>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</si>
  <si>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</si>
  <si>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</si>
  <si>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</si>
  <si>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</si>
  <si>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</si>
  <si>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</si>
  <si>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</si>
  <si>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</si>
  <si>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</si>
  <si>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</si>
  <si>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</si>
  <si>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</si>
  <si>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</si>
  <si>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</si>
  <si>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</si>
  <si>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</si>
  <si>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</si>
  <si>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</si>
  <si>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</si>
  <si>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</si>
  <si>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</si>
  <si>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</si>
  <si>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</si>
  <si>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</si>
  <si>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</si>
  <si>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</si>
  <si>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</si>
  <si>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</si>
  <si>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</si>
  <si>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</si>
  <si>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</si>
  <si>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</si>
  <si>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</si>
  <si>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</si>
  <si>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</si>
  <si>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</si>
  <si>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</si>
  <si>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</si>
  <si>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</si>
  <si>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</si>
  <si>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</si>
  <si>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</si>
  <si>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</si>
  <si>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</si>
  <si>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</si>
  <si>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</si>
  <si>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</si>
  <si>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</si>
  <si>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</si>
  <si>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</si>
  <si>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</si>
  <si>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</si>
  <si>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</si>
  <si>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</si>
  <si>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</si>
  <si>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</si>
  <si>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</si>
  <si>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</si>
  <si>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</si>
  <si>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</si>
  <si>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</si>
  <si>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</si>
  <si>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</si>
  <si>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</si>
  <si>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</si>
  <si>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</si>
  <si>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</si>
  <si>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</si>
  <si>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</si>
  <si>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</si>
  <si>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</si>
  <si>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</si>
  <si>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</si>
  <si>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</si>
  <si>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</si>
  <si>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</si>
  <si>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</si>
  <si>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</si>
  <si>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</si>
  <si>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</si>
  <si>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</si>
  <si>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</si>
  <si>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</si>
  <si>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</si>
  <si>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</si>
  <si>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</si>
  <si>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</si>
  <si>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</si>
  <si>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</si>
  <si>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</si>
  <si>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</si>
  <si>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</si>
  <si>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</si>
  <si>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</si>
  <si>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</si>
  <si>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</si>
  <si>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</si>
  <si>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</si>
  <si>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</si>
  <si>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</si>
  <si>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</si>
  <si>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</si>
  <si>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</si>
  <si>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</si>
  <si>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</si>
  <si>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</si>
  <si>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</si>
  <si>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</si>
  <si>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</si>
  <si>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</si>
  <si>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</si>
  <si>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</si>
  <si>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</si>
  <si>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</si>
  <si>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</si>
  <si>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</si>
  <si>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</si>
  <si>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</si>
  <si>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</si>
  <si>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</si>
  <si>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</si>
  <si>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</si>
  <si>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</si>
  <si>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</si>
  <si>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</si>
  <si>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</si>
  <si>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</si>
  <si>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</si>
  <si>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</si>
  <si>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</si>
  <si>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</si>
  <si>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</si>
  <si>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</si>
  <si>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</si>
  <si>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</si>
  <si>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</si>
  <si>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</si>
  <si>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</si>
  <si>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</si>
  <si>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</si>
  <si>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</si>
  <si>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</si>
  <si>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</si>
  <si>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</si>
  <si>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</si>
  <si>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</si>
  <si>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</si>
  <si>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</si>
  <si>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</si>
  <si>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</si>
  <si>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</si>
  <si>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</si>
  <si>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</si>
  <si>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</si>
  <si>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</si>
  <si>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</si>
  <si>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</si>
  <si>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</si>
  <si>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</si>
  <si>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</si>
  <si>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</si>
  <si>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</si>
  <si>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</si>
  <si>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</si>
  <si>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</si>
  <si>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</si>
  <si>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</si>
  <si>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</si>
  <si>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</si>
  <si>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</si>
  <si>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</si>
  <si>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</si>
  <si>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</si>
  <si>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</si>
  <si>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</si>
  <si>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</si>
  <si>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</si>
  <si>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</si>
  <si>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</si>
  <si>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</si>
  <si>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</si>
  <si>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</si>
  <si>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</si>
  <si>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</si>
  <si>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</si>
  <si>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</si>
  <si>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</si>
  <si>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</si>
  <si>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</si>
  <si>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</si>
  <si>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</si>
  <si>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</si>
  <si>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</si>
  <si>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</si>
  <si>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</si>
  <si>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</si>
  <si>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</si>
  <si>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</si>
  <si>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</si>
  <si>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</si>
  <si>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</si>
  <si>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</si>
  <si>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</si>
  <si>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</si>
  <si>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</si>
  <si>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</si>
  <si>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</si>
  <si>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</si>
  <si>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</si>
  <si>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</si>
  <si>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</si>
  <si>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</si>
  <si>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</si>
  <si>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</si>
  <si>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</si>
  <si>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</si>
  <si>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</si>
  <si>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</si>
  <si>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</si>
  <si>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</si>
  <si>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</si>
  <si>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</si>
  <si>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</si>
  <si>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</si>
  <si>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</si>
  <si>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</si>
  <si>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</si>
  <si>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</si>
  <si>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</si>
  <si>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</si>
  <si>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</si>
  <si>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</si>
  <si>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</si>
  <si>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</si>
  <si>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</si>
  <si>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</si>
  <si>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</si>
  <si>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</si>
  <si>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</si>
  <si>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</si>
  <si>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</si>
  <si>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</si>
  <si>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</si>
  <si>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</si>
  <si>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</si>
  <si>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</si>
  <si>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</si>
  <si>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</si>
  <si>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</si>
  <si>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</si>
  <si>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</si>
  <si>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</si>
  <si>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</si>
  <si>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</si>
  <si>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</si>
  <si>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</si>
  <si>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</si>
  <si>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</si>
  <si>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</si>
  <si>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</si>
  <si>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</si>
  <si>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</si>
  <si>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</si>
  <si>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</si>
  <si>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</si>
  <si>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</si>
  <si>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</si>
  <si>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</si>
  <si>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</si>
  <si>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</si>
  <si>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</si>
  <si>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</si>
  <si>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</si>
  <si>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</si>
  <si>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</si>
  <si>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</si>
  <si>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</si>
  <si>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</si>
  <si>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</si>
  <si>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</si>
  <si>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</si>
  <si>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</si>
  <si>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</si>
  <si>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</si>
  <si>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</si>
  <si>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</si>
  <si>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</si>
  <si>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</si>
  <si>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</si>
  <si>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</si>
  <si>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</si>
  <si>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</si>
  <si>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</si>
  <si>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</si>
  <si>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</si>
  <si>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</si>
  <si>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</si>
  <si>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</si>
  <si>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</si>
  <si>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</si>
  <si>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</si>
  <si>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</si>
  <si>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</si>
  <si>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</si>
  <si>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</si>
  <si>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</si>
  <si>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</si>
  <si>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</si>
  <si>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</si>
  <si>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</si>
  <si>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</si>
  <si>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</si>
  <si>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</si>
  <si>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</si>
  <si>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</si>
  <si>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</si>
  <si>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</si>
  <si>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</si>
  <si>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</si>
  <si>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</si>
  <si>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</si>
  <si>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</si>
  <si>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</si>
  <si>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</si>
  <si>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</si>
  <si>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</si>
  <si>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</si>
  <si>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</si>
  <si>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</si>
  <si>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</si>
  <si>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</si>
  <si>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</si>
  <si>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</si>
  <si>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</si>
  <si>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</si>
  <si>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</si>
  <si>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</si>
  <si>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</si>
  <si>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</si>
  <si>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</si>
  <si>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</si>
  <si>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</si>
  <si>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</si>
  <si>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</si>
  <si>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</si>
  <si>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</si>
  <si>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</si>
  <si>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</si>
  <si>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</si>
  <si>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</si>
  <si>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</si>
  <si>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</si>
  <si>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</si>
  <si>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</si>
  <si>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</si>
  <si>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</si>
  <si>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</si>
  <si>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</si>
  <si>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</si>
  <si>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</si>
  <si>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</si>
  <si>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</si>
  <si>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</si>
  <si>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</si>
  <si>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</si>
  <si>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</si>
  <si>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</si>
  <si>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</si>
  <si>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</si>
  <si>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</si>
  <si>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</si>
  <si>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</si>
  <si>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</si>
  <si>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</si>
  <si>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</si>
  <si>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</si>
  <si>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</si>
  <si>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</si>
  <si>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</si>
  <si>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</si>
  <si>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</si>
  <si>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</si>
  <si>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</si>
  <si>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</si>
  <si>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</si>
  <si>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</si>
  <si>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</si>
  <si>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</si>
  <si>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</si>
  <si>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</si>
  <si>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</si>
  <si>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</si>
  <si>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</si>
  <si>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</si>
  <si>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</si>
  <si>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</si>
  <si>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</si>
  <si>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</si>
  <si>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</si>
  <si>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</si>
  <si>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</si>
  <si>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</si>
  <si>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</si>
  <si>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</si>
  <si>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</si>
  <si>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</si>
  <si>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</si>
  <si>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</si>
  <si>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</si>
  <si>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</si>
  <si>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</si>
  <si>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</si>
  <si>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</si>
  <si>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</si>
  <si>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</si>
  <si>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</si>
  <si>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</si>
  <si>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</si>
  <si>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</si>
  <si>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</si>
  <si>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</si>
  <si>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</si>
  <si>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</si>
  <si>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</si>
  <si>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</si>
  <si>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</si>
  <si>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</si>
  <si>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</si>
  <si>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</si>
  <si>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</si>
  <si>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</si>
  <si>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</si>
  <si>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</si>
  <si>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</si>
  <si>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</si>
  <si>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</si>
  <si>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</si>
  <si>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</si>
  <si>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</si>
  <si>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</si>
  <si>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</si>
  <si>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</si>
  <si>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</si>
  <si>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</si>
  <si>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</si>
  <si>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</si>
  <si>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</si>
  <si>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</si>
  <si>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</si>
  <si>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</si>
  <si>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</si>
  <si>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</si>
  <si>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</si>
  <si>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</si>
  <si>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</si>
  <si>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</si>
  <si>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</si>
  <si>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</si>
  <si>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</si>
  <si>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</si>
  <si>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</si>
  <si>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</si>
  <si>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</si>
  <si>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</si>
  <si>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</si>
  <si>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</si>
  <si>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</si>
  <si>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</si>
  <si>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</si>
  <si>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</si>
  <si>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</si>
  <si>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</si>
  <si>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</si>
  <si>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</si>
  <si>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</si>
  <si>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</si>
  <si>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</si>
  <si>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</si>
  <si>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</si>
  <si>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</si>
  <si>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</si>
  <si>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</si>
  <si>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</si>
  <si>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</si>
  <si>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</si>
  <si>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</si>
  <si>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</si>
  <si>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</si>
  <si>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</si>
  <si>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</si>
  <si>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</si>
  <si>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</si>
  <si>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</si>
  <si>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</si>
  <si>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</si>
  <si>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</si>
  <si>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</si>
  <si>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</si>
  <si>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</si>
  <si>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</si>
  <si>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</si>
  <si>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</si>
  <si>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</si>
  <si>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</si>
  <si>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</si>
  <si>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</si>
  <si>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</si>
  <si>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</si>
  <si>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</si>
  <si>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</si>
  <si>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</si>
  <si>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</si>
  <si>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</si>
  <si>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</si>
  <si>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</si>
  <si>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</si>
  <si>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</si>
  <si>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</si>
  <si>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</si>
  <si>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</si>
  <si>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</si>
  <si>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</si>
  <si>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</si>
  <si>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</si>
  <si>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</si>
  <si>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</si>
  <si>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</si>
  <si>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</si>
  <si>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</si>
  <si>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</si>
  <si>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</si>
  <si>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</si>
  <si>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</si>
  <si>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</si>
  <si>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</si>
  <si>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</si>
  <si>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</si>
  <si>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</si>
  <si>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</si>
  <si>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</si>
  <si>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</si>
  <si>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</si>
  <si>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</si>
  <si>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</si>
  <si>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</si>
  <si>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</si>
  <si>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</si>
  <si>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</si>
  <si>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</si>
  <si>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</si>
  <si>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</si>
  <si>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</si>
  <si>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Sum of CF_attrition count</t>
  </si>
  <si>
    <t>Average of Age</t>
  </si>
  <si>
    <t>Total Number of Employees</t>
  </si>
  <si>
    <t xml:space="preserve">Attrition Counts </t>
  </si>
  <si>
    <t xml:space="preserve">Average Age </t>
  </si>
  <si>
    <t xml:space="preserve">Active Employees </t>
  </si>
  <si>
    <t xml:space="preserve">Attrition Rate </t>
  </si>
  <si>
    <t>Average of Job Satisfaction</t>
  </si>
  <si>
    <t xml:space="preserve">Satisfaction Rating </t>
  </si>
  <si>
    <t>Remaining Rating</t>
  </si>
  <si>
    <t>Count of Employee Count</t>
  </si>
  <si>
    <t xml:space="preserve">Job Role </t>
  </si>
  <si>
    <t>Sum of Job Satisfaction</t>
  </si>
  <si>
    <t xml:space="preserve">Business Travel </t>
  </si>
  <si>
    <t xml:space="preserve">Job Satisfaction Rating </t>
  </si>
  <si>
    <t>Count of Attrition</t>
  </si>
  <si>
    <t xml:space="preserve">Education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</si>
</sst>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0"/>
    <numFmt numFmtId="165" formatCode="0.0%"/>
    <numFmt numFmtId="166" formatCode="&quot;₹&quot;\ #,##0"/>
  </numFmts>
  <fonts count="9" x14ac:knownFonts="1">
    <font>
      <sz val="12"/>
      <color theme="1"/>
      <name val="Calibri"/>
      <scheme val="minor"/>
    </font>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b/>
      <sz val="14"/>
      <color theme="7"/>
      <name val="Calibri"/>
      <family val="2"/>
      <scheme val="minor"/>
    </font>
    <font>
      <sz val="12"/>
      <color theme="2"/>
      <name val="Calibri"/>
      <family val="2"/>
      <scheme val="minor"/>
    </font>
    <font>
      <sz val="12"/>
      <color theme="0"/>
      <name val="Calibri"/>
      <family val="2"/>
      <scheme val="minor"/>
    </font>
    <font>
      <b/>
      <sz val="20"/>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034D55"/>
        <bgColor indexed="64"/>
      </patternFill>
    </fill>
    <fill>
      <patternFill patternType="solid">
        <fgColor rgb="FF034D55"/>
        <bgColor rgb="FFD9E2F3"/>
      </patternFill>
    </fill>
  </fills>
  <borders count="3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FFC000"/>
      </left>
      <right style="thin">
        <color rgb="FFFFC000"/>
      </right>
      <top style="thin">
        <color rgb="FFFFC000"/>
      </top>
      <bottom style="thin">
        <color rgb="FFFFC000"/>
      </bottom>
      <diagonal/>
    </border>
    <border>
      <left style="thin">
        <color rgb="FFFFC000"/>
      </left>
      <right/>
      <top style="thin">
        <color rgb="FFFFC000"/>
      </top>
      <bottom style="thin">
        <color rgb="FFFFC000"/>
      </bottom>
      <diagonal/>
    </border>
    <border>
      <left/>
      <right/>
      <top/>
      <bottom style="thin">
        <color rgb="FFFFC000"/>
      </bottom>
      <diagonal/>
    </border>
    <border>
      <left style="thin">
        <color indexed="64"/>
      </left>
      <right style="thin">
        <color indexed="64"/>
      </right>
      <top style="thin">
        <color rgb="FFFFC000"/>
      </top>
      <bottom style="thin">
        <color indexed="64"/>
      </bottom>
      <diagonal/>
    </border>
    <border>
      <left/>
      <right/>
      <top style="thin">
        <color rgb="FFFFC000"/>
      </top>
      <bottom/>
      <diagonal/>
    </border>
    <border>
      <left style="thin">
        <color theme="1"/>
      </left>
      <right style="thin">
        <color indexed="64"/>
      </right>
      <top style="thin">
        <color indexed="64"/>
      </top>
      <bottom/>
      <diagonal/>
    </border>
    <border>
      <left style="thin">
        <color theme="1"/>
      </left>
      <right style="thin">
        <color indexed="64"/>
      </right>
      <top/>
      <bottom/>
      <diagonal/>
    </border>
    <border>
      <left style="thin">
        <color theme="1"/>
      </left>
      <right style="thin">
        <color indexed="64"/>
      </right>
      <top/>
      <bottom style="thin">
        <color indexed="64"/>
      </bottom>
      <diagonal/>
    </border>
    <border>
      <left style="thin">
        <color indexed="64"/>
      </left>
      <right style="thin">
        <color theme="1"/>
      </right>
      <top style="thin">
        <color indexed="64"/>
      </top>
      <bottom/>
      <diagonal/>
    </border>
    <border>
      <left style="thin">
        <color indexed="64"/>
      </left>
      <right style="thin">
        <color theme="1"/>
      </right>
      <top/>
      <bottom/>
      <diagonal/>
    </border>
    <border>
      <left style="thin">
        <color indexed="64"/>
      </left>
      <right style="thin">
        <color theme="1"/>
      </right>
      <top/>
      <bottom style="thin">
        <color indexed="64"/>
      </bottom>
      <diagonal/>
    </border>
  </borders>
  <cellStyleXfs count="2">
    <xf numFmtId="0" fontId="0" fillId="0" borderId="0"/>
    <xf numFmtId="9" fontId="2" fillId="0" borderId="0" applyFont="0" applyFill="0" applyBorder="0" applyAlignment="0" applyProtection="0"/>
  </cellStyleXfs>
  <cellXfs count="60">
    <xf numFmtId="0" fontId="0" fillId="0" borderId="0" xfId="0"/>
    <xf numFmtId="0" fontId="1" fillId="0" borderId="0" xfId="0" applyFont="1"/>
    <xf numFmtId="0" fontId="0" fillId="0" borderId="3" xfId="0"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3" fillId="0" borderId="1" xfId="0" applyFont="1" applyBorder="1"/>
    <xf numFmtId="0" fontId="3" fillId="0" borderId="7" xfId="0" applyFont="1" applyBorder="1"/>
    <xf numFmtId="0" fontId="3" fillId="0" borderId="9" xfId="0" applyFont="1" applyBorder="1"/>
    <xf numFmtId="164" fontId="0" fillId="0" borderId="8" xfId="0" applyNumberFormat="1" applyBorder="1"/>
    <xf numFmtId="9" fontId="0" fillId="0" borderId="0" xfId="1" applyFont="1"/>
    <xf numFmtId="165" fontId="0" fillId="0" borderId="0" xfId="1" applyNumberFormat="1" applyFont="1"/>
    <xf numFmtId="2" fontId="0" fillId="0" borderId="0" xfId="0" applyNumberFormat="1"/>
    <xf numFmtId="1" fontId="0" fillId="0" borderId="0" xfId="0" applyNumberFormat="1"/>
    <xf numFmtId="2" fontId="0" fillId="0" borderId="4" xfId="0" applyNumberFormat="1" applyBorder="1"/>
    <xf numFmtId="0" fontId="0" fillId="0" borderId="0" xfId="0" applyAlignment="1">
      <alignment horizontal="left"/>
    </xf>
    <xf numFmtId="0" fontId="3" fillId="0" borderId="0" xfId="0" applyFont="1"/>
    <xf numFmtId="10" fontId="0" fillId="0" borderId="3" xfId="0" applyNumberFormat="1" applyBorder="1"/>
    <xf numFmtId="10" fontId="0" fillId="0" borderId="5" xfId="0" applyNumberFormat="1" applyBorder="1"/>
    <xf numFmtId="10" fontId="0" fillId="0" borderId="4" xfId="0" applyNumberFormat="1" applyBorder="1"/>
    <xf numFmtId="0" fontId="4" fillId="3" borderId="0" xfId="0" applyFont="1" applyFill="1"/>
    <xf numFmtId="0" fontId="0" fillId="3" borderId="0" xfId="0" applyFill="1"/>
    <xf numFmtId="0" fontId="5" fillId="3" borderId="15" xfId="0" applyFont="1" applyFill="1" applyBorder="1"/>
    <xf numFmtId="0" fontId="5" fillId="3" borderId="23" xfId="0" applyFont="1" applyFill="1" applyBorder="1"/>
    <xf numFmtId="1" fontId="5" fillId="3" borderId="23" xfId="0" applyNumberFormat="1" applyFont="1" applyFill="1" applyBorder="1"/>
    <xf numFmtId="0" fontId="5" fillId="3" borderId="18" xfId="0" applyFont="1" applyFill="1" applyBorder="1"/>
    <xf numFmtId="1" fontId="5" fillId="3" borderId="18" xfId="0" applyNumberFormat="1" applyFont="1" applyFill="1" applyBorder="1"/>
    <xf numFmtId="166" fontId="5" fillId="3" borderId="14" xfId="0" applyNumberFormat="1" applyFont="1" applyFill="1" applyBorder="1"/>
    <xf numFmtId="0" fontId="6" fillId="4" borderId="16" xfId="0" applyFont="1" applyFill="1" applyBorder="1"/>
    <xf numFmtId="0" fontId="6" fillId="4" borderId="11" xfId="0" applyFont="1" applyFill="1" applyBorder="1"/>
    <xf numFmtId="1" fontId="6" fillId="4" borderId="11" xfId="0" applyNumberFormat="1" applyFont="1" applyFill="1" applyBorder="1"/>
    <xf numFmtId="166" fontId="6" fillId="4" borderId="17" xfId="0" applyNumberFormat="1" applyFont="1" applyFill="1" applyBorder="1"/>
    <xf numFmtId="1" fontId="5" fillId="3" borderId="20" xfId="0" applyNumberFormat="1" applyFont="1" applyFill="1" applyBorder="1"/>
    <xf numFmtId="166" fontId="5" fillId="3" borderId="21" xfId="0" applyNumberFormat="1" applyFont="1" applyFill="1" applyBorder="1"/>
    <xf numFmtId="0" fontId="5" fillId="3" borderId="20" xfId="0" applyFont="1" applyFill="1" applyBorder="1"/>
    <xf numFmtId="0" fontId="7" fillId="3" borderId="20" xfId="0" applyFont="1" applyFill="1" applyBorder="1"/>
    <xf numFmtId="0" fontId="6" fillId="4" borderId="13" xfId="0" applyFont="1" applyFill="1" applyBorder="1"/>
    <xf numFmtId="0" fontId="6" fillId="4" borderId="19" xfId="0" applyFont="1" applyFill="1" applyBorder="1"/>
    <xf numFmtId="1" fontId="6" fillId="4" borderId="19" xfId="0" applyNumberFormat="1" applyFont="1" applyFill="1" applyBorder="1"/>
    <xf numFmtId="166" fontId="6" fillId="4" borderId="12" xfId="0" applyNumberFormat="1" applyFont="1" applyFill="1" applyBorder="1"/>
    <xf numFmtId="0" fontId="4" fillId="3" borderId="11" xfId="0" applyFont="1" applyFill="1" applyBorder="1"/>
    <xf numFmtId="1" fontId="4" fillId="3" borderId="11" xfId="0" applyNumberFormat="1" applyFont="1" applyFill="1" applyBorder="1"/>
    <xf numFmtId="166" fontId="4" fillId="3" borderId="11" xfId="0" applyNumberFormat="1" applyFont="1" applyFill="1" applyBorder="1"/>
    <xf numFmtId="0" fontId="0" fillId="2" borderId="0" xfId="0" applyFill="1"/>
    <xf numFmtId="0" fontId="8" fillId="3" borderId="24"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0" xfId="0" applyFont="1" applyFill="1" applyAlignment="1">
      <alignment horizontal="center" vertical="center"/>
    </xf>
    <xf numFmtId="0" fontId="7" fillId="3" borderId="22" xfId="0" applyFont="1" applyFill="1" applyBorder="1" applyAlignment="1">
      <alignment horizontal="center" vertical="center"/>
    </xf>
    <xf numFmtId="166" fontId="4" fillId="3" borderId="25" xfId="0" applyNumberFormat="1" applyFont="1" applyFill="1" applyBorder="1"/>
    <xf numFmtId="166" fontId="4" fillId="3" borderId="26" xfId="0" applyNumberFormat="1" applyFont="1" applyFill="1" applyBorder="1"/>
    <xf numFmtId="166" fontId="4" fillId="3" borderId="27" xfId="0" applyNumberFormat="1" applyFont="1" applyFill="1" applyBorder="1"/>
    <xf numFmtId="0" fontId="4" fillId="3" borderId="28" xfId="0" applyFont="1" applyFill="1" applyBorder="1"/>
    <xf numFmtId="0" fontId="4" fillId="3" borderId="29" xfId="0" applyFont="1" applyFill="1" applyBorder="1"/>
    <xf numFmtId="0" fontId="4" fillId="3" borderId="30" xfId="0" applyFont="1" applyFill="1" applyBorder="1"/>
    <xf numFmtId="0" fontId="0" fillId="0" borderId="3" xfId="0" applyNumberFormat="1" applyBorder="1"/>
    <xf numFmtId="0" fontId="0" fillId="0" borderId="5" xfId="0" applyNumberFormat="1" applyBorder="1"/>
    <xf numFmtId="0" fontId="0" fillId="0" borderId="4" xfId="0" applyNumberFormat="1" applyBorder="1"/>
    <xf numFmtId="0" fontId="0" fillId="0" borderId="6" xfId="0" applyNumberFormat="1" applyBorder="1"/>
    <xf numFmtId="0" fontId="0" fillId="0" borderId="10" xfId="0" applyNumberFormat="1" applyBorder="1"/>
  </cellXfs>
  <cellStyles count="2">
    <cellStyle name="Normal" xfId="0" builtinId="0"/>
    <cellStyle name="Percent" xfId="1" builtinId="5"/>
  </cellStyles>
  <dxfs count="278">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numFmt numFmtId="2" formatCode="0.00"/>
    </dxf>
    <dxf>
      <font>
        <b/>
        <family val="2"/>
      </font>
    </dxf>
    <dxf>
      <font>
        <b/>
        <family val="2"/>
      </font>
    </dxf>
    <dxf>
      <numFmt numFmtId="164" formatCode="0.000"/>
    </dxf>
    <dxf>
      <font>
        <b/>
        <family val="2"/>
      </font>
    </dxf>
    <dxf>
      <numFmt numFmtId="2" formatCode="0.00"/>
    </dxf>
    <dxf>
      <fill>
        <gradientFill type="path">
          <stop position="0">
            <color theme="5" tint="-0.25098422193060094"/>
          </stop>
          <stop position="1">
            <color rgb="FFA50021"/>
          </stop>
        </gradientFill>
      </fill>
    </dxf>
    <dxf>
      <fill>
        <gradientFill degree="90">
          <stop position="0">
            <color rgb="FF1A8A7D"/>
          </stop>
          <stop position="1">
            <color rgb="FF034D55"/>
          </stop>
        </gradientFill>
      </fill>
    </dxf>
    <dxf>
      <fill>
        <gradientFill degree="90">
          <stop position="0">
            <color rgb="FFFF99FF"/>
          </stop>
          <stop position="1">
            <color rgb="FFFF0000"/>
          </stop>
        </gradientFill>
      </fill>
    </dxf>
    <dxf>
      <fill>
        <gradientFill degree="90">
          <stop position="0">
            <color rgb="FFFF0000"/>
          </stop>
          <stop position="1">
            <color rgb="FF800000"/>
          </stop>
        </gradientFill>
      </fill>
    </dxf>
    <dxf>
      <fill>
        <gradientFill degree="90">
          <stop position="0">
            <color theme="0"/>
          </stop>
          <stop position="1">
            <color rgb="FFFF0000"/>
          </stop>
        </gradientFill>
      </fill>
    </dxf>
    <dxf>
      <font>
        <b val="0"/>
        <i val="0"/>
        <strike val="0"/>
        <condense val="0"/>
        <extend val="0"/>
        <outline val="0"/>
        <shadow val="0"/>
        <u val="none"/>
        <vertAlign val="baseline"/>
        <sz val="12"/>
        <color theme="2"/>
        <name val="Calibri"/>
        <family val="2"/>
        <scheme val="minor"/>
      </font>
      <numFmt numFmtId="166" formatCode="&quot;₹&quot;\ #,##0"/>
      <fill>
        <patternFill patternType="solid">
          <fgColor rgb="FFD9E2F3"/>
          <bgColor rgb="FF034D55"/>
        </patternFill>
      </fill>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2"/>
        <name val="Calibri"/>
        <family val="2"/>
        <scheme val="minor"/>
      </font>
      <fill>
        <patternFill patternType="solid">
          <fgColor rgb="FFD9E2F3"/>
          <bgColor rgb="FF034D55"/>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2"/>
        <name val="Calibri"/>
        <family val="2"/>
        <scheme val="minor"/>
      </font>
      <numFmt numFmtId="1" formatCode="0"/>
      <fill>
        <patternFill patternType="solid">
          <fgColor rgb="FFD9E2F3"/>
          <bgColor rgb="FF034D55"/>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2"/>
        <name val="Calibri"/>
        <family val="2"/>
        <scheme val="minor"/>
      </font>
      <fill>
        <patternFill patternType="solid">
          <fgColor rgb="FFD9E2F3"/>
          <bgColor rgb="FF034D55"/>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2"/>
        <name val="Calibri"/>
        <family val="2"/>
        <scheme val="minor"/>
      </font>
      <fill>
        <patternFill patternType="solid">
          <fgColor rgb="FFD9E2F3"/>
          <bgColor rgb="FF034D55"/>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2"/>
        <name val="Calibri"/>
        <family val="2"/>
        <scheme val="minor"/>
      </font>
      <numFmt numFmtId="1" formatCode="0"/>
      <fill>
        <patternFill patternType="solid">
          <fgColor rgb="FFD9E2F3"/>
          <bgColor rgb="FF034D55"/>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2"/>
        <name val="Calibri"/>
        <family val="2"/>
        <scheme val="minor"/>
      </font>
      <fill>
        <patternFill patternType="solid">
          <fgColor rgb="FFD9E2F3"/>
          <bgColor rgb="FF034D55"/>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2"/>
        <name val="Calibri"/>
        <family val="2"/>
        <scheme val="minor"/>
      </font>
      <fill>
        <patternFill patternType="solid">
          <fgColor rgb="FFD9E2F3"/>
          <bgColor rgb="FF034D55"/>
        </patternFill>
      </fil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2"/>
        <name val="Calibri"/>
        <family val="2"/>
        <scheme val="minor"/>
      </font>
      <fill>
        <patternFill patternType="solid">
          <fgColor rgb="FFD9E2F3"/>
          <bgColor rgb="FF034D55"/>
        </patternFill>
      </fill>
    </dxf>
    <dxf>
      <border outline="0">
        <bottom style="thin">
          <color indexed="64"/>
        </bottom>
      </border>
    </dxf>
    <dxf>
      <font>
        <b/>
        <i val="0"/>
        <strike val="0"/>
        <condense val="0"/>
        <extend val="0"/>
        <outline val="0"/>
        <shadow val="0"/>
        <u val="none"/>
        <vertAlign val="baseline"/>
        <sz val="14"/>
        <color theme="7"/>
        <name val="Calibri"/>
        <family val="2"/>
        <scheme val="minor"/>
      </font>
      <fill>
        <patternFill patternType="solid">
          <bgColor rgb="FF034D55"/>
        </patternFill>
      </fill>
      <border diagonalUp="0" diagonalDown="0" outline="0">
        <left style="thin">
          <color indexed="64"/>
        </left>
        <right style="thin">
          <color indexed="64"/>
        </right>
        <top/>
        <bottom/>
      </border>
    </dxf>
    <dxf>
      <numFmt numFmtId="2" formatCode="0.00"/>
    </dxf>
    <dxf>
      <numFmt numFmtId="2" formatCode="0.00"/>
    </dxf>
    <dxf>
      <font>
        <b/>
        <family val="2"/>
      </font>
    </dxf>
    <dxf>
      <numFmt numFmtId="164" formatCode="0.000"/>
    </dxf>
    <dxf>
      <font>
        <b/>
        <family val="2"/>
      </font>
    </dxf>
    <dxf>
      <font>
        <b/>
        <family val="2"/>
      </font>
    </dxf>
    <dxf>
      <font>
        <b/>
        <i val="0"/>
        <sz val="10"/>
        <name val="Calibri"/>
        <family val="2"/>
        <scheme val="major"/>
      </font>
      <fill>
        <gradientFill degree="90">
          <stop position="0">
            <color rgb="FFFFFF00"/>
          </stop>
          <stop position="1">
            <color rgb="FF009999"/>
          </stop>
        </gradientFill>
      </fill>
    </dxf>
    <dxf>
      <font>
        <color theme="2"/>
        <name val="Calibri"/>
        <family val="2"/>
        <scheme val="major"/>
      </font>
      <fill>
        <gradientFill degree="90">
          <stop position="0">
            <color rgb="FFFFFF00"/>
          </stop>
          <stop position="1">
            <color rgb="FF1397A5"/>
          </stop>
        </gradientFill>
      </fill>
      <border diagonalUp="0" diagonalDown="0">
        <left style="thin">
          <color auto="1"/>
        </left>
        <right style="thin">
          <color auto="1"/>
        </right>
        <top style="thin">
          <color auto="1"/>
        </top>
        <bottom style="thin">
          <color auto="1"/>
        </bottom>
        <vertical/>
        <horizontal/>
      </border>
    </dxf>
    <dxf>
      <fill>
        <patternFill>
          <bgColor rgb="FFFFFF00"/>
        </patternFill>
      </fill>
    </dxf>
    <dxf>
      <fill>
        <gradientFill degree="90">
          <stop position="0">
            <color rgb="FFFFFF00"/>
          </stop>
          <stop position="1">
            <color rgb="FF1397A5"/>
          </stop>
        </gradientFill>
      </fill>
    </dxf>
    <dxf>
      <fill>
        <patternFill>
          <bgColor rgb="FF1A8A7D"/>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5">
    <tableStyle name="Data-style" pivot="0" count="3" xr9:uid="{00000000-0011-0000-FFFF-FFFF00000000}">
      <tableStyleElement type="headerRow" dxfId="277"/>
      <tableStyleElement type="firstRowStripe" dxfId="276"/>
      <tableStyleElement type="secondRowStripe" dxfId="275"/>
    </tableStyle>
    <tableStyle name="Slicer " pivot="0" table="0" count="5" xr9:uid="{DC5515D3-5982-428A-9CA9-B63669FFBD27}">
      <tableStyleElement type="wholeTable" dxfId="274"/>
    </tableStyle>
    <tableStyle name="Slicer Style 1" pivot="0" table="0" count="2" xr9:uid="{A1A62041-CDAE-43BB-A8BF-E0BF63983580}">
      <tableStyleElement type="wholeTable" dxfId="273"/>
      <tableStyleElement type="headerRow" dxfId="272"/>
    </tableStyle>
    <tableStyle name="Slicer Style 2" pivot="0" table="0" count="3" xr9:uid="{D1B03455-2B0F-4C23-9FF5-10B89D2BB342}">
      <tableStyleElement type="wholeTable" dxfId="271"/>
    </tableStyle>
    <tableStyle name="Slicer Style 3" pivot="0" table="0" count="5" xr9:uid="{55E72F4F-A133-42D6-AF2B-31122C31C551}">
      <tableStyleElement type="wholeTable" dxfId="270"/>
    </tableStyle>
  </tableStyles>
  <colors>
    <mruColors>
      <color rgb="FF1397A5"/>
      <color rgb="FF0AC4D8"/>
      <color rgb="FF009999"/>
      <color rgb="FF034D55"/>
      <color rgb="FF046F7A"/>
      <color rgb="FF1A8A7D"/>
      <color rgb="FF00FFFF"/>
      <color rgb="FF02434A"/>
      <color rgb="FFFFFF00"/>
      <color rgb="FFFF00FF"/>
    </mruColors>
  </colors>
  <extLst>
    <ext xmlns:x14="http://schemas.microsoft.com/office/spreadsheetml/2009/9/main" uri="{46F421CA-312F-682f-3DD2-61675219B42D}">
      <x14:dxfs count="10">
        <dxf>
          <font>
            <b/>
            <i val="0"/>
            <sz val="10"/>
            <name val="Calibri"/>
            <family val="2"/>
            <scheme val="major"/>
          </font>
          <fill>
            <gradientFill degree="90">
              <stop position="0">
                <color rgb="FFFFFF00"/>
              </stop>
              <stop position="1">
                <color rgb="FF1397A5"/>
              </stop>
            </gradientFill>
          </fill>
        </dxf>
        <dxf>
          <font>
            <b/>
            <i val="0"/>
            <sz val="10"/>
            <name val="Calibri"/>
            <family val="2"/>
            <scheme val="major"/>
          </font>
          <fill>
            <gradientFill degree="90">
              <stop position="0">
                <color theme="0"/>
              </stop>
              <stop position="1">
                <color rgb="FFFFFF00"/>
              </stop>
            </gradientFill>
          </fill>
        </dxf>
        <dxf>
          <font>
            <b/>
            <i val="0"/>
            <sz val="10"/>
            <name val="Calibri"/>
            <family val="2"/>
            <scheme val="major"/>
          </font>
          <fill>
            <gradientFill degree="90">
              <stop position="0">
                <color rgb="FFFFFF00"/>
              </stop>
              <stop position="1">
                <color rgb="FF009999"/>
              </stop>
            </gradientFill>
          </fill>
        </dxf>
        <dxf>
          <font>
            <b/>
            <i val="0"/>
            <sz val="10"/>
            <name val="Calibri"/>
            <family val="2"/>
            <scheme val="major"/>
          </font>
          <fill>
            <gradientFill degree="90">
              <stop position="0">
                <color rgb="FFFFFF00"/>
              </stop>
              <stop position="1">
                <color rgb="FFFFC000"/>
              </stop>
            </gradientFill>
          </fill>
        </dxf>
        <dxf>
          <fill>
            <gradientFill degree="90">
              <stop position="0">
                <color rgb="FFFFFF00"/>
              </stop>
              <stop position="1">
                <color rgb="FF009999"/>
              </stop>
            </gradientFill>
          </fill>
        </dxf>
        <dxf>
          <fill>
            <gradientFill degree="90">
              <stop position="0">
                <color rgb="FFFFFF00"/>
              </stop>
              <stop position="1">
                <color rgb="FF02434A"/>
              </stop>
            </gradientFill>
          </fill>
        </dxf>
        <dxf>
          <fill>
            <gradientFill degree="90">
              <stop position="0">
                <color theme="0"/>
              </stop>
              <stop position="1">
                <color rgb="FFFFFF00"/>
              </stop>
            </gradientFill>
          </fill>
        </dxf>
        <dxf>
          <fill>
            <gradientFill degree="90">
              <stop position="0">
                <color theme="2"/>
              </stop>
              <stop position="1">
                <color rgb="FFFFFF00"/>
              </stop>
            </gradientFill>
          </fill>
        </dxf>
        <dxf>
          <font>
            <b/>
            <i val="0"/>
            <sz val="14"/>
            <name val="Calibri"/>
            <family val="2"/>
            <scheme val="major"/>
          </font>
          <fill>
            <gradientFill>
              <stop position="0">
                <color rgb="FFFFC000"/>
              </stop>
              <stop position="1">
                <color rgb="FF1397A5"/>
              </stop>
            </gradientFill>
          </fill>
        </dxf>
        <dxf>
          <fill>
            <gradientFill degree="90">
              <stop position="0">
                <color theme="0"/>
              </stop>
              <stop position="1">
                <color rgb="FFFFC000"/>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9"/>
            <x14:slicerStyleElement type="selectedItemWithData" dxfId="8"/>
            <x14:slicerStyleElement type="selectedItemWithNoData" dxfId="7"/>
            <x14:slicerStyleElement type="hoveredSelectedItemWithData" dxfId="6"/>
          </x14:slicerStyleElements>
        </x14:slicerStyle>
        <x14:slicerStyle name="Slicer Style 1"/>
        <x14:slicerStyle name="Slicer Style 2">
          <x14:slicerStyleElements>
            <x14:slicerStyleElement type="selectedItemWithData" dxfId="5"/>
            <x14:slicerStyleElement type="selectedItemWithNoData" dxfId="4"/>
          </x14:slicerStyleElements>
        </x14:slicerStyle>
        <x14:slicerStyle name="Slicer Style 3">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[HR_Analytics.xlsx]Job satisfaction by age band!Job satisfaction by age band</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1.1111111111111112E-2"/>
              <c:y val="-0.199074074074074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3.0555555555555659E-2"/>
              <c:y val="-0.449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5.5555555555556572E-3"/>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2.7777777777777714E-3"/>
              <c:y val="-8.79629629629630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8.3333333333333332E-3"/>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'Job satisfaction by age band'!$B$3</c:f>
              <c:strCache>
                <c:ptCount val="1"/>
                <c:pt idx="0">
                  <c:v>Total</c:v>
                </c:pt>
              </c:strCache>
            </c:strRef>
          </c:tx>
          <c:spPr>
            <a:solidFill>
              <a:schemeClr val="accent1"/>
            </a:solidFill>
            <a:ln>
              <a:noFill/>
            </a:ln>
            <a:effectLst/>
          </c:spPr>
          <c:dPt>
            <c:idx val="0"/>
            <c:bubble3D val="0"/>
            <c:extLst>
              <c:ext xmlns:c16="http://schemas.microsoft.com/office/drawing/2014/chart" uri="{C3380CC4-5D6E-409C-BE32-E72D297353CC}">
                <c16:uniqueId val="{00000006-DECD-41FA-9F7E-FEA8189C89F6}"/>
              </c:ext>
            </c:extLst>
          </c:dPt>
          <c:dPt>
            <c:idx val="1"/>
            <c:bubble3D val="0"/>
            <c:extLst>
              <c:ext xmlns:c16="http://schemas.microsoft.com/office/drawing/2014/chart" uri="{C3380CC4-5D6E-409C-BE32-E72D297353CC}">
                <c16:uniqueId val="{00000005-DECD-41FA-9F7E-FEA8189C89F6}"/>
              </c:ext>
            </c:extLst>
          </c:dPt>
          <c:dPt>
            <c:idx val="2"/>
            <c:bubble3D val="0"/>
            <c:extLst>
              <c:ext xmlns:c16="http://schemas.microsoft.com/office/drawing/2014/chart" uri="{C3380CC4-5D6E-409C-BE32-E72D297353CC}">
                <c16:uniqueId val="{00000002-DECD-41FA-9F7E-FEA8189C89F6}"/>
              </c:ext>
            </c:extLst>
          </c:dPt>
          <c:dPt>
            <c:idx val="3"/>
            <c:bubble3D val="0"/>
            <c:extLst>
              <c:ext xmlns:c16="http://schemas.microsoft.com/office/drawing/2014/chart" uri="{C3380CC4-5D6E-409C-BE32-E72D297353CC}">
                <c16:uniqueId val="{00000003-DECD-41FA-9F7E-FEA8189C89F6}"/>
              </c:ext>
            </c:extLst>
          </c:dPt>
          <c:dPt>
            <c:idx val="4"/>
            <c:bubble3D val="0"/>
            <c:extLst>
              <c:ext xmlns:c16="http://schemas.microsoft.com/office/drawing/2014/chart" uri="{C3380CC4-5D6E-409C-BE32-E72D297353CC}">
                <c16:uniqueId val="{00000004-DECD-41FA-9F7E-FEA8189C89F6}"/>
              </c:ext>
            </c:extLst>
          </c:dPt>
          <c:dLbls>
            <c:dLbl>
              <c:idx val="0"/>
              <c:layout>
                <c:manualLayout>
                  <c:x val="-8.3333333333333332E-3"/>
                  <c:y val="-0.120370370370370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ECD-41FA-9F7E-FEA8189C89F6}"/>
                </c:ext>
              </c:extLst>
            </c:dLbl>
            <c:dLbl>
              <c:idx val="1"/>
              <c:layout>
                <c:manualLayout>
                  <c:x val="2.7777777777777714E-3"/>
                  <c:y val="-8.79629629629630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ECD-41FA-9F7E-FEA8189C89F6}"/>
                </c:ext>
              </c:extLst>
            </c:dLbl>
            <c:dLbl>
              <c:idx val="2"/>
              <c:layout>
                <c:manualLayout>
                  <c:x val="-1.1111111111111112E-2"/>
                  <c:y val="-0.1990740740740741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ECD-41FA-9F7E-FEA8189C89F6}"/>
                </c:ext>
              </c:extLst>
            </c:dLbl>
            <c:dLbl>
              <c:idx val="3"/>
              <c:layout>
                <c:manualLayout>
                  <c:x val="-3.0555555555555659E-2"/>
                  <c:y val="-0.449074074074074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ECD-41FA-9F7E-FEA8189C89F6}"/>
                </c:ext>
              </c:extLst>
            </c:dLbl>
            <c:dLbl>
              <c:idx val="4"/>
              <c:layout>
                <c:manualLayout>
                  <c:x val="-5.5555555555556572E-3"/>
                  <c:y val="-0.39351851851851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ECD-41FA-9F7E-FEA8189C89F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satisfaction by age band'!$A$4:$A$9</c:f>
              <c:strCache>
                <c:ptCount val="5"/>
                <c:pt idx="0">
                  <c:v>Over 55</c:v>
                </c:pt>
                <c:pt idx="1">
                  <c:v>Under 25</c:v>
                </c:pt>
                <c:pt idx="2">
                  <c:v>45 - 54</c:v>
                </c:pt>
                <c:pt idx="3">
                  <c:v>35 - 44</c:v>
                </c:pt>
                <c:pt idx="4">
                  <c:v>25 - 34</c:v>
                </c:pt>
              </c:strCache>
            </c:strRef>
          </c:cat>
          <c:val>
            <c:numRef>
              <c:f>'Job satisfaction by age band'!$B$4:$B$9</c:f>
              <c:numCache>
                <c:formatCode>General</c:formatCode>
                <c:ptCount val="5"/>
                <c:pt idx="0">
                  <c:v>180</c:v>
                </c:pt>
                <c:pt idx="1">
                  <c:v>255</c:v>
                </c:pt>
                <c:pt idx="2">
                  <c:v>640</c:v>
                </c:pt>
                <c:pt idx="3">
                  <c:v>1332</c:v>
                </c:pt>
                <c:pt idx="4">
                  <c:v>1454</c:v>
                </c:pt>
              </c:numCache>
            </c:numRef>
          </c:val>
          <c:extLst>
            <c:ext xmlns:c16="http://schemas.microsoft.com/office/drawing/2014/chart" uri="{C3380CC4-5D6E-409C-BE32-E72D297353CC}">
              <c16:uniqueId val="{00000000-DECD-41FA-9F7E-FEA8189C89F6}"/>
            </c:ext>
          </c:extLst>
        </c:ser>
        <c:dLbls>
          <c:showLegendKey val="0"/>
          <c:showVal val="1"/>
          <c:showCatName val="0"/>
          <c:showSerName val="0"/>
          <c:showPercent val="0"/>
          <c:showBubbleSize val="0"/>
        </c:dLbls>
        <c:axId val="2110477216"/>
        <c:axId val="2110467136"/>
      </c:areaChart>
      <c:catAx>
        <c:axId val="21104772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467136"/>
        <c:crosses val="autoZero"/>
        <c:auto val="1"/>
        <c:lblAlgn val="ctr"/>
        <c:lblOffset val="100"/>
        <c:noMultiLvlLbl val="0"/>
      </c:catAx>
      <c:valAx>
        <c:axId val="2110467136"/>
        <c:scaling>
          <c:orientation val="minMax"/>
        </c:scaling>
        <c:delete val="1"/>
        <c:axPos val="l"/>
        <c:numFmt formatCode="General" sourceLinked="1"/>
        <c:majorTickMark val="none"/>
        <c:minorTickMark val="none"/>
        <c:tickLblPos val="nextTo"/>
        <c:crossAx val="211047721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[HR_Analytics.xlsx]Education by Attrition !Education by Attrition </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 '!$A$4:$A$9</c:f>
              <c:strCache>
                <c:ptCount val="5"/>
                <c:pt idx="0">
                  <c:v>Doctoral Degree</c:v>
                </c:pt>
                <c:pt idx="1">
                  <c:v>High School</c:v>
                </c:pt>
                <c:pt idx="2">
                  <c:v>Associates Degree</c:v>
                </c:pt>
                <c:pt idx="3">
                  <c:v>Master's Degree</c:v>
                </c:pt>
                <c:pt idx="4">
                  <c:v>Bachelor's Degree</c:v>
                </c:pt>
              </c:strCache>
            </c:strRef>
          </c:cat>
          <c:val>
            <c:numRef>
              <c:f>'Education by Attrition '!$B$4:$B$9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548-4DC7-93E8-0C5A8F20C9E4}"/>
            </c:ext>
          </c:extLst>
        </c:ser>
        <c:dLbls>
          <c:dLblPos val="outEnd"/>
          <c:showLegendKey val="0"/>
          <c:showVal val="1"/>
          <c:showCatName val="0"/>
          <c:showSerName val="0"/>
          <c:showPercent val="0"/>
          <c:showBubbleSize val="0"/>
        </c:dLbls>
        <c:gapWidth val="182"/>
        <c:axId val="405208656"/>
        <c:axId val="405213456"/>
      </c:barChart>
      <c:catAx>
        <c:axId val="4052086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213456"/>
        <c:crosses val="autoZero"/>
        <c:auto val="1"/>
        <c:lblAlgn val="ctr"/>
        <c:lblOffset val="100"/>
        <c:noMultiLvlLbl val="0"/>
      </c:catAx>
      <c:valAx>
        <c:axId val="405213456"/>
        <c:scaling>
          <c:orientation val="minMax"/>
        </c:scaling>
        <c:delete val="1"/>
        <c:axPos val="b"/>
        <c:numFmt formatCode="General" sourceLinked="1"/>
        <c:majorTickMark val="out"/>
        <c:minorTickMark val="none"/>
        <c:tickLblPos val="nextTo"/>
        <c:crossAx val="40520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[HR_Analytics.xlsx]Attrition by Age group!Attrition by Age group</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1.3888888888888888E-2"/>
              <c:y val="-0.42592592592592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1.6666666666666614E-2"/>
              <c:y val="-0.231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1.1111111111111112E-2"/>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5.5555555555555558E-3"/>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8.3333333333332309E-3"/>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'Attrition by Age group'!$B$3</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2-2742-46DE-B7F1-665FF4D59450}"/>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3-2742-46DE-B7F1-665FF4D59450}"/>
              </c:ext>
            </c:extLst>
          </c:dPt>
          <c:dPt>
            <c:idx val="2"/>
            <c:invertIfNegative val="0"/>
            <c:bubble3D val="0"/>
            <c:spPr>
              <a:solidFill>
                <a:schemeClr val="accent1"/>
              </a:solidFill>
              <a:ln>
                <a:noFill/>
              </a:ln>
              <a:effectLst/>
              <a:sp3d/>
            </c:spPr>
            <c:extLst>
              <c:ext xmlns:c16="http://schemas.microsoft.com/office/drawing/2014/chart" uri="{C3380CC4-5D6E-409C-BE32-E72D297353CC}">
                <c16:uniqueId val="{00000004-2742-46DE-B7F1-665FF4D59450}"/>
              </c:ext>
            </c:extLst>
          </c:dPt>
          <c:dPt>
            <c:idx val="3"/>
            <c:invertIfNegative val="0"/>
            <c:bubble3D val="0"/>
            <c:spPr>
              <a:solidFill>
                <a:schemeClr val="accent1"/>
              </a:solidFill>
              <a:ln>
                <a:noFill/>
              </a:ln>
              <a:effectLst/>
              <a:sp3d/>
            </c:spPr>
            <c:extLst>
              <c:ext xmlns:c16="http://schemas.microsoft.com/office/drawing/2014/chart" uri="{C3380CC4-5D6E-409C-BE32-E72D297353CC}">
                <c16:uniqueId val="{00000005-2742-46DE-B7F1-665FF4D59450}"/>
              </c:ext>
            </c:extLst>
          </c:dPt>
          <c:dPt>
            <c:idx val="4"/>
            <c:invertIfNegative val="0"/>
            <c:bubble3D val="0"/>
            <c:spPr>
              <a:solidFill>
                <a:schemeClr val="accent1"/>
              </a:solidFill>
              <a:ln>
                <a:noFill/>
              </a:ln>
              <a:effectLst/>
              <a:sp3d/>
            </c:spPr>
            <c:extLst>
              <c:ext xmlns:c16="http://schemas.microsoft.com/office/drawing/2014/chart" uri="{C3380CC4-5D6E-409C-BE32-E72D297353CC}">
                <c16:uniqueId val="{00000006-2742-46DE-B7F1-665FF4D59450}"/>
              </c:ext>
            </c:extLst>
          </c:dPt>
          <c:dLbls>
            <c:dLbl>
              <c:idx val="0"/>
              <c:layout>
                <c:manualLayout>
                  <c:x val="1.3888888888888888E-2"/>
                  <c:y val="-0.4259259259259259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742-46DE-B7F1-665FF4D59450}"/>
                </c:ext>
              </c:extLst>
            </c:dLbl>
            <c:dLbl>
              <c:idx val="1"/>
              <c:layout>
                <c:manualLayout>
                  <c:x val="1.6666666666666614E-2"/>
                  <c:y val="-0.231481481481481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742-46DE-B7F1-665FF4D59450}"/>
                </c:ext>
              </c:extLst>
            </c:dLbl>
            <c:dLbl>
              <c:idx val="2"/>
              <c:layout>
                <c:manualLayout>
                  <c:x val="1.1111111111111112E-2"/>
                  <c:y val="-0.152777777777777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742-46DE-B7F1-665FF4D59450}"/>
                </c:ext>
              </c:extLst>
            </c:dLbl>
            <c:dLbl>
              <c:idx val="3"/>
              <c:layout>
                <c:manualLayout>
                  <c:x val="5.5555555555555558E-3"/>
                  <c:y val="-0.101851851851851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742-46DE-B7F1-665FF4D59450}"/>
                </c:ext>
              </c:extLst>
            </c:dLbl>
            <c:dLbl>
              <c:idx val="4"/>
              <c:layout>
                <c:manualLayout>
                  <c:x val="8.3333333333332309E-3"/>
                  <c:y val="-0.1944444444444444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742-46DE-B7F1-665FF4D5945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2742-46DE-B7F1-665FF4D59450}"/>
            </c:ext>
          </c:extLst>
        </c:ser>
        <c:dLbls>
          <c:showLegendKey val="0"/>
          <c:showVal val="1"/>
          <c:showCatName val="0"/>
          <c:showSerName val="0"/>
          <c:showPercent val="0"/>
          <c:showBubbleSize val="0"/>
        </c:dLbls>
        <c:gapWidth val="150"/>
        <c:shape val="box"/>
        <c:axId val="1115244576"/>
        <c:axId val="1115228736"/>
        <c:axId val="0"/>
      </c:bar3DChart>
      <c:catAx>
        <c:axId val="1115244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228736"/>
        <c:crosses val="autoZero"/>
        <c:auto val="1"/>
        <c:lblAlgn val="ctr"/>
        <c:lblOffset val="100"/>
        <c:noMultiLvlLbl val="0"/>
      </c:catAx>
      <c:valAx>
        <c:axId val="1115228736"/>
        <c:scaling>
          <c:orientation val="minMax"/>
        </c:scaling>
        <c:delete val="1"/>
        <c:axPos val="l"/>
        <c:numFmt formatCode="General" sourceLinked="1"/>
        <c:majorTickMark val="none"/>
        <c:minorTickMark val="none"/>
        <c:tickLblPos val="nextTo"/>
        <c:crossAx val="111524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[HR_Analytics.xlsx]Departmently attrition!Departmently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4.0588553197050186E-3"/>
              <c:y val="-5.223111552008202E-17"/>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2.0294276598525837E-2"/>
              <c:y val="-0.22222222222222221"/>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3.6529697877346508E-2"/>
              <c:y val="0.2051282051282051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'Departmently attrition'!$B$3</c:f>
              <c:strCache>
                <c:ptCount val="1"/>
                <c:pt idx="0">
                  <c:v>Total</c:v>
                </c:pt>
              </c:strCache>
            </c:strRef>
          </c:tx>
          <c:dPt>
            <c:idx val="0"/>
            <c:bubble3D val="0"/>
            <c:explosion val="18"/>
            <c:spPr>
              <a:solidFill>
                <a:schemeClr val="accent1"/>
              </a:solidFill>
              <a:ln w="19050">
                <a:solidFill>
                  <a:schemeClr val="lt1"/>
                </a:solidFill>
              </a:ln>
              <a:effectLst/>
            </c:spPr>
            <c:extLst>
              <c:ext xmlns:c16="http://schemas.microsoft.com/office/drawing/2014/chart" uri="{C3380CC4-5D6E-409C-BE32-E72D297353CC}">
                <c16:uniqueId val="{00000002-1F61-4020-97F8-856BEFEE62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61-4020-97F8-856BEFEE628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1F61-4020-97F8-856BEFEE6280}"/>
              </c:ext>
            </c:extLst>
          </c:dPt>
          <c:dLbls>
            <c:dLbl>
              <c:idx val="0"/>
              <c:layout>
                <c:manualLayout>
                  <c:x val="4.0588553197050186E-3"/>
                  <c:y val="-5.223111552008202E-1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1F61-4020-97F8-856BEFEE6280}"/>
                </c:ext>
              </c:extLst>
            </c:dLbl>
            <c:dLbl>
              <c:idx val="1"/>
              <c:layout>
                <c:manualLayout>
                  <c:x val="-2.0294276598525837E-2"/>
                  <c:y val="-0.2222222222222222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F61-4020-97F8-856BEFEE6280}"/>
                </c:ext>
              </c:extLst>
            </c:dLbl>
            <c:dLbl>
              <c:idx val="2"/>
              <c:layout>
                <c:manualLayout>
                  <c:x val="3.6529697877346508E-2"/>
                  <c:y val="0.2051282051282051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1F61-4020-97F8-856BEFEE6280}"/>
                </c:ext>
              </c:extLst>
            </c:dLbl>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'Departmently attrition'!$A$4:$A$7</c:f>
              <c:strCache>
                <c:ptCount val="3"/>
                <c:pt idx="0">
                  <c:v>HR</c:v>
                </c:pt>
                <c:pt idx="1">
                  <c:v>R&amp;D</c:v>
                </c:pt>
                <c:pt idx="2">
                  <c:v>Sales</c:v>
                </c:pt>
              </c:strCache>
            </c:strRef>
          </c:cat>
          <c:val>
            <c:numRef>
              <c:f>'Departmently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1F61-4020-97F8-856BEFEE6280}"/>
            </c:ext>
          </c:extLst>
        </c:ser>
        <c:dLbls>
          <c:showLegendKey val="0"/>
          <c:showVal val="0"/>
          <c:showCatName val="0"/>
          <c:showSerName val="0"/>
          <c:showPercent val="0"/>
          <c:showBubbleSize val="0"/>
          <c:showLeaderLines val="0"/>
        </c:dLbls>
        <c:firstSliceAng val="63"/>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'Marital Status'!$F$3</c:f>
              <c:strCache>
                <c:ptCount val="1"/>
                <c:pt idx="0">
                  <c:v>Attrition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C68-4ABE-AB68-0FC6A11F7F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C68-4ABE-AB68-0FC6A11F7FB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DC68-4ABE-AB68-0FC6A11F7FB8}"/>
              </c:ext>
            </c:extLst>
          </c:dPt>
          <c:dLbls>
            <c:dLbl>
              <c:idx val="0"/>
              <c:layout>
                <c:manualLayout>
                  <c:x val="4.5121271410842679E-3"/>
                  <c:y val="-2.777777777777777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C68-4ABE-AB68-0FC6A11F7FB8}"/>
                </c:ext>
              </c:extLst>
            </c:dLbl>
            <c:dLbl>
              <c:idx val="1"/>
              <c:layout>
                <c:manualLayout>
                  <c:x val="-2.7072762846505605E-2"/>
                  <c:y val="1.666666666666666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C68-4ABE-AB68-0FC6A11F7FB8}"/>
                </c:ext>
              </c:extLst>
            </c:dLbl>
            <c:dLbl>
              <c:idx val="2"/>
              <c:layout>
                <c:manualLayout>
                  <c:x val="0"/>
                  <c:y val="0"/>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DC68-4ABE-AB68-0FC6A11F7FB8}"/>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'Marital Status'!$E$4:$E$6</c:f>
              <c:strCache>
                <c:ptCount val="3"/>
                <c:pt idx="0">
                  <c:v>Divorced</c:v>
                </c:pt>
                <c:pt idx="1">
                  <c:v>Married</c:v>
                </c:pt>
                <c:pt idx="2">
                  <c:v>Single</c:v>
                </c:pt>
              </c:strCache>
            </c:strRef>
          </c:cat>
          <c:val>
            <c:numRef>
              <c:f>'Marital Status'!$F$4:$F$6</c:f>
              <c:numCache>
                <c:formatCode>General</c:formatCode>
                <c:ptCount val="3"/>
                <c:pt idx="0">
                  <c:v>327</c:v>
                </c:pt>
                <c:pt idx="1">
                  <c:v>673</c:v>
                </c:pt>
                <c:pt idx="2">
                  <c:v>470</c:v>
                </c:pt>
              </c:numCache>
            </c:numRef>
          </c:val>
          <c:extLst>
            <c:ext xmlns:c16="http://schemas.microsoft.com/office/drawing/2014/chart" uri="{C3380CC4-5D6E-409C-BE32-E72D297353CC}">
              <c16:uniqueId val="{00000000-DC68-4ABE-AB68-0FC6A11F7FB8}"/>
            </c:ext>
          </c:extLst>
        </c:ser>
        <c:dLbls>
          <c:showLegendKey val="0"/>
          <c:showVal val="0"/>
          <c:showCatName val="0"/>
          <c:showSerName val="0"/>
          <c:showPercent val="0"/>
          <c:showBubbleSize val="0"/>
          <c:showLeaderLines val="0"/>
        </c:dLbls>
        <c:firstSliceAng val="180"/>
        <c:holeSize val="4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4A9-427A-85C5-F199B0C5F5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4A9-427A-85C5-F199B0C5F58D}"/>
              </c:ext>
            </c:extLst>
          </c:dPt>
          <c:val>
            <c:numRef>
              <c:f>satisfaction_rating!$D$6:$D$7</c:f>
              <c:numCache>
                <c:formatCode>General</c:formatCode>
                <c:ptCount val="2"/>
                <c:pt idx="0">
                  <c:v>0.65663265306122454</c:v>
                </c:pt>
                <c:pt idx="1">
                  <c:v>0.34336734693877546</c:v>
                </c:pt>
              </c:numCache>
            </c:numRef>
          </c:val>
          <c:extLst>
            <c:ext xmlns:c16="http://schemas.microsoft.com/office/drawing/2014/chart" uri="{C3380CC4-5D6E-409C-BE32-E72D297353CC}">
              <c16:uniqueId val="{00000000-41C1-48FA-A59F-77C5326F971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satisfaction_rating!$B$6</c:f>
              <c:numCache>
                <c:formatCode>0.00</c:formatCode>
                <c:ptCount val="1"/>
                <c:pt idx="0">
                  <c:v>2.6265306122448981</c:v>
                </c:pt>
              </c:numCache>
            </c:numRef>
          </c:val>
          <c:extLst>
            <c:ext xmlns:c16="http://schemas.microsoft.com/office/drawing/2014/chart" uri="{C3380CC4-5D6E-409C-BE32-E72D297353CC}">
              <c16:uniqueId val="{00000000-DB68-453E-B4C9-5E16AFECFD40}"/>
            </c:ext>
          </c:extLst>
        </c:ser>
        <c:ser>
          <c:idx val="1"/>
          <c:order val="1"/>
          <c:spPr>
            <a:solidFill>
              <a:schemeClr val="accent2"/>
            </a:solidFill>
            <a:ln>
              <a:noFill/>
            </a:ln>
            <a:effectLst/>
          </c:spPr>
          <c:invertIfNegative val="0"/>
          <c:val>
            <c:numRef>
              <c:f>satisfaction_rating!$B$7</c:f>
              <c:numCache>
                <c:formatCode>0.00</c:formatCode>
                <c:ptCount val="1"/>
                <c:pt idx="0">
                  <c:v>1.3734693877551019</c:v>
                </c:pt>
              </c:numCache>
            </c:numRef>
          </c:val>
          <c:extLst>
            <c:ext xmlns:c16="http://schemas.microsoft.com/office/drawing/2014/chart" uri="{C3380CC4-5D6E-409C-BE32-E72D297353CC}">
              <c16:uniqueId val="{00000001-DB68-453E-B4C9-5E16AFECFD40}"/>
            </c:ext>
          </c:extLst>
        </c:ser>
        <c:dLbls>
          <c:showLegendKey val="0"/>
          <c:showVal val="0"/>
          <c:showCatName val="0"/>
          <c:showSerName val="0"/>
          <c:showPercent val="0"/>
          <c:showBubbleSize val="0"/>
        </c:dLbls>
        <c:gapWidth val="150"/>
        <c:overlap val="100"/>
        <c:axId val="1401040287"/>
        <c:axId val="1401048447"/>
      </c:barChart>
      <c:catAx>
        <c:axId val="1401040287"/>
        <c:scaling>
          <c:orientation val="minMax"/>
        </c:scaling>
        <c:delete val="1"/>
        <c:axPos val="l"/>
        <c:majorTickMark val="out"/>
        <c:minorTickMark val="none"/>
        <c:tickLblPos val="nextTo"/>
        <c:crossAx val="1401048447"/>
        <c:crosses val="autoZero"/>
        <c:auto val="1"/>
        <c:lblAlgn val="ctr"/>
        <c:lblOffset val="100"/>
        <c:noMultiLvlLbl val="0"/>
      </c:catAx>
      <c:valAx>
        <c:axId val="1401048447"/>
        <c:scaling>
          <c:orientation val="minMax"/>
          <c:max val="4"/>
        </c:scaling>
        <c:delete val="1"/>
        <c:axPos val="b"/>
        <c:numFmt formatCode="0.00" sourceLinked="1"/>
        <c:majorTickMark val="out"/>
        <c:minorTickMark val="none"/>
        <c:tickLblPos val="nextTo"/>
        <c:crossAx val="1401040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29-479A-87F5-A9A9A9076F2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29-479A-87F5-A9A9A9076F21}"/>
              </c:ext>
            </c:extLst>
          </c:dPt>
          <c:val>
            <c:numRef>
              <c:f>'Employee by gender'!$C$9:$C$10</c:f>
              <c:numCache>
                <c:formatCode>0%</c:formatCode>
                <c:ptCount val="2"/>
                <c:pt idx="0">
                  <c:v>0.4</c:v>
                </c:pt>
                <c:pt idx="1">
                  <c:v>0.6</c:v>
                </c:pt>
              </c:numCache>
            </c:numRef>
          </c:val>
          <c:extLst>
            <c:ext xmlns:c16="http://schemas.microsoft.com/office/drawing/2014/chart" uri="{C3380CC4-5D6E-409C-BE32-E72D297353CC}">
              <c16:uniqueId val="{00000000-9042-43A4-9194-C1C65AE7929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3065285843542847"/>
          <c:y val="8.1632276060813178E-2"/>
          <c:w val="0.51111111111111107"/>
          <c:h val="0.78231292517006801"/>
        </c:manualLayout>
      </c:layout>
      <c:doughnutChart>
        <c:varyColors val="1"/>
        <c:ser>
          <c:idx val="0"/>
          <c:order val="0"/>
          <c:dPt>
            <c:idx val="0"/>
            <c:bubble3D val="0"/>
            <c:spPr>
              <a:gradFill>
                <a:gsLst>
                  <a:gs pos="0">
                    <a:srgbClr val="FFC000"/>
                  </a:gs>
                  <a:gs pos="100000">
                    <a:schemeClr val="bg2"/>
                  </a:gs>
                </a:gsLst>
                <a:lin ang="8100000" scaled="1"/>
              </a:gradFill>
              <a:ln w="19050">
                <a:noFill/>
              </a:ln>
              <a:effectLst/>
            </c:spPr>
            <c:extLst>
              <c:ext xmlns:c16="http://schemas.microsoft.com/office/drawing/2014/chart" uri="{C3380CC4-5D6E-409C-BE32-E72D297353CC}">
                <c16:uniqueId val="{00000001-612D-4285-AB48-41EE6551BE52}"/>
              </c:ext>
            </c:extLst>
          </c:dPt>
          <c:dPt>
            <c:idx val="1"/>
            <c:bubble3D val="0"/>
            <c:spPr>
              <a:gradFill flip="none" rotWithShape="1">
                <a:gsLst>
                  <a:gs pos="100000">
                    <a:srgbClr val="1397A5"/>
                  </a:gs>
                  <a:gs pos="23000">
                    <a:srgbClr val="034D55"/>
                  </a:gs>
                </a:gsLst>
                <a:lin ang="5400000" scaled="1"/>
                <a:tileRect/>
              </a:gradFill>
              <a:ln w="19050">
                <a:noFill/>
              </a:ln>
              <a:effectLst/>
            </c:spPr>
            <c:extLst>
              <c:ext xmlns:c16="http://schemas.microsoft.com/office/drawing/2014/chart" uri="{C3380CC4-5D6E-409C-BE32-E72D297353CC}">
                <c16:uniqueId val="{00000003-612D-4285-AB48-41EE6551BE52}"/>
              </c:ext>
            </c:extLst>
          </c:dPt>
          <c:val>
            <c:numRef>
              <c:f>satisfaction_rating!$D$6:$D$7</c:f>
              <c:numCache>
                <c:formatCode>General</c:formatCode>
                <c:ptCount val="2"/>
                <c:pt idx="0">
                  <c:v>0.65663265306122454</c:v>
                </c:pt>
                <c:pt idx="1">
                  <c:v>0.34336734693877546</c:v>
                </c:pt>
              </c:numCache>
            </c:numRef>
          </c:val>
          <c:extLst>
            <c:ext xmlns:c16="http://schemas.microsoft.com/office/drawing/2014/chart" uri="{C3380CC4-5D6E-409C-BE32-E72D297353CC}">
              <c16:uniqueId val="{00000004-612D-4285-AB48-41EE6551BE52}"/>
            </c:ext>
          </c:extLst>
        </c:ser>
        <c:dLbls>
          <c:showLegendKey val="0"/>
          <c:showVal val="0"/>
          <c:showCatName val="0"/>
          <c:showSerName val="0"/>
          <c:showPercent val="0"/>
          <c:showBubbleSize val="0"/>
          <c:showLeaderLines val="1"/>
        </c:dLbls>
        <c:firstSliceAng val="0"/>
        <c:holeSize val="65"/>
      </c:doughnutChart>
      <c:spPr>
        <a:noFill/>
        <a:ln>
          <a:noFill/>
        </a:ln>
        <a:effectLst>
          <a:outerShdw dist="50800" sx="1000" sy="1000" algn="ctr" rotWithShape="0">
            <a:srgbClr val="000000"/>
          </a:outerShdw>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8.7777665854672417E-3"/>
          <c:w val="0.85185185185185186"/>
          <c:h val="0.82798034861026992"/>
        </c:manualLayout>
      </c:layout>
      <c:barChart>
        <c:barDir val="bar"/>
        <c:grouping val="stacked"/>
        <c:varyColors val="0"/>
        <c:ser>
          <c:idx val="0"/>
          <c:order val="0"/>
          <c:spPr>
            <a:gradFill flip="none" rotWithShape="1">
              <a:gsLst>
                <a:gs pos="0">
                  <a:srgbClr val="FFC000"/>
                </a:gs>
                <a:gs pos="100000">
                  <a:schemeClr val="accent4">
                    <a:lumMod val="20000"/>
                    <a:lumOff val="80000"/>
                  </a:schemeClr>
                </a:gs>
              </a:gsLst>
              <a:lin ang="0" scaled="1"/>
              <a:tileRect/>
            </a:gradFill>
            <a:ln>
              <a:noFill/>
            </a:ln>
            <a:effectLst/>
          </c:spPr>
          <c:invertIfNegative val="0"/>
          <c:dPt>
            <c:idx val="0"/>
            <c:invertIfNegative val="0"/>
            <c:bubble3D val="0"/>
            <c:spPr>
              <a:gradFill flip="none" rotWithShape="1">
                <a:gsLst>
                  <a:gs pos="0">
                    <a:srgbClr val="023338"/>
                  </a:gs>
                  <a:gs pos="100000">
                    <a:srgbClr val="00C0BC"/>
                  </a:gs>
                </a:gsLst>
                <a:lin ang="2700000" scaled="1"/>
                <a:tileRect/>
              </a:gradFill>
              <a:ln>
                <a:noFill/>
              </a:ln>
              <a:effectLst/>
            </c:spPr>
            <c:extLst>
              <c:ext xmlns:c16="http://schemas.microsoft.com/office/drawing/2014/chart" uri="{C3380CC4-5D6E-409C-BE32-E72D297353CC}">
                <c16:uniqueId val="{00000002-1DDB-4BE6-8399-E937B3B6E28A}"/>
              </c:ext>
            </c:extLst>
          </c:dPt>
          <c:val>
            <c:numRef>
              <c:f>satisfaction_rating!$B$6</c:f>
              <c:numCache>
                <c:formatCode>0.00</c:formatCode>
                <c:ptCount val="1"/>
                <c:pt idx="0">
                  <c:v>2.6265306122448981</c:v>
                </c:pt>
              </c:numCache>
            </c:numRef>
          </c:val>
          <c:extLst>
            <c:ext xmlns:c16="http://schemas.microsoft.com/office/drawing/2014/chart" uri="{C3380CC4-5D6E-409C-BE32-E72D297353CC}">
              <c16:uniqueId val="{00000000-1D75-4EA4-A15D-2A46D17CDEE0}"/>
            </c:ext>
          </c:extLst>
        </c:ser>
        <c:ser>
          <c:idx val="1"/>
          <c:order val="1"/>
          <c:spPr>
            <a:solidFill>
              <a:schemeClr val="accent4">
                <a:lumMod val="20000"/>
                <a:lumOff val="80000"/>
              </a:schemeClr>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3-1D75-4EA4-A15D-2A46D17CDEE0}"/>
              </c:ext>
            </c:extLst>
          </c:dPt>
          <c:val>
            <c:numRef>
              <c:f>satisfaction_rating!$B$7</c:f>
              <c:numCache>
                <c:formatCode>0.00</c:formatCode>
                <c:ptCount val="1"/>
                <c:pt idx="0">
                  <c:v>1.3734693877551019</c:v>
                </c:pt>
              </c:numCache>
            </c:numRef>
          </c:val>
          <c:extLst>
            <c:ext xmlns:c16="http://schemas.microsoft.com/office/drawing/2014/chart" uri="{C3380CC4-5D6E-409C-BE32-E72D297353CC}">
              <c16:uniqueId val="{00000001-1D75-4EA4-A15D-2A46D17CDEE0}"/>
            </c:ext>
          </c:extLst>
        </c:ser>
        <c:dLbls>
          <c:showLegendKey val="0"/>
          <c:showVal val="0"/>
          <c:showCatName val="0"/>
          <c:showSerName val="0"/>
          <c:showPercent val="0"/>
          <c:showBubbleSize val="0"/>
        </c:dLbls>
        <c:gapWidth val="0"/>
        <c:overlap val="100"/>
        <c:axId val="1401040287"/>
        <c:axId val="1401048447"/>
      </c:barChart>
      <c:catAx>
        <c:axId val="1401040287"/>
        <c:scaling>
          <c:orientation val="minMax"/>
        </c:scaling>
        <c:delete val="1"/>
        <c:axPos val="l"/>
        <c:majorTickMark val="out"/>
        <c:minorTickMark val="none"/>
        <c:tickLblPos val="nextTo"/>
        <c:crossAx val="1401048447"/>
        <c:crosses val="autoZero"/>
        <c:auto val="1"/>
        <c:lblAlgn val="ctr"/>
        <c:lblOffset val="100"/>
        <c:noMultiLvlLbl val="0"/>
      </c:catAx>
      <c:valAx>
        <c:axId val="1401048447"/>
        <c:scaling>
          <c:orientation val="minMax"/>
          <c:max val="4"/>
        </c:scaling>
        <c:delete val="1"/>
        <c:axPos val="b"/>
        <c:numFmt formatCode="0.00" sourceLinked="1"/>
        <c:majorTickMark val="out"/>
        <c:minorTickMark val="none"/>
        <c:tickLblPos val="nextTo"/>
        <c:crossAx val="1401040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76000">
                    <a:srgbClr val="1397A5"/>
                  </a:gs>
                  <a:gs pos="0">
                    <a:srgbClr val="FFFF00"/>
                  </a:gs>
                </a:gsLst>
                <a:lin ang="10800000" scaled="0"/>
              </a:gradFill>
              <a:ln w="19050">
                <a:solidFill>
                  <a:schemeClr val="tx1"/>
                </a:solidFill>
              </a:ln>
              <a:effectLst/>
            </c:spPr>
            <c:extLst>
              <c:ext xmlns:c16="http://schemas.microsoft.com/office/drawing/2014/chart" uri="{C3380CC4-5D6E-409C-BE32-E72D297353CC}">
                <c16:uniqueId val="{00000001-EFF4-40BC-BBDE-0373833C8E2B}"/>
              </c:ext>
            </c:extLst>
          </c:dPt>
          <c:dPt>
            <c:idx val="1"/>
            <c:bubble3D val="0"/>
            <c:spPr>
              <a:gradFill flip="none" rotWithShape="1">
                <a:gsLst>
                  <a:gs pos="0">
                    <a:schemeClr val="tx1"/>
                  </a:gs>
                  <a:gs pos="93000">
                    <a:srgbClr val="02434A"/>
                  </a:gs>
                </a:gsLst>
                <a:lin ang="18900000" scaled="1"/>
                <a:tileRect/>
              </a:gradFill>
              <a:ln w="19050">
                <a:noFill/>
              </a:ln>
              <a:effectLst/>
            </c:spPr>
            <c:extLst>
              <c:ext xmlns:c16="http://schemas.microsoft.com/office/drawing/2014/chart" uri="{C3380CC4-5D6E-409C-BE32-E72D297353CC}">
                <c16:uniqueId val="{00000003-EFF4-40BC-BBDE-0373833C8E2B}"/>
              </c:ext>
            </c:extLst>
          </c:dPt>
          <c:val>
            <c:numRef>
              <c:f>'Employee by gender'!$C$9:$C$10</c:f>
              <c:numCache>
                <c:formatCode>0%</c:formatCode>
                <c:ptCount val="2"/>
                <c:pt idx="0">
                  <c:v>0.4</c:v>
                </c:pt>
                <c:pt idx="1">
                  <c:v>0.6</c:v>
                </c:pt>
              </c:numCache>
            </c:numRef>
          </c:val>
          <c:extLst>
            <c:ext xmlns:c16="http://schemas.microsoft.com/office/drawing/2014/chart" uri="{C3380CC4-5D6E-409C-BE32-E72D297353CC}">
              <c16:uniqueId val="{00000004-EFF4-40BC-BBDE-0373833C8E2B}"/>
            </c:ext>
          </c:extLst>
        </c:ser>
        <c:dLbls>
          <c:showLegendKey val="0"/>
          <c:showVal val="0"/>
          <c:showCatName val="0"/>
          <c:showSerName val="0"/>
          <c:showPercent val="0"/>
          <c:showBubbleSize val="0"/>
          <c:showLeaderLines val="1"/>
        </c:dLbls>
        <c:firstSliceAng val="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tx1"/>
              </a:solidFill>
            </a:ln>
          </c:spPr>
          <c:dPt>
            <c:idx val="0"/>
            <c:bubble3D val="0"/>
            <c:spPr>
              <a:gradFill>
                <a:gsLst>
                  <a:gs pos="0">
                    <a:srgbClr val="1397A5"/>
                  </a:gs>
                  <a:gs pos="100000">
                    <a:srgbClr val="FFC000">
                      <a:alpha val="0"/>
                    </a:srgbClr>
                  </a:gs>
                </a:gsLst>
                <a:lin ang="10800000" scaled="0"/>
              </a:gradFill>
              <a:ln w="19050">
                <a:noFill/>
              </a:ln>
              <a:effectLst/>
            </c:spPr>
            <c:extLst>
              <c:ext xmlns:c16="http://schemas.microsoft.com/office/drawing/2014/chart" uri="{C3380CC4-5D6E-409C-BE32-E72D297353CC}">
                <c16:uniqueId val="{00000001-26D2-4094-802A-50F24145A5B4}"/>
              </c:ext>
            </c:extLst>
          </c:dPt>
          <c:dPt>
            <c:idx val="1"/>
            <c:bubble3D val="0"/>
            <c:spPr>
              <a:gradFill flip="none" rotWithShape="1">
                <a:gsLst>
                  <a:gs pos="7000">
                    <a:srgbClr val="FFFF00"/>
                  </a:gs>
                  <a:gs pos="71000">
                    <a:srgbClr val="009999"/>
                  </a:gs>
                </a:gsLst>
                <a:lin ang="18900000" scaled="1"/>
                <a:tileRect/>
              </a:gradFill>
              <a:ln w="19050">
                <a:solidFill>
                  <a:schemeClr val="tx1"/>
                </a:solidFill>
              </a:ln>
              <a:effectLst/>
            </c:spPr>
            <c:extLst>
              <c:ext xmlns:c16="http://schemas.microsoft.com/office/drawing/2014/chart" uri="{C3380CC4-5D6E-409C-BE32-E72D297353CC}">
                <c16:uniqueId val="{00000003-26D2-4094-802A-50F24145A5B4}"/>
              </c:ext>
            </c:extLst>
          </c:dPt>
          <c:val>
            <c:numRef>
              <c:f>'Employee by gender'!$C$9:$C$10</c:f>
              <c:numCache>
                <c:formatCode>0%</c:formatCode>
                <c:ptCount val="2"/>
                <c:pt idx="0">
                  <c:v>0.4</c:v>
                </c:pt>
                <c:pt idx="1">
                  <c:v>0.6</c:v>
                </c:pt>
              </c:numCache>
            </c:numRef>
          </c:val>
          <c:extLst>
            <c:ext xmlns:c16="http://schemas.microsoft.com/office/drawing/2014/chart" uri="{C3380CC4-5D6E-409C-BE32-E72D297353CC}">
              <c16:uniqueId val="{00000004-26D2-4094-802A-50F24145A5B4}"/>
            </c:ext>
          </c:extLst>
        </c:ser>
        <c:dLbls>
          <c:showLegendKey val="0"/>
          <c:showVal val="0"/>
          <c:showCatName val="0"/>
          <c:showSerName val="0"/>
          <c:showPercent val="0"/>
          <c:showBubbleSize val="0"/>
          <c:showLeaderLines val="1"/>
        </c:dLbls>
        <c:firstSliceAng val="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[HR_Analytics.xlsx]Education by Attrition !Education by Attrition </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3175">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rgbClr val="1397A5"/>
              </a:gs>
              <a:gs pos="61444">
                <a:srgbClr val="FFFF00"/>
              </a:gs>
              <a:gs pos="37000">
                <a:srgbClr val="FFC000"/>
              </a:gs>
              <a:gs pos="100000">
                <a:schemeClr val="bg1"/>
              </a:gs>
            </a:gsLst>
            <a:lin ang="0" scaled="1"/>
            <a:tileRect/>
          </a:gradFill>
          <a:ln w="3175">
            <a:solidFill>
              <a:schemeClr val="tx1"/>
            </a:solidFill>
          </a:ln>
          <a:effectLst/>
        </c:spPr>
      </c:pivotFmt>
      <c:pivotFmt>
        <c:idx val="4"/>
        <c:spPr>
          <a:gradFill>
            <a:gsLst>
              <a:gs pos="0">
                <a:srgbClr val="1397A5"/>
              </a:gs>
              <a:gs pos="50000">
                <a:srgbClr val="FFFF00"/>
              </a:gs>
              <a:gs pos="29350">
                <a:srgbClr val="FFC000"/>
              </a:gs>
              <a:gs pos="100000">
                <a:schemeClr val="bg1"/>
              </a:gs>
            </a:gsLst>
            <a:lin ang="0" scaled="1"/>
          </a:gradFill>
          <a:ln w="3175">
            <a:solidFill>
              <a:schemeClr val="tx1"/>
            </a:solidFill>
          </a:ln>
          <a:effectLst/>
        </c:spPr>
      </c:pivotFmt>
      <c:pivotFmt>
        <c:idx val="5"/>
        <c:spPr>
          <a:gradFill>
            <a:gsLst>
              <a:gs pos="0">
                <a:srgbClr val="1397A5"/>
              </a:gs>
              <a:gs pos="75250">
                <a:srgbClr val="FFFF00"/>
              </a:gs>
              <a:gs pos="50000">
                <a:srgbClr val="FFC000"/>
              </a:gs>
              <a:gs pos="100000">
                <a:schemeClr val="bg2"/>
              </a:gs>
            </a:gsLst>
            <a:lin ang="0" scaled="1"/>
          </a:gradFill>
          <a:ln w="3175">
            <a:solidFill>
              <a:schemeClr val="tx1"/>
            </a:solidFill>
          </a:ln>
          <a:effectLst/>
        </c:spPr>
      </c:pivotFmt>
      <c:pivotFmt>
        <c:idx val="6"/>
        <c:spPr>
          <a:gradFill>
            <a:gsLst>
              <a:gs pos="0">
                <a:srgbClr val="02434A"/>
              </a:gs>
              <a:gs pos="100000">
                <a:schemeClr val="bg1"/>
              </a:gs>
              <a:gs pos="65000">
                <a:srgbClr val="00FFFF"/>
              </a:gs>
            </a:gsLst>
            <a:lin ang="0" scaled="1"/>
          </a:gradFill>
          <a:ln w="3175">
            <a:solidFill>
              <a:schemeClr val="tx1"/>
            </a:solidFill>
          </a:ln>
          <a:effectLst/>
        </c:spPr>
      </c:pivotFmt>
      <c:pivotFmt>
        <c:idx val="7"/>
        <c:spPr>
          <a:gradFill>
            <a:gsLst>
              <a:gs pos="50500">
                <a:srgbClr val="00FFFF"/>
              </a:gs>
              <a:gs pos="0">
                <a:srgbClr val="02434A"/>
              </a:gs>
              <a:gs pos="100000">
                <a:schemeClr val="bg1"/>
              </a:gs>
            </a:gsLst>
            <a:lin ang="0" scaled="1"/>
          </a:gradFill>
          <a:ln w="3175">
            <a:solidFill>
              <a:schemeClr val="tx1"/>
            </a:solidFill>
          </a:ln>
          <a:effectLst/>
        </c:spPr>
      </c:pivotFmt>
    </c:pivotFmts>
    <c:plotArea>
      <c:layout/>
      <c:barChart>
        <c:barDir val="bar"/>
        <c:grouping val="clustered"/>
        <c:varyColors val="0"/>
        <c:ser>
          <c:idx val="0"/>
          <c:order val="0"/>
          <c:tx>
            <c:strRef>
              <c:f>'Education by Attrition '!$B$3</c:f>
              <c:strCache>
                <c:ptCount val="1"/>
                <c:pt idx="0">
                  <c:v>Total</c:v>
                </c:pt>
              </c:strCache>
            </c:strRef>
          </c:tx>
          <c:spPr>
            <a:solidFill>
              <a:schemeClr val="accent1"/>
            </a:solidFill>
            <a:ln w="3175">
              <a:solidFill>
                <a:schemeClr val="tx1"/>
              </a:solidFill>
            </a:ln>
            <a:effectLst/>
          </c:spPr>
          <c:invertIfNegative val="0"/>
          <c:dPt>
            <c:idx val="0"/>
            <c:invertIfNegative val="0"/>
            <c:bubble3D val="0"/>
            <c:spPr>
              <a:gradFill>
                <a:gsLst>
                  <a:gs pos="50500">
                    <a:srgbClr val="00FFFF"/>
                  </a:gs>
                  <a:gs pos="0">
                    <a:srgbClr val="02434A"/>
                  </a:gs>
                  <a:gs pos="100000">
                    <a:schemeClr val="bg1"/>
                  </a:gs>
                </a:gsLst>
                <a:lin ang="0" scaled="1"/>
              </a:gradFill>
              <a:ln w="3175">
                <a:solidFill>
                  <a:schemeClr val="tx1"/>
                </a:solidFill>
              </a:ln>
              <a:effectLst/>
            </c:spPr>
            <c:extLst>
              <c:ext xmlns:c16="http://schemas.microsoft.com/office/drawing/2014/chart" uri="{C3380CC4-5D6E-409C-BE32-E72D297353CC}">
                <c16:uniqueId val="{00000005-6C5E-428D-A4E9-9B646C3B6B9E}"/>
              </c:ext>
            </c:extLst>
          </c:dPt>
          <c:dPt>
            <c:idx val="1"/>
            <c:invertIfNegative val="0"/>
            <c:bubble3D val="0"/>
            <c:spPr>
              <a:gradFill>
                <a:gsLst>
                  <a:gs pos="0">
                    <a:srgbClr val="02434A"/>
                  </a:gs>
                  <a:gs pos="100000">
                    <a:schemeClr val="bg1"/>
                  </a:gs>
                  <a:gs pos="65000">
                    <a:srgbClr val="00FFFF"/>
                  </a:gs>
                </a:gsLst>
                <a:lin ang="0" scaled="1"/>
              </a:gradFill>
              <a:ln w="3175">
                <a:solidFill>
                  <a:schemeClr val="tx1"/>
                </a:solidFill>
              </a:ln>
              <a:effectLst/>
            </c:spPr>
            <c:extLst>
              <c:ext xmlns:c16="http://schemas.microsoft.com/office/drawing/2014/chart" uri="{C3380CC4-5D6E-409C-BE32-E72D297353CC}">
                <c16:uniqueId val="{00000004-6C5E-428D-A4E9-9B646C3B6B9E}"/>
              </c:ext>
            </c:extLst>
          </c:dPt>
          <c:dPt>
            <c:idx val="2"/>
            <c:invertIfNegative val="0"/>
            <c:bubble3D val="0"/>
            <c:spPr>
              <a:gradFill>
                <a:gsLst>
                  <a:gs pos="0">
                    <a:srgbClr val="1397A5"/>
                  </a:gs>
                  <a:gs pos="75250">
                    <a:srgbClr val="FFFF00"/>
                  </a:gs>
                  <a:gs pos="50000">
                    <a:srgbClr val="FFC000"/>
                  </a:gs>
                  <a:gs pos="100000">
                    <a:schemeClr val="bg2"/>
                  </a:gs>
                </a:gsLst>
                <a:lin ang="0" scaled="1"/>
              </a:gradFill>
              <a:ln w="3175">
                <a:solidFill>
                  <a:schemeClr val="tx1"/>
                </a:solidFill>
              </a:ln>
              <a:effectLst/>
            </c:spPr>
            <c:extLst>
              <c:ext xmlns:c16="http://schemas.microsoft.com/office/drawing/2014/chart" uri="{C3380CC4-5D6E-409C-BE32-E72D297353CC}">
                <c16:uniqueId val="{00000003-6C5E-428D-A4E9-9B646C3B6B9E}"/>
              </c:ext>
            </c:extLst>
          </c:dPt>
          <c:dPt>
            <c:idx val="3"/>
            <c:invertIfNegative val="0"/>
            <c:bubble3D val="0"/>
            <c:spPr>
              <a:gradFill>
                <a:gsLst>
                  <a:gs pos="0">
                    <a:srgbClr val="1397A5"/>
                  </a:gs>
                  <a:gs pos="50000">
                    <a:srgbClr val="FFFF00"/>
                  </a:gs>
                  <a:gs pos="29350">
                    <a:srgbClr val="FFC000"/>
                  </a:gs>
                  <a:gs pos="100000">
                    <a:schemeClr val="bg1"/>
                  </a:gs>
                </a:gsLst>
                <a:lin ang="0" scaled="1"/>
              </a:gradFill>
              <a:ln w="3175">
                <a:solidFill>
                  <a:schemeClr val="tx1"/>
                </a:solidFill>
              </a:ln>
              <a:effectLst/>
            </c:spPr>
            <c:extLst>
              <c:ext xmlns:c16="http://schemas.microsoft.com/office/drawing/2014/chart" uri="{C3380CC4-5D6E-409C-BE32-E72D297353CC}">
                <c16:uniqueId val="{00000002-6C5E-428D-A4E9-9B646C3B6B9E}"/>
              </c:ext>
            </c:extLst>
          </c:dPt>
          <c:dPt>
            <c:idx val="4"/>
            <c:invertIfNegative val="0"/>
            <c:bubble3D val="0"/>
            <c:spPr>
              <a:gradFill flip="none" rotWithShape="1">
                <a:gsLst>
                  <a:gs pos="0">
                    <a:srgbClr val="1397A5"/>
                  </a:gs>
                  <a:gs pos="61444">
                    <a:srgbClr val="FFFF00"/>
                  </a:gs>
                  <a:gs pos="37000">
                    <a:srgbClr val="FFC000"/>
                  </a:gs>
                  <a:gs pos="100000">
                    <a:schemeClr val="bg1"/>
                  </a:gs>
                </a:gsLst>
                <a:lin ang="0" scaled="1"/>
                <a:tileRect/>
              </a:gradFill>
              <a:ln w="3175">
                <a:solidFill>
                  <a:schemeClr val="tx1"/>
                </a:solidFill>
              </a:ln>
              <a:effectLst/>
            </c:spPr>
            <c:extLst>
              <c:ext xmlns:c16="http://schemas.microsoft.com/office/drawing/2014/chart" uri="{C3380CC4-5D6E-409C-BE32-E72D297353CC}">
                <c16:uniqueId val="{00000001-6C5E-428D-A4E9-9B646C3B6B9E}"/>
              </c:ext>
            </c:extLst>
          </c:dPt>
          <c:dLbls>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 '!$A$4:$A$9</c:f>
              <c:strCache>
                <c:ptCount val="5"/>
                <c:pt idx="0">
                  <c:v>Doctoral Degree</c:v>
                </c:pt>
                <c:pt idx="1">
                  <c:v>High School</c:v>
                </c:pt>
                <c:pt idx="2">
                  <c:v>Associates Degree</c:v>
                </c:pt>
                <c:pt idx="3">
                  <c:v>Master's Degree</c:v>
                </c:pt>
                <c:pt idx="4">
                  <c:v>Bachelor's Degree</c:v>
                </c:pt>
              </c:strCache>
            </c:strRef>
          </c:cat>
          <c:val>
            <c:numRef>
              <c:f>'Education by Attrition '!$B$4:$B$9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C5E-428D-A4E9-9B646C3B6B9E}"/>
            </c:ext>
          </c:extLst>
        </c:ser>
        <c:dLbls>
          <c:dLblPos val="outEnd"/>
          <c:showLegendKey val="0"/>
          <c:showVal val="1"/>
          <c:showCatName val="0"/>
          <c:showSerName val="0"/>
          <c:showPercent val="0"/>
          <c:showBubbleSize val="0"/>
        </c:dLbls>
        <c:gapWidth val="58"/>
        <c:axId val="405208656"/>
        <c:axId val="405213456"/>
      </c:barChart>
      <c:catAx>
        <c:axId val="405208656"/>
        <c:scaling>
          <c:orientation val="minMax"/>
        </c:scaling>
        <c:delete val="0"/>
        <c:axPos val="l"/>
        <c:numFmt formatCode="General" sourceLinked="1"/>
        <c:majorTickMark val="out"/>
        <c:minorTickMark val="none"/>
        <c:tickLblPos val="nextTo"/>
        <c:spPr>
          <a:noFill/>
          <a:ln w="6350" cap="flat" cmpd="sng" algn="ctr">
            <a:solidFill>
              <a:schemeClr val="accent2"/>
            </a:solidFill>
            <a:prstDash val="solid"/>
            <a:miter lim="800000"/>
          </a:ln>
          <a:effectLst/>
        </c:spPr>
        <c:txPr>
          <a:bodyPr rot="-60000000" spcFirstLastPara="1" vertOverflow="ellipsis" vert="horz" wrap="square" anchor="ctr" anchorCtr="1"/>
          <a:lstStyle/>
          <a:p>
            <a:pPr>
              <a:defRPr sz="1400" b="1" i="0" u="none" strike="noStrike" kern="1200" baseline="0">
                <a:solidFill>
                  <a:srgbClr val="FFC000"/>
                </a:solidFill>
                <a:latin typeface="+mn-lt"/>
                <a:ea typeface="+mn-ea"/>
                <a:cs typeface="+mn-cs"/>
              </a:defRPr>
            </a:pPr>
            <a:endParaRPr lang="en-US"/>
          </a:p>
        </c:txPr>
        <c:crossAx val="405213456"/>
        <c:crosses val="autoZero"/>
        <c:auto val="1"/>
        <c:lblAlgn val="ctr"/>
        <c:lblOffset val="100"/>
        <c:noMultiLvlLbl val="0"/>
      </c:catAx>
      <c:valAx>
        <c:axId val="405213456"/>
        <c:scaling>
          <c:orientation val="minMax"/>
        </c:scaling>
        <c:delete val="1"/>
        <c:axPos val="b"/>
        <c:numFmt formatCode="General" sourceLinked="1"/>
        <c:majorTickMark val="out"/>
        <c:minorTickMark val="none"/>
        <c:tickLblPos val="nextTo"/>
        <c:crossAx val="40520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[HR_Analytics.xlsx]Departmently attrition!Departmently attrition</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4.0588553197050186E-3"/>
              <c:y val="-5.223111552008202E-17"/>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19050">
            <a:solidFill>
              <a:schemeClr val="lt1"/>
            </a:solidFill>
          </a:ln>
          <a:effectLst/>
        </c:spPr>
        <c:dLbl>
          <c:idx val="0"/>
          <c:layout>
            <c:manualLayout>
              <c:x val="-2.0294276598525837E-2"/>
              <c:y val="-0.22222222222222221"/>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3.6529697877346508E-2"/>
              <c:y val="0.2051282051282051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4.0588553197050186E-3"/>
              <c:y val="-5.223111552008202E-17"/>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2.0294276598525837E-2"/>
              <c:y val="-0.22222222222222221"/>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3.6529697877346508E-2"/>
              <c:y val="0.2051282051282051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a:gsLst>
              <a:gs pos="0">
                <a:schemeClr val="tx1"/>
              </a:gs>
              <a:gs pos="50000">
                <a:srgbClr val="007CA8"/>
              </a:gs>
              <a:gs pos="100000">
                <a:srgbClr val="FFC000"/>
              </a:gs>
            </a:gsLst>
            <a:path path="circle">
              <a:fillToRect t="100000" r="100000"/>
            </a:path>
          </a:gradFill>
          <a:ln w="3175">
            <a:solidFill>
              <a:schemeClr val="tx1"/>
            </a:solidFill>
          </a:ln>
          <a:effectLst/>
        </c:spPr>
        <c:dLbl>
          <c:idx val="0"/>
          <c:layout>
            <c:manualLayout>
              <c:x val="-5.175208126300803E-2"/>
              <c:y val="-0.11794871794871795"/>
            </c:manualLayout>
          </c:layout>
          <c:spPr>
            <a:noFill/>
            <a:ln>
              <a:noFill/>
            </a:ln>
            <a:effectLst/>
          </c:spPr>
          <c:txPr>
            <a:bodyPr rot="0" spcFirstLastPara="1" vertOverflow="clip" horzOverflow="clip"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flip="none" rotWithShape="1">
            <a:gsLst>
              <a:gs pos="18000">
                <a:srgbClr val="EB701D"/>
              </a:gs>
              <a:gs pos="100000">
                <a:srgbClr val="FFFF00"/>
              </a:gs>
            </a:gsLst>
            <a:path path="circle">
              <a:fillToRect t="100000" r="100000"/>
            </a:path>
            <a:tileRect l="-100000" b="-100000"/>
          </a:gradFill>
          <a:ln w="3175">
            <a:solidFill>
              <a:schemeClr val="tx1"/>
            </a:solidFill>
          </a:ln>
          <a:effectLst/>
        </c:spPr>
        <c:dLbl>
          <c:idx val="0"/>
          <c:layout>
            <c:manualLayout>
              <c:x val="-1.1995513009006654E-2"/>
              <c:y val="-0.29974150033571384"/>
            </c:manualLayout>
          </c:layout>
          <c:spPr>
            <a:noFill/>
            <a:ln>
              <a:noFill/>
            </a:ln>
            <a:effectLst/>
          </c:spPr>
          <c:txPr>
            <a:bodyPr rot="0" spcFirstLastPara="1" vertOverflow="clip" horzOverflow="clip" vert="horz" wrap="square" lIns="38100" tIns="19050" rIns="38100" bIns="19050" anchor="ctr" anchorCtr="1">
              <a:spAutoFit/>
            </a:bodyPr>
            <a:lstStyle/>
            <a:p>
              <a:pPr>
                <a:defRPr sz="1800" b="1" i="0" u="none" strike="noStrike" kern="1200" baseline="0">
                  <a:solidFill>
                    <a:srgbClr val="034D55"/>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a:gsLst>
              <a:gs pos="15000">
                <a:srgbClr val="034D55"/>
              </a:gs>
              <a:gs pos="55000">
                <a:srgbClr val="009999"/>
              </a:gs>
              <a:gs pos="100000">
                <a:srgbClr val="FFC000"/>
              </a:gs>
            </a:gsLst>
            <a:path path="circle">
              <a:fillToRect t="100000" r="100000"/>
            </a:path>
          </a:gradFill>
          <a:ln w="3175">
            <a:solidFill>
              <a:schemeClr val="tx1"/>
            </a:solidFill>
          </a:ln>
          <a:effectLst/>
        </c:spPr>
        <c:dLbl>
          <c:idx val="0"/>
          <c:layout>
            <c:manualLayout>
              <c:x val="3.6529697877346508E-2"/>
              <c:y val="0.20512820512820512"/>
            </c:manualLayout>
          </c:layout>
          <c:spPr>
            <a:noFill/>
            <a:ln>
              <a:noFill/>
            </a:ln>
            <a:effectLst/>
          </c:spPr>
          <c:txPr>
            <a:bodyPr rot="0" spcFirstLastPara="1" vertOverflow="clip" horzOverflow="clip"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9116128118839912"/>
          <c:y val="3.1567543418774775E-2"/>
          <c:w val="0.52961190244477863"/>
          <c:h val="0.75719613361582816"/>
        </c:manualLayout>
      </c:layout>
      <c:pieChart>
        <c:varyColors val="1"/>
        <c:ser>
          <c:idx val="0"/>
          <c:order val="0"/>
          <c:tx>
            <c:strRef>
              <c:f>'Departmently attrition'!$B$3</c:f>
              <c:strCache>
                <c:ptCount val="1"/>
                <c:pt idx="0">
                  <c:v>Total</c:v>
                </c:pt>
              </c:strCache>
            </c:strRef>
          </c:tx>
          <c:explosion val="13"/>
          <c:dPt>
            <c:idx val="0"/>
            <c:bubble3D val="0"/>
            <c:explosion val="39"/>
            <c:spPr>
              <a:gradFill>
                <a:gsLst>
                  <a:gs pos="0">
                    <a:schemeClr val="tx1"/>
                  </a:gs>
                  <a:gs pos="50000">
                    <a:srgbClr val="007CA8"/>
                  </a:gs>
                  <a:gs pos="100000">
                    <a:srgbClr val="FFC000"/>
                  </a:gs>
                </a:gsLst>
                <a:path path="circle">
                  <a:fillToRect t="100000" r="100000"/>
                </a:path>
              </a:gradFill>
              <a:ln w="3175">
                <a:solidFill>
                  <a:schemeClr val="tx1"/>
                </a:solidFill>
              </a:ln>
              <a:effectLst/>
            </c:spPr>
            <c:extLst>
              <c:ext xmlns:c16="http://schemas.microsoft.com/office/drawing/2014/chart" uri="{C3380CC4-5D6E-409C-BE32-E72D297353CC}">
                <c16:uniqueId val="{00000001-6644-409D-AF18-66CECBB4E001}"/>
              </c:ext>
            </c:extLst>
          </c:dPt>
          <c:dPt>
            <c:idx val="1"/>
            <c:bubble3D val="0"/>
            <c:explosion val="0"/>
            <c:spPr>
              <a:gradFill flip="none" rotWithShape="1">
                <a:gsLst>
                  <a:gs pos="18000">
                    <a:srgbClr val="EB701D"/>
                  </a:gs>
                  <a:gs pos="100000">
                    <a:srgbClr val="FFFF00"/>
                  </a:gs>
                </a:gsLst>
                <a:path path="circle">
                  <a:fillToRect t="100000" r="100000"/>
                </a:path>
                <a:tileRect l="-100000" b="-100000"/>
              </a:gradFill>
              <a:ln w="3175">
                <a:solidFill>
                  <a:schemeClr val="tx1"/>
                </a:solidFill>
              </a:ln>
              <a:effectLst/>
            </c:spPr>
            <c:extLst>
              <c:ext xmlns:c16="http://schemas.microsoft.com/office/drawing/2014/chart" uri="{C3380CC4-5D6E-409C-BE32-E72D297353CC}">
                <c16:uniqueId val="{00000003-6644-409D-AF18-66CECBB4E001}"/>
              </c:ext>
            </c:extLst>
          </c:dPt>
          <c:dPt>
            <c:idx val="2"/>
            <c:bubble3D val="0"/>
            <c:explosion val="2"/>
            <c:spPr>
              <a:gradFill>
                <a:gsLst>
                  <a:gs pos="15000">
                    <a:srgbClr val="034D55"/>
                  </a:gs>
                  <a:gs pos="55000">
                    <a:srgbClr val="009999"/>
                  </a:gs>
                  <a:gs pos="100000">
                    <a:srgbClr val="FFC000"/>
                  </a:gs>
                </a:gsLst>
                <a:path path="circle">
                  <a:fillToRect t="100000" r="100000"/>
                </a:path>
              </a:gradFill>
              <a:ln w="3175">
                <a:solidFill>
                  <a:schemeClr val="tx1"/>
                </a:solidFill>
              </a:ln>
              <a:effectLst/>
            </c:spPr>
            <c:extLst>
              <c:ext xmlns:c16="http://schemas.microsoft.com/office/drawing/2014/chart" uri="{C3380CC4-5D6E-409C-BE32-E72D297353CC}">
                <c16:uniqueId val="{00000005-6644-409D-AF18-66CECBB4E001}"/>
              </c:ext>
            </c:extLst>
          </c:dPt>
          <c:dLbls>
            <c:dLbl>
              <c:idx val="0"/>
              <c:layout>
                <c:manualLayout>
                  <c:x val="-5.175208126300803E-2"/>
                  <c:y val="-0.11794871794871795"/>
                </c:manualLayout>
              </c:layout>
              <c:spPr>
                <a:noFill/>
                <a:ln>
                  <a:noFill/>
                </a:ln>
                <a:effectLst/>
              </c:spPr>
              <c:txPr>
                <a:bodyPr rot="0" spcFirstLastPara="1" vertOverflow="clip" horzOverflow="clip"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6644-409D-AF18-66CECBB4E001}"/>
                </c:ext>
              </c:extLst>
            </c:dLbl>
            <c:dLbl>
              <c:idx val="1"/>
              <c:layout>
                <c:manualLayout>
                  <c:x val="-1.1995513009006654E-2"/>
                  <c:y val="-0.29974150033571384"/>
                </c:manualLayout>
              </c:layout>
              <c:spPr>
                <a:noFill/>
                <a:ln>
                  <a:noFill/>
                </a:ln>
                <a:effectLst/>
              </c:spPr>
              <c:txPr>
                <a:bodyPr rot="0" spcFirstLastPara="1" vertOverflow="clip" horzOverflow="clip" vert="horz" wrap="square" lIns="38100" tIns="19050" rIns="38100" bIns="19050" anchor="ctr" anchorCtr="1">
                  <a:spAutoFit/>
                </a:bodyPr>
                <a:lstStyle/>
                <a:p>
                  <a:pPr>
                    <a:defRPr sz="1800" b="1" i="0" u="none" strike="noStrike" kern="1200" baseline="0">
                      <a:solidFill>
                        <a:srgbClr val="034D55"/>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6644-409D-AF18-66CECBB4E001}"/>
                </c:ext>
              </c:extLst>
            </c:dLbl>
            <c:dLbl>
              <c:idx val="2"/>
              <c:layout>
                <c:manualLayout>
                  <c:x val="3.6529697877346508E-2"/>
                  <c:y val="0.20512820512820512"/>
                </c:manualLayout>
              </c:layout>
              <c:spPr>
                <a:noFill/>
                <a:ln>
                  <a:noFill/>
                </a:ln>
                <a:effectLst/>
              </c:spPr>
              <c:txPr>
                <a:bodyPr rot="0" spcFirstLastPara="1" vertOverflow="clip" horzOverflow="clip"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6644-409D-AF18-66CECBB4E001}"/>
                </c:ext>
              </c:extLst>
            </c:dLbl>
            <c:spPr>
              <a:noFill/>
              <a:ln>
                <a:no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'Departmently attrition'!$A$4:$A$7</c:f>
              <c:strCache>
                <c:ptCount val="3"/>
                <c:pt idx="0">
                  <c:v>HR</c:v>
                </c:pt>
                <c:pt idx="1">
                  <c:v>R&amp;D</c:v>
                </c:pt>
                <c:pt idx="2">
                  <c:v>Sales</c:v>
                </c:pt>
              </c:strCache>
            </c:strRef>
          </c:cat>
          <c:val>
            <c:numRef>
              <c:f>'Departmently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6644-409D-AF18-66CECBB4E001}"/>
            </c:ext>
          </c:extLst>
        </c:ser>
        <c:dLbls>
          <c:showLegendKey val="0"/>
          <c:showVal val="0"/>
          <c:showCatName val="0"/>
          <c:showSerName val="0"/>
          <c:showPercent val="0"/>
          <c:showBubbleSize val="0"/>
          <c:showLeaderLines val="0"/>
        </c:dLbls>
        <c:firstSliceAng val="63"/>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[HR_Analytics.xlsx]Attrition by Age group!Attrition by Age group</c:name>
    <c:fmtId val="5"/>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1.3888888888888888E-2"/>
              <c:y val="-0.42592592592592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1.6666666666666614E-2"/>
              <c:y val="-0.231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1.1111111111111112E-2"/>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5.5555555555555558E-3"/>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8.3333333333332309E-3"/>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1.3888888888888888E-2"/>
              <c:y val="-0.42592592592592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1.6666666666666614E-2"/>
              <c:y val="-0.231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1.1111111111111112E-2"/>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5.5555555555555558E-3"/>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dLbl>
          <c:idx val="0"/>
          <c:layout>
            <c:manualLayout>
              <c:x val="8.3333333333332309E-3"/>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3175">
            <a:noFill/>
          </a:ln>
          <a:effectLst>
            <a:outerShdw blurRad="50800" dist="38100" dir="2700000" algn="tl" rotWithShape="0">
              <a:prstClr val="black">
                <a:alpha val="40000"/>
              </a:prst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flip="none" rotWithShape="1">
            <a:gsLst>
              <a:gs pos="0">
                <a:schemeClr val="bg1"/>
              </a:gs>
              <a:gs pos="100000">
                <a:schemeClr val="tx1"/>
              </a:gs>
              <a:gs pos="32130">
                <a:srgbClr val="046F7A"/>
              </a:gs>
              <a:gs pos="70000">
                <a:srgbClr val="02434A"/>
              </a:gs>
            </a:gsLst>
            <a:lin ang="5400000" scaled="1"/>
            <a:tileRect/>
          </a:gradFill>
          <a:ln w="3175">
            <a:noFill/>
          </a:ln>
          <a:effectLst>
            <a:outerShdw blurRad="50800" dist="38100" dir="2700000" algn="tl" rotWithShape="0">
              <a:prstClr val="black">
                <a:alpha val="40000"/>
              </a:prstClr>
            </a:outerShdw>
          </a:effectLst>
          <a:scene3d>
            <a:camera prst="orthographicFront"/>
            <a:lightRig rig="threePt" dir="t"/>
          </a:scene3d>
          <a:sp3d/>
        </c:spPr>
        <c:dLbl>
          <c:idx val="0"/>
          <c:layout>
            <c:manualLayout>
              <c:x val="1.3888888888888888E-2"/>
              <c:y val="-0.42592592592592593"/>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a:gsLst>
              <a:gs pos="0">
                <a:schemeClr val="bg1"/>
              </a:gs>
              <a:gs pos="99000">
                <a:srgbClr val="1397A5"/>
              </a:gs>
              <a:gs pos="55000">
                <a:srgbClr val="FFFF00"/>
              </a:gs>
            </a:gsLst>
            <a:lin ang="5400000" scaled="1"/>
          </a:gradFill>
          <a:ln w="3175">
            <a:noFill/>
          </a:ln>
          <a:effectLst>
            <a:outerShdw blurRad="50800" dist="38100" dir="2700000" algn="tl" rotWithShape="0">
              <a:prstClr val="black">
                <a:alpha val="40000"/>
              </a:prstClr>
            </a:outerShdw>
          </a:effectLst>
          <a:sp3d/>
        </c:spPr>
        <c:dLbl>
          <c:idx val="0"/>
          <c:layout>
            <c:manualLayout>
              <c:x val="1.6666666666666614E-2"/>
              <c:y val="-0.23148148148148148"/>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a:gsLst>
              <a:gs pos="0">
                <a:schemeClr val="bg1"/>
              </a:gs>
              <a:gs pos="40000">
                <a:srgbClr val="034D55"/>
              </a:gs>
              <a:gs pos="67000">
                <a:srgbClr val="023338"/>
              </a:gs>
              <a:gs pos="100000">
                <a:schemeClr val="tx1"/>
              </a:gs>
            </a:gsLst>
            <a:lin ang="5400000" scaled="1"/>
          </a:gradFill>
          <a:ln w="3175">
            <a:noFill/>
          </a:ln>
          <a:effectLst>
            <a:outerShdw blurRad="50800" dist="38100" dir="2700000" algn="tl" rotWithShape="0">
              <a:prstClr val="black">
                <a:alpha val="40000"/>
              </a:prstClr>
            </a:outerShdw>
          </a:effectLst>
          <a:sp3d/>
        </c:spPr>
        <c:dLbl>
          <c:idx val="0"/>
          <c:layout>
            <c:manualLayout>
              <c:x val="1.1111111111111112E-2"/>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a:gsLst>
              <a:gs pos="0">
                <a:schemeClr val="bg1"/>
              </a:gs>
              <a:gs pos="47000">
                <a:srgbClr val="FFFF00"/>
              </a:gs>
              <a:gs pos="100000">
                <a:srgbClr val="1397A5"/>
              </a:gs>
            </a:gsLst>
            <a:lin ang="5400000" scaled="1"/>
          </a:gradFill>
          <a:ln w="3175">
            <a:noFill/>
          </a:ln>
          <a:effectLst>
            <a:outerShdw blurRad="50800" dist="38100" dir="2700000" algn="tl" rotWithShape="0">
              <a:prstClr val="black">
                <a:alpha val="40000"/>
              </a:prstClr>
            </a:outerShdw>
          </a:effectLst>
          <a:sp3d/>
        </c:spPr>
        <c:dLbl>
          <c:idx val="0"/>
          <c:layout>
            <c:manualLayout>
              <c:x val="5.5555555555555558E-3"/>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a:gsLst>
              <a:gs pos="0">
                <a:schemeClr val="bg1"/>
              </a:gs>
              <a:gs pos="44000">
                <a:srgbClr val="02434A"/>
              </a:gs>
              <a:gs pos="67000">
                <a:srgbClr val="023338"/>
              </a:gs>
              <a:gs pos="100000">
                <a:schemeClr val="tx1"/>
              </a:gs>
            </a:gsLst>
            <a:lin ang="5400000" scaled="1"/>
          </a:gradFill>
          <a:ln w="3175">
            <a:noFill/>
          </a:ln>
          <a:effectLst>
            <a:outerShdw blurRad="50800" dist="38100" dir="2700000" algn="tl" rotWithShape="0">
              <a:prstClr val="black">
                <a:alpha val="40000"/>
              </a:prstClr>
            </a:outerShdw>
          </a:effectLst>
          <a:sp3d/>
        </c:spPr>
        <c:dLbl>
          <c:idx val="0"/>
          <c:layout>
            <c:manualLayout>
              <c:x val="8.3333333333332309E-3"/>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3809523809523808E-2"/>
          <c:y val="5.1643192488262914E-2"/>
          <c:w val="0.95238095238095233"/>
          <c:h val="0.83677571993641642"/>
        </c:manualLayout>
      </c:layout>
      <c:bar3DChart>
        <c:barDir val="col"/>
        <c:grouping val="stacked"/>
        <c:varyColors val="0"/>
        <c:ser>
          <c:idx val="0"/>
          <c:order val="0"/>
          <c:tx>
            <c:strRef>
              <c:f>'Attrition by Age group'!$B$3</c:f>
              <c:strCache>
                <c:ptCount val="1"/>
                <c:pt idx="0">
                  <c:v>Total</c:v>
                </c:pt>
              </c:strCache>
            </c:strRef>
          </c:tx>
          <c:spPr>
            <a:solidFill>
              <a:schemeClr val="accent1"/>
            </a:solidFill>
            <a:ln w="3175">
              <a:noFill/>
            </a:ln>
            <a:effectLst>
              <a:outerShdw blurRad="50800" dist="38100" dir="2700000" algn="tl" rotWithShape="0">
                <a:prstClr val="black">
                  <a:alpha val="40000"/>
                </a:prstClr>
              </a:outerShdw>
            </a:effectLst>
            <a:sp3d/>
          </c:spPr>
          <c:invertIfNegative val="0"/>
          <c:dPt>
            <c:idx val="0"/>
            <c:invertIfNegative val="0"/>
            <c:bubble3D val="0"/>
            <c:spPr>
              <a:gradFill flip="none" rotWithShape="1">
                <a:gsLst>
                  <a:gs pos="0">
                    <a:schemeClr val="bg1"/>
                  </a:gs>
                  <a:gs pos="100000">
                    <a:schemeClr val="tx1"/>
                  </a:gs>
                  <a:gs pos="32130">
                    <a:srgbClr val="046F7A"/>
                  </a:gs>
                  <a:gs pos="70000">
                    <a:srgbClr val="02434A"/>
                  </a:gs>
                </a:gsLst>
                <a:lin ang="5400000" scaled="1"/>
                <a:tileRect/>
              </a:gradFill>
              <a:ln w="3175">
                <a:noFill/>
              </a:ln>
              <a:effectLst>
                <a:outerShdw blurRad="50800" dist="38100" dir="2700000" algn="tl" rotWithShape="0">
                  <a:prstClr val="black">
                    <a:alpha val="40000"/>
                  </a:prstClr>
                </a:outerShdw>
              </a:effectLst>
              <a:scene3d>
                <a:camera prst="orthographicFront"/>
                <a:lightRig rig="threePt" dir="t"/>
              </a:scene3d>
              <a:sp3d/>
            </c:spPr>
            <c:extLst>
              <c:ext xmlns:c16="http://schemas.microsoft.com/office/drawing/2014/chart" uri="{C3380CC4-5D6E-409C-BE32-E72D297353CC}">
                <c16:uniqueId val="{00000000-1249-4FC9-8381-216FED2C2312}"/>
              </c:ext>
            </c:extLst>
          </c:dPt>
          <c:dPt>
            <c:idx val="1"/>
            <c:invertIfNegative val="0"/>
            <c:bubble3D val="0"/>
            <c:spPr>
              <a:gradFill>
                <a:gsLst>
                  <a:gs pos="0">
                    <a:schemeClr val="bg1"/>
                  </a:gs>
                  <a:gs pos="99000">
                    <a:srgbClr val="1397A5"/>
                  </a:gs>
                  <a:gs pos="55000">
                    <a:srgbClr val="FFFF00"/>
                  </a:gs>
                </a:gsLst>
                <a:lin ang="5400000" scaled="1"/>
              </a:gradFill>
              <a:ln w="3175">
                <a:noFill/>
              </a:ln>
              <a:effectLst>
                <a:outerShdw blurRad="50800" dist="38100" dir="2700000" algn="tl" rotWithShape="0">
                  <a:prstClr val="black">
                    <a:alpha val="40000"/>
                  </a:prstClr>
                </a:outerShdw>
              </a:effectLst>
              <a:sp3d/>
            </c:spPr>
            <c:extLst>
              <c:ext xmlns:c16="http://schemas.microsoft.com/office/drawing/2014/chart" uri="{C3380CC4-5D6E-409C-BE32-E72D297353CC}">
                <c16:uniqueId val="{00000001-1249-4FC9-8381-216FED2C2312}"/>
              </c:ext>
            </c:extLst>
          </c:dPt>
          <c:dPt>
            <c:idx val="2"/>
            <c:invertIfNegative val="0"/>
            <c:bubble3D val="0"/>
            <c:spPr>
              <a:gradFill>
                <a:gsLst>
                  <a:gs pos="0">
                    <a:schemeClr val="bg1"/>
                  </a:gs>
                  <a:gs pos="40000">
                    <a:srgbClr val="034D55"/>
                  </a:gs>
                  <a:gs pos="67000">
                    <a:srgbClr val="023338"/>
                  </a:gs>
                  <a:gs pos="100000">
                    <a:schemeClr val="tx1"/>
                  </a:gs>
                </a:gsLst>
                <a:lin ang="5400000" scaled="1"/>
              </a:gradFill>
              <a:ln w="3175">
                <a:noFill/>
              </a:ln>
              <a:effectLst>
                <a:outerShdw blurRad="50800" dist="38100" dir="2700000" algn="tl" rotWithShape="0">
                  <a:prstClr val="black">
                    <a:alpha val="40000"/>
                  </a:prstClr>
                </a:outerShdw>
              </a:effectLst>
              <a:sp3d/>
            </c:spPr>
            <c:extLst>
              <c:ext xmlns:c16="http://schemas.microsoft.com/office/drawing/2014/chart" uri="{C3380CC4-5D6E-409C-BE32-E72D297353CC}">
                <c16:uniqueId val="{00000002-1249-4FC9-8381-216FED2C2312}"/>
              </c:ext>
            </c:extLst>
          </c:dPt>
          <c:dPt>
            <c:idx val="3"/>
            <c:invertIfNegative val="0"/>
            <c:bubble3D val="0"/>
            <c:spPr>
              <a:gradFill>
                <a:gsLst>
                  <a:gs pos="0">
                    <a:schemeClr val="bg1"/>
                  </a:gs>
                  <a:gs pos="47000">
                    <a:srgbClr val="FFFF00"/>
                  </a:gs>
                  <a:gs pos="100000">
                    <a:srgbClr val="1397A5"/>
                  </a:gs>
                </a:gsLst>
                <a:lin ang="5400000" scaled="1"/>
              </a:gradFill>
              <a:ln w="3175">
                <a:noFill/>
              </a:ln>
              <a:effectLst>
                <a:outerShdw blurRad="50800" dist="38100" dir="2700000" algn="tl" rotWithShape="0">
                  <a:prstClr val="black">
                    <a:alpha val="40000"/>
                  </a:prstClr>
                </a:outerShdw>
              </a:effectLst>
              <a:sp3d/>
            </c:spPr>
            <c:extLst>
              <c:ext xmlns:c16="http://schemas.microsoft.com/office/drawing/2014/chart" uri="{C3380CC4-5D6E-409C-BE32-E72D297353CC}">
                <c16:uniqueId val="{00000003-1249-4FC9-8381-216FED2C2312}"/>
              </c:ext>
            </c:extLst>
          </c:dPt>
          <c:dPt>
            <c:idx val="4"/>
            <c:invertIfNegative val="0"/>
            <c:bubble3D val="0"/>
            <c:spPr>
              <a:gradFill>
                <a:gsLst>
                  <a:gs pos="0">
                    <a:schemeClr val="bg1"/>
                  </a:gs>
                  <a:gs pos="44000">
                    <a:srgbClr val="02434A"/>
                  </a:gs>
                  <a:gs pos="67000">
                    <a:srgbClr val="023338"/>
                  </a:gs>
                  <a:gs pos="100000">
                    <a:schemeClr val="tx1"/>
                  </a:gs>
                </a:gsLst>
                <a:lin ang="5400000" scaled="1"/>
              </a:gradFill>
              <a:ln w="3175">
                <a:noFill/>
              </a:ln>
              <a:effectLst>
                <a:outerShdw blurRad="50800" dist="38100" dir="2700000" algn="tl" rotWithShape="0">
                  <a:prstClr val="black">
                    <a:alpha val="40000"/>
                  </a:prstClr>
                </a:outerShdw>
              </a:effectLst>
              <a:sp3d/>
            </c:spPr>
            <c:extLst>
              <c:ext xmlns:c16="http://schemas.microsoft.com/office/drawing/2014/chart" uri="{C3380CC4-5D6E-409C-BE32-E72D297353CC}">
                <c16:uniqueId val="{00000004-1249-4FC9-8381-216FED2C2312}"/>
              </c:ext>
            </c:extLst>
          </c:dPt>
          <c:dLbls>
            <c:dLbl>
              <c:idx val="0"/>
              <c:layout>
                <c:manualLayout>
                  <c:x val="1.3888888888888888E-2"/>
                  <c:y val="-0.4259259259259259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249-4FC9-8381-216FED2C2312}"/>
                </c:ext>
              </c:extLst>
            </c:dLbl>
            <c:dLbl>
              <c:idx val="1"/>
              <c:layout>
                <c:manualLayout>
                  <c:x val="1.6666666666666614E-2"/>
                  <c:y val="-0.231481481481481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249-4FC9-8381-216FED2C2312}"/>
                </c:ext>
              </c:extLst>
            </c:dLbl>
            <c:dLbl>
              <c:idx val="2"/>
              <c:layout>
                <c:manualLayout>
                  <c:x val="1.1111111111111112E-2"/>
                  <c:y val="-0.152777777777777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249-4FC9-8381-216FED2C2312}"/>
                </c:ext>
              </c:extLst>
            </c:dLbl>
            <c:dLbl>
              <c:idx val="3"/>
              <c:layout>
                <c:manualLayout>
                  <c:x val="5.5555555555555558E-3"/>
                  <c:y val="-0.101851851851851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249-4FC9-8381-216FED2C2312}"/>
                </c:ext>
              </c:extLst>
            </c:dLbl>
            <c:dLbl>
              <c:idx val="4"/>
              <c:layout>
                <c:manualLayout>
                  <c:x val="8.3333333333332309E-3"/>
                  <c:y val="-0.1944444444444444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249-4FC9-8381-216FED2C2312}"/>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5-1249-4FC9-8381-216FED2C2312}"/>
            </c:ext>
          </c:extLst>
        </c:ser>
        <c:dLbls>
          <c:showLegendKey val="0"/>
          <c:showVal val="1"/>
          <c:showCatName val="0"/>
          <c:showSerName val="0"/>
          <c:showPercent val="0"/>
          <c:showBubbleSize val="0"/>
        </c:dLbls>
        <c:gapWidth val="150"/>
        <c:shape val="box"/>
        <c:axId val="1115244576"/>
        <c:axId val="1115228736"/>
        <c:axId val="0"/>
      </c:bar3DChart>
      <c:catAx>
        <c:axId val="1115244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rgbClr val="FFC000"/>
                </a:solidFill>
                <a:latin typeface="+mn-lt"/>
                <a:ea typeface="+mn-ea"/>
                <a:cs typeface="+mn-cs"/>
              </a:defRPr>
            </a:pPr>
            <a:endParaRPr lang="en-US"/>
          </a:p>
        </c:txPr>
        <c:crossAx val="1115228736"/>
        <c:crosses val="autoZero"/>
        <c:auto val="1"/>
        <c:lblAlgn val="ctr"/>
        <c:lblOffset val="100"/>
        <c:noMultiLvlLbl val="0"/>
      </c:catAx>
      <c:valAx>
        <c:axId val="1115228736"/>
        <c:scaling>
          <c:orientation val="minMax"/>
        </c:scaling>
        <c:delete val="1"/>
        <c:axPos val="l"/>
        <c:numFmt formatCode="General" sourceLinked="1"/>
        <c:majorTickMark val="none"/>
        <c:minorTickMark val="none"/>
        <c:tickLblPos val="nextTo"/>
        <c:crossAx val="111524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81902363315845"/>
          <c:y val="0.11414291523418728"/>
          <c:w val="0.54471283358887301"/>
          <c:h val="0.77171416953162542"/>
        </c:manualLayout>
      </c:layout>
      <c:doughnutChart>
        <c:varyColors val="1"/>
        <c:ser>
          <c:idx val="0"/>
          <c:order val="0"/>
          <c:tx>
            <c:strRef>
              <c:f>'Marital Status'!$F$3</c:f>
              <c:strCache>
                <c:ptCount val="1"/>
                <c:pt idx="0">
                  <c:v>Attrition</c:v>
                </c:pt>
              </c:strCache>
            </c:strRef>
          </c:tx>
          <c:dPt>
            <c:idx val="0"/>
            <c:bubble3D val="0"/>
            <c:spPr>
              <a:gradFill>
                <a:gsLst>
                  <a:gs pos="0">
                    <a:schemeClr val="tx1"/>
                  </a:gs>
                  <a:gs pos="100000">
                    <a:srgbClr val="023B41"/>
                  </a:gs>
                </a:gsLst>
                <a:path path="circle">
                  <a:fillToRect t="100000" r="100000"/>
                </a:path>
              </a:gradFill>
              <a:ln w="6350">
                <a:solidFill>
                  <a:schemeClr val="tx1"/>
                </a:solidFill>
              </a:ln>
              <a:effectLst/>
            </c:spPr>
            <c:extLst>
              <c:ext xmlns:c16="http://schemas.microsoft.com/office/drawing/2014/chart" uri="{C3380CC4-5D6E-409C-BE32-E72D297353CC}">
                <c16:uniqueId val="{00000001-5550-49DF-8718-ED06A70A4980}"/>
              </c:ext>
            </c:extLst>
          </c:dPt>
          <c:dPt>
            <c:idx val="1"/>
            <c:bubble3D val="0"/>
            <c:spPr>
              <a:gradFill>
                <a:gsLst>
                  <a:gs pos="30000">
                    <a:srgbClr val="0AC4D8"/>
                  </a:gs>
                  <a:gs pos="64000">
                    <a:srgbClr val="009999"/>
                  </a:gs>
                  <a:gs pos="0">
                    <a:srgbClr val="1A8A7D"/>
                  </a:gs>
                  <a:gs pos="100000">
                    <a:schemeClr val="bg1"/>
                  </a:gs>
                </a:gsLst>
                <a:path path="circle">
                  <a:fillToRect t="100000" r="100000"/>
                </a:path>
              </a:gradFill>
              <a:ln w="3175">
                <a:solidFill>
                  <a:schemeClr val="tx1"/>
                </a:solidFill>
              </a:ln>
              <a:effectLst/>
            </c:spPr>
            <c:extLst>
              <c:ext xmlns:c16="http://schemas.microsoft.com/office/drawing/2014/chart" uri="{C3380CC4-5D6E-409C-BE32-E72D297353CC}">
                <c16:uniqueId val="{00000003-5550-49DF-8718-ED06A70A4980}"/>
              </c:ext>
            </c:extLst>
          </c:dPt>
          <c:dPt>
            <c:idx val="2"/>
            <c:bubble3D val="0"/>
            <c:spPr>
              <a:gradFill flip="none" rotWithShape="1">
                <a:gsLst>
                  <a:gs pos="0">
                    <a:srgbClr val="FFC000"/>
                  </a:gs>
                  <a:gs pos="28450">
                    <a:srgbClr val="FFC000"/>
                  </a:gs>
                  <a:gs pos="63000">
                    <a:srgbClr val="FFFF00"/>
                  </a:gs>
                  <a:gs pos="100000">
                    <a:srgbClr val="FFC000">
                      <a:tint val="23500"/>
                      <a:satMod val="160000"/>
                    </a:srgbClr>
                  </a:gs>
                </a:gsLst>
                <a:path path="circle">
                  <a:fillToRect t="100000" r="100000"/>
                </a:path>
                <a:tileRect l="-100000" b="-100000"/>
              </a:gradFill>
              <a:ln w="3175">
                <a:solidFill>
                  <a:schemeClr val="tx1"/>
                </a:solidFill>
              </a:ln>
              <a:effectLst/>
            </c:spPr>
            <c:extLst>
              <c:ext xmlns:c16="http://schemas.microsoft.com/office/drawing/2014/chart" uri="{C3380CC4-5D6E-409C-BE32-E72D297353CC}">
                <c16:uniqueId val="{00000005-5550-49DF-8718-ED06A70A4980}"/>
              </c:ext>
            </c:extLst>
          </c:dPt>
          <c:dLbls>
            <c:dLbl>
              <c:idx val="0"/>
              <c:layout>
                <c:manualLayout>
                  <c:x val="1.4512073490813588E-2"/>
                  <c:y val="1.917045580570042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550-49DF-8718-ED06A70A4980}"/>
                </c:ext>
              </c:extLst>
            </c:dLbl>
            <c:dLbl>
              <c:idx val="1"/>
              <c:layout>
                <c:manualLayout>
                  <c:x val="3.2927296587926445E-2"/>
                  <c:y val="-1.6197183098591549E-2"/>
                </c:manualLayout>
              </c:layout>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5550-49DF-8718-ED06A70A4980}"/>
                </c:ext>
              </c:extLst>
            </c:dLbl>
            <c:dLbl>
              <c:idx val="2"/>
              <c:layout>
                <c:manualLayout>
                  <c:x val="0"/>
                  <c:y val="0"/>
                </c:manualLayout>
              </c:layout>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5550-49DF-8718-ED06A70A4980}"/>
                </c:ext>
              </c:extLst>
            </c:dLbl>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'Marital Status'!$E$4:$E$6</c:f>
              <c:strCache>
                <c:ptCount val="3"/>
                <c:pt idx="0">
                  <c:v>Divorced</c:v>
                </c:pt>
                <c:pt idx="1">
                  <c:v>Married</c:v>
                </c:pt>
                <c:pt idx="2">
                  <c:v>Single</c:v>
                </c:pt>
              </c:strCache>
            </c:strRef>
          </c:cat>
          <c:val>
            <c:numRef>
              <c:f>'Marital Status'!$F$4:$F$6</c:f>
              <c:numCache>
                <c:formatCode>General</c:formatCode>
                <c:ptCount val="3"/>
                <c:pt idx="0">
                  <c:v>327</c:v>
                </c:pt>
                <c:pt idx="1">
                  <c:v>673</c:v>
                </c:pt>
                <c:pt idx="2">
                  <c:v>470</c:v>
                </c:pt>
              </c:numCache>
            </c:numRef>
          </c:val>
          <c:extLst>
            <c:ext xmlns:c16="http://schemas.microsoft.com/office/drawing/2014/chart" uri="{C3380CC4-5D6E-409C-BE32-E72D297353CC}">
              <c16:uniqueId val="{00000006-5550-49DF-8718-ED06A70A4980}"/>
            </c:ext>
          </c:extLst>
        </c:ser>
        <c:dLbls>
          <c:showLegendKey val="0"/>
          <c:showVal val="0"/>
          <c:showCatName val="0"/>
          <c:showSerName val="0"/>
          <c:showPercent val="0"/>
          <c:showBubbleSize val="0"/>
          <c:showLeaderLines val="0"/>
        </c:dLbls>
        <c:firstSliceAng val="180"/>
        <c:holeSize val="3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[HR_Analytics.xlsx]Job satisfaction by age band!Job satisfaction by age band</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1.1111111111111112E-2"/>
              <c:y val="-0.199074074074074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5.5555555555556572E-3"/>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3.0555555555555659E-2"/>
              <c:y val="-0.449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8.3333333333333332E-3"/>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2.7777777777777714E-3"/>
              <c:y val="-8.79629629629630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2.7777777777777714E-3"/>
              <c:y val="-8.79629629629630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8.3333333333333332E-3"/>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1.1111111111111112E-2"/>
              <c:y val="-0.199074074074074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5.5555555555556572E-3"/>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3.0555555555555659E-2"/>
              <c:y val="-0.449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a:gsLst>
              <a:gs pos="0">
                <a:schemeClr val="bg1"/>
              </a:gs>
              <a:gs pos="22000">
                <a:srgbClr val="FFFF00"/>
              </a:gs>
              <a:gs pos="91000">
                <a:srgbClr val="02434A"/>
              </a:gs>
              <a:gs pos="70000">
                <a:srgbClr val="1397A5"/>
              </a:gs>
            </a:gsLst>
            <a:lin ang="5400000" scaled="1"/>
          </a:gradFill>
          <a:ln w="317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0">
                <a:schemeClr val="bg1"/>
              </a:gs>
              <a:gs pos="22000">
                <a:srgbClr val="FFFF00"/>
              </a:gs>
              <a:gs pos="91000">
                <a:srgbClr val="02434A"/>
              </a:gs>
              <a:gs pos="70000">
                <a:srgbClr val="1397A5"/>
              </a:gs>
            </a:gsLst>
            <a:lin ang="5400000" scaled="1"/>
          </a:gradFill>
          <a:ln w="3175">
            <a:noFill/>
          </a:ln>
          <a:effectLst/>
        </c:spPr>
        <c:dLbl>
          <c:idx val="0"/>
          <c:layout>
            <c:manualLayout>
              <c:x val="2.7777777777777714E-3"/>
              <c:y val="-8.7962962962963048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a:gsLst>
              <a:gs pos="0">
                <a:schemeClr val="bg1"/>
              </a:gs>
              <a:gs pos="22000">
                <a:srgbClr val="FFFF00"/>
              </a:gs>
              <a:gs pos="91000">
                <a:srgbClr val="02434A"/>
              </a:gs>
              <a:gs pos="70000">
                <a:srgbClr val="1397A5"/>
              </a:gs>
            </a:gsLst>
            <a:lin ang="5400000" scaled="1"/>
          </a:gradFill>
          <a:ln w="3175">
            <a:noFill/>
          </a:ln>
          <a:effectLst/>
        </c:spPr>
        <c:dLbl>
          <c:idx val="0"/>
          <c:layout>
            <c:manualLayout>
              <c:x val="-8.3333333333333332E-3"/>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a:gsLst>
              <a:gs pos="0">
                <a:schemeClr val="bg1"/>
              </a:gs>
              <a:gs pos="22000">
                <a:srgbClr val="FFFF00"/>
              </a:gs>
              <a:gs pos="91000">
                <a:srgbClr val="02434A"/>
              </a:gs>
              <a:gs pos="70000">
                <a:srgbClr val="1397A5"/>
              </a:gs>
            </a:gsLst>
            <a:lin ang="5400000" scaled="1"/>
          </a:gradFill>
          <a:ln w="3175">
            <a:noFill/>
          </a:ln>
          <a:effectLst/>
        </c:spPr>
        <c:dLbl>
          <c:idx val="0"/>
          <c:layout>
            <c:manualLayout>
              <c:x val="-1.1111111111111112E-2"/>
              <c:y val="-0.19907407407407415"/>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a:gsLst>
              <a:gs pos="0">
                <a:schemeClr val="bg1"/>
              </a:gs>
              <a:gs pos="22000">
                <a:srgbClr val="FFFF00"/>
              </a:gs>
              <a:gs pos="91000">
                <a:srgbClr val="02434A"/>
              </a:gs>
              <a:gs pos="70000">
                <a:srgbClr val="1397A5"/>
              </a:gs>
            </a:gsLst>
            <a:lin ang="5400000" scaled="1"/>
          </a:gradFill>
          <a:ln w="3175">
            <a:noFill/>
          </a:ln>
          <a:effectLst/>
        </c:spPr>
        <c:dLbl>
          <c:idx val="0"/>
          <c:layout>
            <c:manualLayout>
              <c:x val="-5.555471431455683E-3"/>
              <c:y val="-0.3598106697336990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a:gsLst>
              <a:gs pos="0">
                <a:schemeClr val="bg1"/>
              </a:gs>
              <a:gs pos="22000">
                <a:srgbClr val="FFFF00"/>
              </a:gs>
              <a:gs pos="91000">
                <a:srgbClr val="02434A"/>
              </a:gs>
              <a:gs pos="70000">
                <a:srgbClr val="1397A5"/>
              </a:gs>
            </a:gsLst>
            <a:lin ang="5400000" scaled="1"/>
          </a:gradFill>
          <a:ln w="3175">
            <a:noFill/>
          </a:ln>
          <a:effectLst/>
        </c:spPr>
        <c:dLbl>
          <c:idx val="0"/>
          <c:layout>
            <c:manualLayout>
              <c:x val="-3.0555471431455684E-2"/>
              <c:y val="-0.40038485357869591"/>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92474258025439"/>
          <c:y val="0.14606741573033707"/>
          <c:w val="0.80377397536846351"/>
          <c:h val="0.739238845144357"/>
        </c:manualLayout>
      </c:layout>
      <c:areaChart>
        <c:grouping val="standard"/>
        <c:varyColors val="0"/>
        <c:ser>
          <c:idx val="0"/>
          <c:order val="0"/>
          <c:tx>
            <c:strRef>
              <c:f>'Job satisfaction by age band'!$B$3</c:f>
              <c:strCache>
                <c:ptCount val="1"/>
                <c:pt idx="0">
                  <c:v>Total</c:v>
                </c:pt>
              </c:strCache>
            </c:strRef>
          </c:tx>
          <c:spPr>
            <a:gradFill>
              <a:gsLst>
                <a:gs pos="0">
                  <a:schemeClr val="bg1"/>
                </a:gs>
                <a:gs pos="22000">
                  <a:srgbClr val="FFFF00"/>
                </a:gs>
                <a:gs pos="91000">
                  <a:srgbClr val="02434A"/>
                </a:gs>
                <a:gs pos="70000">
                  <a:srgbClr val="1397A5"/>
                </a:gs>
              </a:gsLst>
              <a:lin ang="5400000" scaled="1"/>
            </a:gradFill>
            <a:ln w="3175">
              <a:noFill/>
            </a:ln>
            <a:effectLst/>
          </c:spPr>
          <c:dPt>
            <c:idx val="0"/>
            <c:bubble3D val="0"/>
            <c:extLst>
              <c:ext xmlns:c16="http://schemas.microsoft.com/office/drawing/2014/chart" uri="{C3380CC4-5D6E-409C-BE32-E72D297353CC}">
                <c16:uniqueId val="{00000000-0F44-4A79-BB79-5CF9605FF3EF}"/>
              </c:ext>
            </c:extLst>
          </c:dPt>
          <c:dPt>
            <c:idx val="1"/>
            <c:bubble3D val="0"/>
            <c:extLst>
              <c:ext xmlns:c16="http://schemas.microsoft.com/office/drawing/2014/chart" uri="{C3380CC4-5D6E-409C-BE32-E72D297353CC}">
                <c16:uniqueId val="{00000001-0F44-4A79-BB79-5CF9605FF3EF}"/>
              </c:ext>
            </c:extLst>
          </c:dPt>
          <c:dPt>
            <c:idx val="2"/>
            <c:bubble3D val="0"/>
            <c:extLst>
              <c:ext xmlns:c16="http://schemas.microsoft.com/office/drawing/2014/chart" uri="{C3380CC4-5D6E-409C-BE32-E72D297353CC}">
                <c16:uniqueId val="{00000002-0F44-4A79-BB79-5CF9605FF3EF}"/>
              </c:ext>
            </c:extLst>
          </c:dPt>
          <c:dPt>
            <c:idx val="3"/>
            <c:bubble3D val="0"/>
            <c:extLst>
              <c:ext xmlns:c16="http://schemas.microsoft.com/office/drawing/2014/chart" uri="{C3380CC4-5D6E-409C-BE32-E72D297353CC}">
                <c16:uniqueId val="{00000003-0F44-4A79-BB79-5CF9605FF3EF}"/>
              </c:ext>
            </c:extLst>
          </c:dPt>
          <c:dPt>
            <c:idx val="4"/>
            <c:bubble3D val="0"/>
            <c:extLst>
              <c:ext xmlns:c16="http://schemas.microsoft.com/office/drawing/2014/chart" uri="{C3380CC4-5D6E-409C-BE32-E72D297353CC}">
                <c16:uniqueId val="{00000004-0F44-4A79-BB79-5CF9605FF3EF}"/>
              </c:ext>
            </c:extLst>
          </c:dPt>
          <c:dLbls>
            <c:dLbl>
              <c:idx val="0"/>
              <c:layout>
                <c:manualLayout>
                  <c:x val="2.7777777777777714E-3"/>
                  <c:y val="-8.79629629629630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F44-4A79-BB79-5CF9605FF3EF}"/>
                </c:ext>
              </c:extLst>
            </c:dLbl>
            <c:dLbl>
              <c:idx val="1"/>
              <c:layout>
                <c:manualLayout>
                  <c:x val="-8.3333333333333332E-3"/>
                  <c:y val="-0.120370370370370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F44-4A79-BB79-5CF9605FF3EF}"/>
                </c:ext>
              </c:extLst>
            </c:dLbl>
            <c:dLbl>
              <c:idx val="2"/>
              <c:layout>
                <c:manualLayout>
                  <c:x val="-1.1111111111111112E-2"/>
                  <c:y val="-0.1990740740740741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F44-4A79-BB79-5CF9605FF3EF}"/>
                </c:ext>
              </c:extLst>
            </c:dLbl>
            <c:dLbl>
              <c:idx val="3"/>
              <c:layout>
                <c:manualLayout>
                  <c:x val="-5.555471431455683E-3"/>
                  <c:y val="-0.3598106697336990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F44-4A79-BB79-5CF9605FF3EF}"/>
                </c:ext>
              </c:extLst>
            </c:dLbl>
            <c:dLbl>
              <c:idx val="4"/>
              <c:layout>
                <c:manualLayout>
                  <c:x val="-3.0555471431455684E-2"/>
                  <c:y val="-0.400384853578695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F44-4A79-BB79-5CF9605FF3EF}"/>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'Job satisfaction by age band'!$A$4:$A$9</c:f>
              <c:strCache>
                <c:ptCount val="5"/>
                <c:pt idx="0">
                  <c:v>Over 55</c:v>
                </c:pt>
                <c:pt idx="1">
                  <c:v>Under 25</c:v>
                </c:pt>
                <c:pt idx="2">
                  <c:v>45 - 54</c:v>
                </c:pt>
                <c:pt idx="3">
                  <c:v>35 - 44</c:v>
                </c:pt>
                <c:pt idx="4">
                  <c:v>25 - 34</c:v>
                </c:pt>
              </c:strCache>
            </c:strRef>
          </c:cat>
          <c:val>
            <c:numRef>
              <c:f>'Job satisfaction by age band'!$B$4:$B$9</c:f>
              <c:numCache>
                <c:formatCode>General</c:formatCode>
                <c:ptCount val="5"/>
                <c:pt idx="0">
                  <c:v>180</c:v>
                </c:pt>
                <c:pt idx="1">
                  <c:v>255</c:v>
                </c:pt>
                <c:pt idx="2">
                  <c:v>640</c:v>
                </c:pt>
                <c:pt idx="3">
                  <c:v>1332</c:v>
                </c:pt>
                <c:pt idx="4">
                  <c:v>1454</c:v>
                </c:pt>
              </c:numCache>
            </c:numRef>
          </c:val>
          <c:extLst>
            <c:ext xmlns:c16="http://schemas.microsoft.com/office/drawing/2014/chart" uri="{C3380CC4-5D6E-409C-BE32-E72D297353CC}">
              <c16:uniqueId val="{00000005-0F44-4A79-BB79-5CF9605FF3EF}"/>
            </c:ext>
          </c:extLst>
        </c:ser>
        <c:dLbls>
          <c:showLegendKey val="0"/>
          <c:showVal val="1"/>
          <c:showCatName val="0"/>
          <c:showSerName val="0"/>
          <c:showPercent val="0"/>
          <c:showBubbleSize val="0"/>
        </c:dLbls>
        <c:axId val="2110477216"/>
        <c:axId val="2110467136"/>
      </c:areaChart>
      <c:catAx>
        <c:axId val="21104772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rgbClr val="FFC000"/>
                </a:solidFill>
                <a:latin typeface="+mn-lt"/>
                <a:ea typeface="+mn-ea"/>
                <a:cs typeface="+mn-cs"/>
              </a:defRPr>
            </a:pPr>
            <a:endParaRPr lang="en-US"/>
          </a:p>
        </c:txPr>
        <c:crossAx val="2110467136"/>
        <c:crosses val="autoZero"/>
        <c:auto val="1"/>
        <c:lblAlgn val="ctr"/>
        <c:lblOffset val="100"/>
        <c:noMultiLvlLbl val="0"/>
      </c:catAx>
      <c:valAx>
        <c:axId val="2110467136"/>
        <c:scaling>
          <c:orientation val="minMax"/>
        </c:scaling>
        <c:delete val="1"/>
        <c:axPos val="l"/>
        <c:numFmt formatCode="General" sourceLinked="1"/>
        <c:majorTickMark val="none"/>
        <c:minorTickMark val="none"/>
        <c:tickLblPos val="nextTo"/>
        <c:crossAx val="211047721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3175" cap="flat" cmpd="sng" algn="ctr">
      <a:noFill/>
      <a:round/>
    </a:ln>
    <a:effectLst>
      <a:glow rad="63500">
        <a:schemeClr val="tx1">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series layoutId="clusteredColumn" uniqueId="{C4183FE0-DAC7-48D9-9722-637C04BCCFDD}">
          <cx:dataId val="0"/>
          <cx:layoutPr>
            <cx:aggregation/>
          </cx:layoutPr>
          <cx:axisId val="0"/>
        </cx:series>
        <cx:series layoutId="paretoLine" ownerIdx="0" uniqueId="{EB3E04B4-FADB-4CAD-A12E-83A3211E7BC1}">
          <cx:axisId val="2"/>
        </cx:series>
      </cx:plotAreaRegion>
      <cx:axis id="0">
        <cx:valScaling/>
        <cx:tickLabels/>
      </cx:axis>
      <cx:axis id="1">
        <cx:catScaling/>
        <cx:tickLabels/>
      </cx:axis>
      <cx:axis id="2" hidden="1">
        <cx:valScaling max="1" min="0"/>
        <cx:units unit="percentag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plotArea>
      <cx:plotAreaRegion>
        <cx:series layoutId="waterfall" uniqueId="{F71870A8-C695-4B46-8BA2-37E5921EEAE6}">
          <cx:tx>
            <cx:txData>
              <cx:f>_xlchart.v1.3</cx:f>
              <cx:v>Job Satisfaction Rating </cx:v>
            </cx:txData>
          </cx:tx>
          <cx:dataLabels pos="outEnd">
            <cx:visibility seriesName="0" categoryName="0" value="1"/>
          </cx:dataLabels>
          <cx:dataId val="0"/>
          <cx:layoutPr>
            <cx:subtotals/>
          </cx:layoutPr>
        </cx:series>
      </cx:plotAreaRegion>
      <cx:axis id="0">
        <cx:catScaling gapWidth="0.5"/>
        <cx:tickLabels/>
      </cx:axis>
      <cx:axis id="1" hidden="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val">
        <cx:f>_xlchart.v1.6</cx:f>
      </cx:numDim>
    </cx:data>
  </cx:chartData>
  <cx:chart>
    <cx:plotArea>
      <cx:plotAreaRegion>
        <cx:plotSurface>
          <cx:spPr>
            <a:noFill/>
          </cx:spPr>
        </cx:plotSurface>
        <cx:series layoutId="clusteredColumn" uniqueId="{C4183FE0-DAC7-48D9-9722-637C04BCCFDD}">
          <cx:dataPt idx="0">
            <cx:spPr>
              <a:gradFill>
                <a:gsLst>
                  <a:gs pos="0">
                    <a:srgbClr val="000000"/>
                  </a:gs>
                  <a:gs pos="50000">
                    <a:srgbClr val="1A8A7D"/>
                  </a:gs>
                  <a:gs pos="100000">
                    <a:srgbClr val="FFFFFF"/>
                  </a:gs>
                </a:gsLst>
                <a:lin ang="2700000" scaled="1"/>
              </a:gradFill>
              <a:ln w="3175">
                <a:solidFill>
                  <a:srgbClr val="000000"/>
                </a:solidFill>
              </a:ln>
            </cx:spPr>
          </cx:dataPt>
          <cx:dataPt idx="1">
            <cx:spPr>
              <a:gradFill>
                <a:gsLst>
                  <a:gs pos="0">
                    <a:srgbClr val="FFC000"/>
                  </a:gs>
                  <a:gs pos="50000">
                    <a:srgbClr val="FFFF00"/>
                  </a:gs>
                  <a:gs pos="100000">
                    <a:srgbClr val="FFFFFF"/>
                  </a:gs>
                </a:gsLst>
                <a:lin ang="2700000" scaled="1"/>
              </a:gradFill>
              <a:ln w="3175">
                <a:solidFill>
                  <a:srgbClr val="000000"/>
                </a:solidFill>
              </a:ln>
            </cx:spPr>
          </cx:dataPt>
          <cx:dataPt idx="2">
            <cx:spPr>
              <a:gradFill flip="none" rotWithShape="1">
                <a:gsLst>
                  <a:gs pos="0">
                    <a:srgbClr val="000000"/>
                  </a:gs>
                  <a:gs pos="50000">
                    <a:srgbClr val="1A8A7D"/>
                  </a:gs>
                  <a:gs pos="100000">
                    <a:srgbClr val="FFFFFF"/>
                  </a:gs>
                </a:gsLst>
                <a:lin ang="2700000" scaled="1"/>
                <a:tileRect/>
              </a:gradFill>
              <a:ln w="3175">
                <a:solidFill>
                  <a:srgbClr val="000000"/>
                </a:solidFill>
              </a:ln>
            </cx:spPr>
          </cx:dataPt>
          <cx:dataPt idx="3">
            <cx:spPr>
              <a:gradFill>
                <a:gsLst>
                  <a:gs pos="0">
                    <a:srgbClr val="FFC000"/>
                  </a:gs>
                  <a:gs pos="50000">
                    <a:srgbClr val="FFFF00"/>
                  </a:gs>
                  <a:gs pos="100000">
                    <a:srgbClr val="FFFFFF"/>
                  </a:gs>
                </a:gsLst>
                <a:lin ang="2700000" scaled="1"/>
              </a:gradFill>
              <a:ln w="3175">
                <a:solidFill>
                  <a:srgbClr val="000000"/>
                </a:solidFill>
              </a:ln>
            </cx:spPr>
          </cx:dataPt>
          <cx:dataPt idx="4">
            <cx:spPr>
              <a:gradFill>
                <a:gsLst>
                  <a:gs pos="0">
                    <a:srgbClr val="000000"/>
                  </a:gs>
                  <a:gs pos="50000">
                    <a:srgbClr val="0AC4D8"/>
                  </a:gs>
                  <a:gs pos="100000">
                    <a:srgbClr val="FFFFFF"/>
                  </a:gs>
                </a:gsLst>
                <a:lin ang="2700000" scaled="1"/>
              </a:gradFill>
              <a:ln w="3175">
                <a:solidFill>
                  <a:srgbClr val="000000"/>
                </a:solidFill>
              </a:ln>
            </cx:spPr>
          </cx:dataPt>
          <cx:dataPt idx="5">
            <cx:spPr>
              <a:gradFill>
                <a:gsLst>
                  <a:gs pos="0">
                    <a:srgbClr val="FFC000"/>
                  </a:gs>
                  <a:gs pos="50000">
                    <a:srgbClr val="FFFF00"/>
                  </a:gs>
                  <a:gs pos="100000">
                    <a:srgbClr val="FFFFFF"/>
                  </a:gs>
                </a:gsLst>
                <a:lin ang="2700000" scaled="1"/>
              </a:gradFill>
              <a:ln w="3175">
                <a:solidFill>
                  <a:srgbClr val="000000"/>
                </a:solidFill>
              </a:ln>
            </cx:spPr>
          </cx:dataPt>
          <cx:dataPt idx="6">
            <cx:spPr>
              <a:gradFill>
                <a:gsLst>
                  <a:gs pos="0">
                    <a:srgbClr val="000000"/>
                  </a:gs>
                  <a:gs pos="50000">
                    <a:srgbClr val="0AC4D8"/>
                  </a:gs>
                  <a:gs pos="100000">
                    <a:srgbClr val="FFFFFF"/>
                  </a:gs>
                </a:gsLst>
                <a:lin ang="2700000" scaled="1"/>
              </a:gradFill>
              <a:ln w="3175">
                <a:solidFill>
                  <a:srgbClr val="000000"/>
                </a:solidFill>
              </a:ln>
            </cx:spPr>
          </cx:dataPt>
          <cx:dataPt idx="7">
            <cx:spPr>
              <a:gradFill>
                <a:gsLst>
                  <a:gs pos="0">
                    <a:srgbClr val="FFC000"/>
                  </a:gs>
                  <a:gs pos="50000">
                    <a:srgbClr val="FFFF00"/>
                  </a:gs>
                  <a:gs pos="100000">
                    <a:srgbClr val="FFFFFF"/>
                  </a:gs>
                </a:gsLst>
                <a:lin ang="2700000" scaled="1"/>
              </a:gradFill>
              <a:ln w="6350">
                <a:solidFill>
                  <a:srgbClr val="000000"/>
                </a:solidFill>
              </a:ln>
            </cx:spPr>
          </cx:dataPt>
          <cx:dataPt idx="8">
            <cx:spPr>
              <a:gradFill>
                <a:gsLst>
                  <a:gs pos="0">
                    <a:srgbClr val="0AC4D8"/>
                  </a:gs>
                  <a:gs pos="100000">
                    <a:srgbClr val="FFFFFF"/>
                  </a:gs>
                </a:gsLst>
                <a:lin ang="2700000" scaled="1"/>
              </a:gradFill>
              <a:ln w="3175">
                <a:solidFill>
                  <a:srgbClr val="000000"/>
                </a:solidFill>
              </a:ln>
            </cx:spPr>
          </cx:dataPt>
          <cx:dataId val="0"/>
          <cx:layoutPr>
            <cx:aggregation/>
          </cx:layoutPr>
          <cx:axisId val="0"/>
        </cx:series>
        <cx:series layoutId="paretoLine" ownerIdx="0" uniqueId="{97E90AD0-15EB-4D54-9652-312745790BA6}">
          <cx:spPr>
            <a:solidFill>
              <a:srgbClr val="FFFF00"/>
            </a:solidFill>
          </cx:spPr>
          <cx:axisId val="2"/>
        </cx:series>
      </cx:plotAreaRegion>
      <cx:axis id="0">
        <cx:valScaling/>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a:cs typeface="Calibri"/>
            </a:endParaRPr>
          </a:p>
        </cx:txPr>
      </cx:axis>
      <cx:axis id="1">
        <cx:catScaling/>
        <cx:tickLabels/>
        <cx:txPr>
          <a:bodyPr spcFirstLastPara="1" vertOverflow="ellipsis" horzOverflow="overflow" wrap="square" lIns="0" tIns="0" rIns="0" bIns="0" anchor="ctr" anchorCtr="1"/>
          <a:lstStyle/>
          <a:p>
            <a:pPr algn="ctr" rtl="0">
              <a:defRPr sz="1100" b="1">
                <a:solidFill>
                  <a:schemeClr val="bg1"/>
                </a:solidFill>
              </a:defRPr>
            </a:pPr>
            <a:endParaRPr lang="en-US" sz="1100" b="1" i="0" u="none" strike="noStrike" baseline="0">
              <a:solidFill>
                <a:schemeClr val="bg1"/>
              </a:solidFill>
              <a:latin typeface="Calibri"/>
              <a:cs typeface="Calibri"/>
            </a:endParaRPr>
          </a:p>
        </cx:txPr>
      </cx:axis>
      <cx:axis id="2" hidden="1">
        <cx:valScaling max="1" min="0"/>
        <cx:units unit="percentage"/>
        <cx:tickLabels/>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val">
        <cx:f>_xlchart.v1.9</cx:f>
      </cx:numDim>
    </cx:data>
  </cx:chartData>
  <cx:chart>
    <cx:plotArea>
      <cx:plotAreaRegion>
        <cx:plotSurface>
          <cx:spPr>
            <a:noFill/>
            <a:ln>
              <a:noFill/>
            </a:ln>
          </cx:spPr>
        </cx:plotSurface>
        <cx:series layoutId="waterfall" uniqueId="{F71870A8-C695-4B46-8BA2-37E5921EEAE6}">
          <cx:tx>
            <cx:txData>
              <cx:f>_xlchart.v1.8</cx:f>
              <cx:v>Job Satisfaction Rating </cx:v>
            </cx:txData>
          </cx:tx>
          <cx:dataPt idx="0">
            <cx:spPr>
              <a:gradFill flip="none" rotWithShape="1">
                <a:gsLst>
                  <a:gs pos="0">
                    <a:srgbClr val="009999"/>
                  </a:gs>
                  <a:gs pos="57000">
                    <a:srgbClr val="FFC000"/>
                  </a:gs>
                  <a:gs pos="100000">
                    <a:srgbClr val="FFC000">
                      <a:lumMod val="20000"/>
                      <a:lumOff val="80000"/>
                    </a:srgbClr>
                  </a:gs>
                </a:gsLst>
                <a:lin ang="16200000" scaled="1"/>
                <a:tileRect/>
              </a:gradFill>
              <a:ln w="6350">
                <a:solidFill>
                  <a:sysClr val="windowText" lastClr="000000"/>
                </a:solidFill>
              </a:ln>
            </cx:spPr>
          </cx:dataPt>
          <cx:dataPt idx="1">
            <cx:spPr>
              <a:gradFill flip="none" rotWithShape="1">
                <a:gsLst>
                  <a:gs pos="0">
                    <a:srgbClr val="034D55"/>
                  </a:gs>
                  <a:gs pos="50000">
                    <a:srgbClr val="0AC4D8"/>
                  </a:gs>
                  <a:gs pos="100000">
                    <a:srgbClr val="FFFFFF"/>
                  </a:gs>
                </a:gsLst>
                <a:lin ang="16200000" scaled="1"/>
                <a:tileRect/>
              </a:gradFill>
              <a:ln w="6350">
                <a:solidFill>
                  <a:sysClr val="windowText" lastClr="000000"/>
                </a:solidFill>
              </a:ln>
            </cx:spPr>
          </cx:dataPt>
          <cx:dataPt idx="2">
            <cx:spPr>
              <a:gradFill flip="none" rotWithShape="1">
                <a:gsLst>
                  <a:gs pos="0">
                    <a:srgbClr val="009999"/>
                  </a:gs>
                  <a:gs pos="61000">
                    <a:srgbClr val="FFC000"/>
                  </a:gs>
                  <a:gs pos="100000">
                    <a:srgbClr val="7900F2">
                      <a:tint val="23500"/>
                      <a:satMod val="160000"/>
                    </a:srgbClr>
                  </a:gs>
                </a:gsLst>
                <a:lin ang="16200000" scaled="1"/>
                <a:tileRect/>
              </a:gradFill>
              <a:ln w="6350">
                <a:solidFill>
                  <a:sysClr val="windowText" lastClr="000000"/>
                </a:solidFill>
              </a:ln>
            </cx:spPr>
          </cx:dataPt>
          <cx:dataLabels pos="outEnd">
            <cx:spPr>
              <a:ln w="3175"/>
            </cx:spPr>
            <cx:txPr>
              <a:bodyPr spcFirstLastPara="1" vertOverflow="ellipsis" horzOverflow="overflow" wrap="square" lIns="0" tIns="0" rIns="0" bIns="0" anchor="ctr" anchorCtr="1"/>
              <a:lstStyle/>
              <a:p>
                <a:pPr algn="ctr" rtl="0">
                  <a:defRPr sz="1500" b="1">
                    <a:solidFill>
                      <a:schemeClr val="bg1"/>
                    </a:solidFill>
                  </a:defRPr>
                </a:pPr>
                <a:endParaRPr lang="en-US" sz="1500" b="1" i="0" u="none" strike="noStrike" baseline="0">
                  <a:solidFill>
                    <a:schemeClr val="bg1"/>
                  </a:solidFill>
                  <a:latin typeface="Calibri"/>
                  <a:cs typeface="Calibri"/>
                </a:endParaRPr>
              </a:p>
            </cx:txPr>
            <cx:visibility seriesName="0" categoryName="0" value="1"/>
          </cx:dataLabels>
          <cx:dataId val="0"/>
          <cx:layoutPr>
            <cx:subtotals/>
          </cx:layoutPr>
        </cx:series>
      </cx:plotAreaRegion>
      <cx:axis id="0">
        <cx:catScaling gapWidth="0.5"/>
        <cx:tickLabels/>
        <cx:txPr>
          <a:bodyPr spcFirstLastPara="1" vertOverflow="ellipsis" horzOverflow="overflow" wrap="square" lIns="0" tIns="0" rIns="0" bIns="0" anchor="ctr" anchorCtr="1"/>
          <a:lstStyle/>
          <a:p>
            <a:pPr algn="ctr" rtl="0">
              <a:defRPr sz="1500" b="1">
                <a:solidFill>
                  <a:schemeClr val="bg1"/>
                </a:solidFill>
              </a:defRPr>
            </a:pPr>
            <a:endParaRPr lang="en-US" sz="1500" b="1" i="0" u="none" strike="noStrike" baseline="0">
              <a:solidFill>
                <a:schemeClr val="bg1"/>
              </a:solidFill>
              <a:latin typeface="Calibri"/>
              <a:cs typeface="Calibri"/>
            </a:endParaRPr>
          </a:p>
        </cx:txPr>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2.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image" Target="../media/image8.png"/><Relationship Id="rId18" Type="http://schemas.microsoft.com/office/2014/relationships/chartEx" Target="../charts/chartEx4.xml"/><Relationship Id="rId26" Type="http://schemas.openxmlformats.org/officeDocument/2006/relationships/hyperlink" Target="#Data!A1"/><Relationship Id="rId3" Type="http://schemas.openxmlformats.org/officeDocument/2006/relationships/image" Target="../media/image15.png"/><Relationship Id="rId21" Type="http://schemas.openxmlformats.org/officeDocument/2006/relationships/image" Target="../media/image10.png"/><Relationship Id="rId7" Type="http://schemas.openxmlformats.org/officeDocument/2006/relationships/image" Target="../media/image9.png"/><Relationship Id="rId12" Type="http://schemas.openxmlformats.org/officeDocument/2006/relationships/image" Target="../media/image7.png"/><Relationship Id="rId17" Type="http://schemas.openxmlformats.org/officeDocument/2006/relationships/chart" Target="../charts/chart15.xml"/><Relationship Id="rId25" Type="http://schemas.openxmlformats.org/officeDocument/2006/relationships/chart" Target="../charts/chart17.xml"/><Relationship Id="rId2" Type="http://schemas.openxmlformats.org/officeDocument/2006/relationships/image" Target="../media/image14.png"/><Relationship Id="rId16" Type="http://schemas.openxmlformats.org/officeDocument/2006/relationships/chart" Target="../charts/chart14.xml"/><Relationship Id="rId20" Type="http://schemas.openxmlformats.org/officeDocument/2006/relationships/hyperlink" Target="#Dashboard!A1"/><Relationship Id="rId1" Type="http://schemas.openxmlformats.org/officeDocument/2006/relationships/image" Target="../media/image13.png"/><Relationship Id="rId6" Type="http://schemas.openxmlformats.org/officeDocument/2006/relationships/image" Target="../media/image17.png"/><Relationship Id="rId11" Type="http://schemas.openxmlformats.org/officeDocument/2006/relationships/chart" Target="../charts/chart12.xml"/><Relationship Id="rId24" Type="http://schemas.openxmlformats.org/officeDocument/2006/relationships/image" Target="../media/image19.png"/><Relationship Id="rId5" Type="http://schemas.openxmlformats.org/officeDocument/2006/relationships/image" Target="../media/image5.png"/><Relationship Id="rId15" Type="http://schemas.microsoft.com/office/2014/relationships/chartEx" Target="../charts/chartEx3.xml"/><Relationship Id="rId23" Type="http://schemas.openxmlformats.org/officeDocument/2006/relationships/image" Target="../media/image18.png"/><Relationship Id="rId10" Type="http://schemas.openxmlformats.org/officeDocument/2006/relationships/chart" Target="../charts/chart11.xml"/><Relationship Id="rId19" Type="http://schemas.openxmlformats.org/officeDocument/2006/relationships/chart" Target="../charts/chart16.xml"/><Relationship Id="rId4" Type="http://schemas.openxmlformats.org/officeDocument/2006/relationships/image" Target="../media/image16.png"/><Relationship Id="rId9" Type="http://schemas.openxmlformats.org/officeDocument/2006/relationships/chart" Target="../charts/chart10.xml"/><Relationship Id="rId14" Type="http://schemas.openxmlformats.org/officeDocument/2006/relationships/chart" Target="../charts/chart13.xml"/><Relationship Id="rId22" Type="http://schemas.openxmlformats.org/officeDocument/2006/relationships/hyperlink" Target="#'Employee details'!A1"/><Relationship Id="rId27"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3" Type="http://schemas.openxmlformats.org/officeDocument/2006/relationships/hyperlink" Target="#'Employee details'!A1"/><Relationship Id="rId2" Type="http://schemas.openxmlformats.org/officeDocument/2006/relationships/image" Target="../media/image20.png"/><Relationship Id="rId1" Type="http://schemas.openxmlformats.org/officeDocument/2006/relationships/hyperlink" Target="#Dashboard!A1"/><Relationship Id="rId6" Type="http://schemas.openxmlformats.org/officeDocument/2006/relationships/image" Target="../media/image12.png"/><Relationship Id="rId5" Type="http://schemas.openxmlformats.org/officeDocument/2006/relationships/hyperlink" Target="#Data!A1"/><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2</xdr:col>
      <xdr:colOff>338137</xdr:colOff>
      <xdr:row>5</xdr:row>
      <xdr:rowOff>71437</xdr:rowOff>
    </xdr:from>
    <xdr:to>
      <xdr:col>9</xdr:col>
      <xdr:colOff>109537</xdr:colOff>
      <xdr:row>19</xdr:row>
      <xdr:rowOff>14287</xdr:rowOff>
    </xdr:to>
    <xdr:graphicFrame macro="">
      <xdr:nvGraphicFramePr>
        <xdr:cNvPr id="2" name="Chart 1">
          <a:extLst>
            <a:ext uri="{FF2B5EF4-FFF2-40B4-BE49-F238E27FC236}">
              <a16:creationId xmlns:a16="http://schemas.microsoft.com/office/drawing/2014/main" id="{8A653FF2-8FB1-5E1B-0F13-24BFF96730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300038</xdr:colOff>
      <xdr:row>2</xdr:row>
      <xdr:rowOff>123825</xdr:rowOff>
    </xdr:from>
    <xdr:to>
      <xdr:col>7</xdr:col>
      <xdr:colOff>333375</xdr:colOff>
      <xdr:row>12</xdr:row>
      <xdr:rowOff>0</xdr:rowOff>
    </xdr:to>
    <xdr:graphicFrame macro="">
      <xdr:nvGraphicFramePr>
        <xdr:cNvPr id="2" name="Chart 1">
          <a:extLst>
            <a:ext uri="{FF2B5EF4-FFF2-40B4-BE49-F238E27FC236}">
              <a16:creationId xmlns:a16="http://schemas.microsoft.com/office/drawing/2014/main" id="{8DF40B65-A480-652C-C41E-26A812ECCE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500061</xdr:colOff>
      <xdr:row>4</xdr:row>
      <xdr:rowOff>9524</xdr:rowOff>
    </xdr:from>
    <xdr:to>
      <xdr:col>12</xdr:col>
      <xdr:colOff>409574</xdr:colOff>
      <xdr:row>18</xdr:row>
      <xdr:rowOff>38099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C5576CB-2F4F-016B-07D9-BEE60031C9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119936" y="809624"/>
              <a:ext cx="4710113" cy="28289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261937</xdr:colOff>
      <xdr:row>2</xdr:row>
      <xdr:rowOff>9525</xdr:rowOff>
    </xdr:from>
    <xdr:to>
      <xdr:col>9</xdr:col>
      <xdr:colOff>33337</xdr:colOff>
      <xdr:row>15</xdr:row>
      <xdr:rowOff>152400</xdr:rowOff>
    </xdr:to>
    <xdr:graphicFrame macro="">
      <xdr:nvGraphicFramePr>
        <xdr:cNvPr id="2" name="Chart 1">
          <a:extLst>
            <a:ext uri="{FF2B5EF4-FFF2-40B4-BE49-F238E27FC236}">
              <a16:creationId xmlns:a16="http://schemas.microsoft.com/office/drawing/2014/main" id="{CF32DF32-C845-6FD9-383C-402D6CA35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323849</xdr:colOff>
      <xdr:row>4</xdr:row>
      <xdr:rowOff>152400</xdr:rowOff>
    </xdr:from>
    <xdr:to>
      <xdr:col>10</xdr:col>
      <xdr:colOff>23810</xdr:colOff>
      <xdr:row>15</xdr:row>
      <xdr:rowOff>180975</xdr:rowOff>
    </xdr:to>
    <xdr:graphicFrame macro="">
      <xdr:nvGraphicFramePr>
        <xdr:cNvPr id="2" name="Chart 1">
          <a:extLst>
            <a:ext uri="{FF2B5EF4-FFF2-40B4-BE49-F238E27FC236}">
              <a16:creationId xmlns:a16="http://schemas.microsoft.com/office/drawing/2014/main" id="{3744B6E2-2A7D-4FC9-77F8-D969798C51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476250</xdr:colOff>
      <xdr:row>4</xdr:row>
      <xdr:rowOff>76200</xdr:rowOff>
    </xdr:from>
    <xdr:to>
      <xdr:col>9</xdr:col>
      <xdr:colOff>404812</xdr:colOff>
      <xdr:row>13</xdr:row>
      <xdr:rowOff>123825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54CBE0F-0507-8B18-6544-E5B1FF74B9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48500" y="876300"/>
              <a:ext cx="2671762" cy="1847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7</xdr:col>
      <xdr:colOff>342899</xdr:colOff>
      <xdr:row>1</xdr:row>
      <xdr:rowOff>95250</xdr:rowOff>
    </xdr:from>
    <xdr:to>
      <xdr:col>11</xdr:col>
      <xdr:colOff>414336</xdr:colOff>
      <xdr:row>12</xdr:row>
      <xdr:rowOff>180975</xdr:rowOff>
    </xdr:to>
    <xdr:graphicFrame macro="">
      <xdr:nvGraphicFramePr>
        <xdr:cNvPr id="2" name="Chart 1">
          <a:extLst>
            <a:ext uri="{FF2B5EF4-FFF2-40B4-BE49-F238E27FC236}">
              <a16:creationId xmlns:a16="http://schemas.microsoft.com/office/drawing/2014/main" id="{58FDEB3C-EAC4-7C10-E278-36F0F8BF3E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409575</xdr:colOff>
      <xdr:row>1</xdr:row>
      <xdr:rowOff>95250</xdr:rowOff>
    </xdr:from>
    <xdr:to>
      <xdr:col>10</xdr:col>
      <xdr:colOff>180975</xdr:colOff>
      <xdr:row>6</xdr:row>
      <xdr:rowOff>133350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579D974E-48A4-7169-0A9C-1E7D3C40DFE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667750" y="295275"/>
              <a:ext cx="1828800" cy="1038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5</xdr:col>
      <xdr:colOff>85725</xdr:colOff>
      <xdr:row>1</xdr:row>
      <xdr:rowOff>190500</xdr:rowOff>
    </xdr:from>
    <xdr:to>
      <xdr:col>6</xdr:col>
      <xdr:colOff>504825</xdr:colOff>
      <xdr:row>6</xdr:row>
      <xdr:rowOff>0</xdr:rowOff>
    </xdr:to>
    <xdr:graphicFrame macro="">
      <xdr:nvGraphicFramePr>
        <xdr:cNvPr id="2" name="Chart 1">
          <a:extLst>
            <a:ext uri="{FF2B5EF4-FFF2-40B4-BE49-F238E27FC236}">
              <a16:creationId xmlns:a16="http://schemas.microsoft.com/office/drawing/2014/main" id="{1178564B-017C-7238-7FA2-838EB41D2E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76200</xdr:colOff>
      <xdr:row>1</xdr:row>
      <xdr:rowOff>161925</xdr:rowOff>
    </xdr:from>
    <xdr:to>
      <xdr:col>11</xdr:col>
      <xdr:colOff>533400</xdr:colOff>
      <xdr:row>7</xdr:row>
      <xdr:rowOff>9525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9A349F26-0E65-F3B1-C0D9-D2083DC9601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324725" y="361950"/>
              <a:ext cx="1828800" cy="1047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561976</xdr:colOff>
      <xdr:row>9</xdr:row>
      <xdr:rowOff>123824</xdr:rowOff>
    </xdr:from>
    <xdr:to>
      <xdr:col>6</xdr:col>
      <xdr:colOff>638176</xdr:colOff>
      <xdr:row>15</xdr:row>
      <xdr:rowOff>19049</xdr:rowOff>
    </xdr:to>
    <xdr:graphicFrame macro="">
      <xdr:nvGraphicFramePr>
        <xdr:cNvPr id="4" name="Chart 3">
          <a:extLst>
            <a:ext uri="{FF2B5EF4-FFF2-40B4-BE49-F238E27FC236}">
              <a16:creationId xmlns:a16="http://schemas.microsoft.com/office/drawing/2014/main" id="{2C814801-C9C6-E73E-4D28-4D98D016F6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0</xdr:colOff>
      <xdr:row>7</xdr:row>
      <xdr:rowOff>104775</xdr:rowOff>
    </xdr:from>
    <xdr:to>
      <xdr:col>10</xdr:col>
      <xdr:colOff>457200</xdr:colOff>
      <xdr:row>16</xdr:row>
      <xdr:rowOff>114300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935B8B23-42AB-5372-FCF9-76F430721BD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562725" y="1504950"/>
              <a:ext cx="1828800" cy="1809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7</xdr:col>
      <xdr:colOff>666750</xdr:colOff>
      <xdr:row>1</xdr:row>
      <xdr:rowOff>171450</xdr:rowOff>
    </xdr:from>
    <xdr:to>
      <xdr:col>10</xdr:col>
      <xdr:colOff>438150</xdr:colOff>
      <xdr:row>7</xdr:row>
      <xdr:rowOff>76200</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8B73D60B-CC96-55CE-14C0-66E5CBFAF7FC}"/>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677025" y="371475"/>
              <a:ext cx="1828800" cy="1104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590550</xdr:colOff>
      <xdr:row>8</xdr:row>
      <xdr:rowOff>19049</xdr:rowOff>
    </xdr:from>
    <xdr:to>
      <xdr:col>7</xdr:col>
      <xdr:colOff>676275</xdr:colOff>
      <xdr:row>17</xdr:row>
      <xdr:rowOff>152399</xdr:rowOff>
    </xdr:to>
    <xdr:graphicFrame macro="">
      <xdr:nvGraphicFramePr>
        <xdr:cNvPr id="3" name="Chart 2">
          <a:extLst>
            <a:ext uri="{FF2B5EF4-FFF2-40B4-BE49-F238E27FC236}">
              <a16:creationId xmlns:a16="http://schemas.microsoft.com/office/drawing/2014/main" id="{DD181C41-CCB8-98FD-0A01-0AB1A9A282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7</xdr:col>
      <xdr:colOff>571499</xdr:colOff>
      <xdr:row>5</xdr:row>
      <xdr:rowOff>190499</xdr:rowOff>
    </xdr:from>
    <xdr:to>
      <xdr:col>8</xdr:col>
      <xdr:colOff>332764</xdr:colOff>
      <xdr:row>8</xdr:row>
      <xdr:rowOff>27964</xdr:rowOff>
    </xdr:to>
    <xdr:pic>
      <xdr:nvPicPr>
        <xdr:cNvPr id="9" name="Picture 8">
          <a:extLst>
            <a:ext uri="{FF2B5EF4-FFF2-40B4-BE49-F238E27FC236}">
              <a16:creationId xmlns:a16="http://schemas.microsoft.com/office/drawing/2014/main" id="{553D0B36-9E0B-42F5-A78B-F1DBA8FC63C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05399" y="1142999"/>
          <a:ext cx="408965" cy="408965"/>
        </a:xfrm>
        <a:prstGeom prst="rect">
          <a:avLst/>
        </a:prstGeom>
      </xdr:spPr>
    </xdr:pic>
    <xdr:clientData/>
  </xdr:twoCellAnchor>
  <xdr:twoCellAnchor editAs="oneCell">
    <xdr:from>
      <xdr:col>10</xdr:col>
      <xdr:colOff>0</xdr:colOff>
      <xdr:row>6</xdr:row>
      <xdr:rowOff>0</xdr:rowOff>
    </xdr:from>
    <xdr:to>
      <xdr:col>10</xdr:col>
      <xdr:colOff>581024</xdr:colOff>
      <xdr:row>9</xdr:row>
      <xdr:rowOff>9524</xdr:rowOff>
    </xdr:to>
    <xdr:pic>
      <xdr:nvPicPr>
        <xdr:cNvPr id="10" name="Picture 9" descr="Employees - Free people icons">
          <a:extLst>
            <a:ext uri="{FF2B5EF4-FFF2-40B4-BE49-F238E27FC236}">
              <a16:creationId xmlns:a16="http://schemas.microsoft.com/office/drawing/2014/main" id="{212C30BE-15FF-4C7F-ABB8-C34578C86FC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77000" y="1143000"/>
          <a:ext cx="581024"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5</xdr:row>
      <xdr:rowOff>0</xdr:rowOff>
    </xdr:from>
    <xdr:to>
      <xdr:col>12</xdr:col>
      <xdr:colOff>304800</xdr:colOff>
      <xdr:row>6</xdr:row>
      <xdr:rowOff>114300</xdr:rowOff>
    </xdr:to>
    <xdr:sp macro="" textlink="">
      <xdr:nvSpPr>
        <xdr:cNvPr id="1025" name="AutoShape 1" descr="Businessman With Percentage 3D Illustration - Free Download Business 3D  Illustrations | IconScout">
          <a:extLst>
            <a:ext uri="{FF2B5EF4-FFF2-40B4-BE49-F238E27FC236}">
              <a16:creationId xmlns:a16="http://schemas.microsoft.com/office/drawing/2014/main" id="{BF84D6BE-C261-C2C7-D13A-2BB879599DF2}"/>
            </a:ext>
          </a:extLst>
        </xdr:cNvPr>
        <xdr:cNvSpPr>
          <a:spLocks noChangeAspect="1" noChangeArrowheads="1"/>
        </xdr:cNvSpPr>
      </xdr:nvSpPr>
      <xdr:spPr bwMode="auto">
        <a:xfrm>
          <a:off x="777240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7</xdr:row>
      <xdr:rowOff>0</xdr:rowOff>
    </xdr:from>
    <xdr:to>
      <xdr:col>14</xdr:col>
      <xdr:colOff>304800</xdr:colOff>
      <xdr:row>8</xdr:row>
      <xdr:rowOff>114300</xdr:rowOff>
    </xdr:to>
    <xdr:sp macro="" textlink="">
      <xdr:nvSpPr>
        <xdr:cNvPr id="1029" name="AutoShape 5" descr="person, Percentages, Business, percentage, Businessman, signs, Business  People, Money, symbols, Man icon">
          <a:extLst>
            <a:ext uri="{FF2B5EF4-FFF2-40B4-BE49-F238E27FC236}">
              <a16:creationId xmlns:a16="http://schemas.microsoft.com/office/drawing/2014/main" id="{85C8AD62-A46D-C5DA-D6C6-97F9F5533CF6}"/>
            </a:ext>
          </a:extLst>
        </xdr:cNvPr>
        <xdr:cNvSpPr>
          <a:spLocks noChangeAspect="1" noChangeArrowheads="1"/>
        </xdr:cNvSpPr>
      </xdr:nvSpPr>
      <xdr:spPr bwMode="auto">
        <a:xfrm>
          <a:off x="9067800"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15</xdr:col>
      <xdr:colOff>0</xdr:colOff>
      <xdr:row>6</xdr:row>
      <xdr:rowOff>0</xdr:rowOff>
    </xdr:from>
    <xdr:to>
      <xdr:col>15</xdr:col>
      <xdr:colOff>304800</xdr:colOff>
      <xdr:row>7</xdr:row>
      <xdr:rowOff>114300</xdr:rowOff>
    </xdr:to>
    <xdr:sp macro="" textlink="">
      <xdr:nvSpPr>
        <xdr:cNvPr id="1035" name="AutoShape 11" descr="person, Percentages, Business, percentage, Businessman, signs, Business  People, Money, symbols, Man icon">
          <a:extLst>
            <a:ext uri="{FF2B5EF4-FFF2-40B4-BE49-F238E27FC236}">
              <a16:creationId xmlns:a16="http://schemas.microsoft.com/office/drawing/2014/main" id="{D43D76F4-3CA6-C710-42F6-E08548BD2628}"/>
            </a:ext>
          </a:extLst>
        </xdr:cNvPr>
        <xdr:cNvSpPr>
          <a:spLocks noChangeAspect="1" noChangeArrowheads="1"/>
        </xdr:cNvSpPr>
      </xdr:nvSpPr>
      <xdr:spPr bwMode="auto">
        <a:xfrm>
          <a:off x="9715500" y="11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400050</xdr:colOff>
      <xdr:row>6</xdr:row>
      <xdr:rowOff>9525</xdr:rowOff>
    </xdr:from>
    <xdr:to>
      <xdr:col>12</xdr:col>
      <xdr:colOff>400049</xdr:colOff>
      <xdr:row>9</xdr:row>
      <xdr:rowOff>85724</xdr:rowOff>
    </xdr:to>
    <xdr:pic>
      <xdr:nvPicPr>
        <xdr:cNvPr id="16" name="Picture 15" descr="Businessman with percentages signs - Free signs icons">
          <a:extLst>
            <a:ext uri="{FF2B5EF4-FFF2-40B4-BE49-F238E27FC236}">
              <a16:creationId xmlns:a16="http://schemas.microsoft.com/office/drawing/2014/main" id="{85F8F4FC-F3AF-2CC4-9262-9C63300212E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524750" y="1152525"/>
          <a:ext cx="647699" cy="647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xdr:colOff>
      <xdr:row>11</xdr:row>
      <xdr:rowOff>152401</xdr:rowOff>
    </xdr:from>
    <xdr:to>
      <xdr:col>9</xdr:col>
      <xdr:colOff>190501</xdr:colOff>
      <xdr:row>16</xdr:row>
      <xdr:rowOff>38101</xdr:rowOff>
    </xdr:to>
    <xdr:pic>
      <xdr:nvPicPr>
        <xdr:cNvPr id="17" name="Picture 16" descr="Age - Free miscellaneous icons">
          <a:extLst>
            <a:ext uri="{FF2B5EF4-FFF2-40B4-BE49-F238E27FC236}">
              <a16:creationId xmlns:a16="http://schemas.microsoft.com/office/drawing/2014/main" id="{753B94B0-AC8A-4237-933A-EB6645FB542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181601" y="2247901"/>
          <a:ext cx="83820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571500</xdr:colOff>
      <xdr:row>13</xdr:row>
      <xdr:rowOff>19050</xdr:rowOff>
    </xdr:from>
    <xdr:to>
      <xdr:col>6</xdr:col>
      <xdr:colOff>204216</xdr:colOff>
      <xdr:row>15</xdr:row>
      <xdr:rowOff>7018</xdr:rowOff>
    </xdr:to>
    <xdr:pic>
      <xdr:nvPicPr>
        <xdr:cNvPr id="18" name="Picture 17" descr="Analyzing Employee Attrition">
          <a:extLst>
            <a:ext uri="{FF2B5EF4-FFF2-40B4-BE49-F238E27FC236}">
              <a16:creationId xmlns:a16="http://schemas.microsoft.com/office/drawing/2014/main" id="{D8DFE53F-5DFA-4D53-8C84-FEDE8399C70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810000" y="2495550"/>
          <a:ext cx="280416" cy="368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171450</xdr:colOff>
      <xdr:row>3</xdr:row>
      <xdr:rowOff>95250</xdr:rowOff>
    </xdr:from>
    <xdr:to>
      <xdr:col>7</xdr:col>
      <xdr:colOff>38100</xdr:colOff>
      <xdr:row>6</xdr:row>
      <xdr:rowOff>38100</xdr:rowOff>
    </xdr:to>
    <xdr:pic>
      <xdr:nvPicPr>
        <xdr:cNvPr id="19" name="Picture 18" descr="Human resources - Free user icons">
          <a:extLst>
            <a:ext uri="{FF2B5EF4-FFF2-40B4-BE49-F238E27FC236}">
              <a16:creationId xmlns:a16="http://schemas.microsoft.com/office/drawing/2014/main" id="{A3A9C9A6-28D4-46C5-8136-AC3F638C71B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057650" y="666750"/>
          <a:ext cx="514350"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581025</xdr:colOff>
      <xdr:row>2</xdr:row>
      <xdr:rowOff>114300</xdr:rowOff>
    </xdr:from>
    <xdr:to>
      <xdr:col>9</xdr:col>
      <xdr:colOff>641639</xdr:colOff>
      <xdr:row>6</xdr:row>
      <xdr:rowOff>80538</xdr:rowOff>
    </xdr:to>
    <xdr:pic>
      <xdr:nvPicPr>
        <xdr:cNvPr id="20" name="Picture 19" descr="Male - Free people icons">
          <a:extLst>
            <a:ext uri="{FF2B5EF4-FFF2-40B4-BE49-F238E27FC236}">
              <a16:creationId xmlns:a16="http://schemas.microsoft.com/office/drawing/2014/main" id="{08C764D9-626F-4C97-AE11-347E45C2961B}"/>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5762625" y="495300"/>
          <a:ext cx="708314" cy="7282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561975</xdr:colOff>
      <xdr:row>14</xdr:row>
      <xdr:rowOff>0</xdr:rowOff>
    </xdr:from>
    <xdr:to>
      <xdr:col>12</xdr:col>
      <xdr:colOff>41605</xdr:colOff>
      <xdr:row>17</xdr:row>
      <xdr:rowOff>152399</xdr:rowOff>
    </xdr:to>
    <xdr:pic>
      <xdr:nvPicPr>
        <xdr:cNvPr id="21" name="Picture 20" descr="Female - Free people icons">
          <a:extLst>
            <a:ext uri="{FF2B5EF4-FFF2-40B4-BE49-F238E27FC236}">
              <a16:creationId xmlns:a16="http://schemas.microsoft.com/office/drawing/2014/main" id="{63FE367C-FD78-4C76-BB45-177168E61431}"/>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7038975" y="2667000"/>
          <a:ext cx="775030" cy="7238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419100</xdr:colOff>
      <xdr:row>7</xdr:row>
      <xdr:rowOff>0</xdr:rowOff>
    </xdr:from>
    <xdr:to>
      <xdr:col>5</xdr:col>
      <xdr:colOff>552450</xdr:colOff>
      <xdr:row>10</xdr:row>
      <xdr:rowOff>126461</xdr:rowOff>
    </xdr:to>
    <xdr:pic>
      <xdr:nvPicPr>
        <xdr:cNvPr id="22" name="Picture 21" descr="Customer satisfaction - Free marketing icons">
          <a:extLst>
            <a:ext uri="{FF2B5EF4-FFF2-40B4-BE49-F238E27FC236}">
              <a16:creationId xmlns:a16="http://schemas.microsoft.com/office/drawing/2014/main" id="{C627C467-154C-4121-8590-B7120C2EB3BB}"/>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009900" y="1333500"/>
          <a:ext cx="781050" cy="6979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400051</xdr:colOff>
      <xdr:row>11</xdr:row>
      <xdr:rowOff>142876</xdr:rowOff>
    </xdr:from>
    <xdr:to>
      <xdr:col>6</xdr:col>
      <xdr:colOff>400050</xdr:colOff>
      <xdr:row>15</xdr:row>
      <xdr:rowOff>28575</xdr:rowOff>
    </xdr:to>
    <xdr:pic>
      <xdr:nvPicPr>
        <xdr:cNvPr id="2" name="Picture 1" descr="Dashboard - Free technology icons">
          <a:extLst>
            <a:ext uri="{FF2B5EF4-FFF2-40B4-BE49-F238E27FC236}">
              <a16:creationId xmlns:a16="http://schemas.microsoft.com/office/drawing/2014/main" id="{45FE9F8A-CF76-45FE-A5BE-0F6AE381D326}"/>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638551" y="2238376"/>
          <a:ext cx="647699" cy="647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3</xdr:col>
      <xdr:colOff>9525</xdr:colOff>
      <xdr:row>14</xdr:row>
      <xdr:rowOff>85725</xdr:rowOff>
    </xdr:to>
    <xdr:pic>
      <xdr:nvPicPr>
        <xdr:cNvPr id="3" name="Picture 2" descr="Employee icons for free download | Freepik">
          <a:extLst>
            <a:ext uri="{FF2B5EF4-FFF2-40B4-BE49-F238E27FC236}">
              <a16:creationId xmlns:a16="http://schemas.microsoft.com/office/drawing/2014/main" id="{F080CC5E-8B43-443B-846B-BC27EACFD94C}"/>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295400" y="2095500"/>
          <a:ext cx="657225"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581025</xdr:colOff>
      <xdr:row>10</xdr:row>
      <xdr:rowOff>19050</xdr:rowOff>
    </xdr:from>
    <xdr:to>
      <xdr:col>15</xdr:col>
      <xdr:colOff>409575</xdr:colOff>
      <xdr:row>16</xdr:row>
      <xdr:rowOff>0</xdr:rowOff>
    </xdr:to>
    <xdr:pic>
      <xdr:nvPicPr>
        <xdr:cNvPr id="5" name="Picture 4" descr="Data icons for free download | Freepik">
          <a:extLst>
            <a:ext uri="{FF2B5EF4-FFF2-40B4-BE49-F238E27FC236}">
              <a16:creationId xmlns:a16="http://schemas.microsoft.com/office/drawing/2014/main" id="{85E49A8D-F464-0B42-2D22-E576B067B179}"/>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001125" y="1924050"/>
          <a:ext cx="11239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0</xdr:col>
      <xdr:colOff>95250</xdr:colOff>
      <xdr:row>1</xdr:row>
      <xdr:rowOff>0</xdr:rowOff>
    </xdr:from>
    <xdr:ext cx="24231600" cy="9886950"/>
    <xdr:grpSp>
      <xdr:nvGrpSpPr>
        <xdr:cNvPr id="248" name="Shape 2">
          <a:extLst>
            <a:ext uri="{FF2B5EF4-FFF2-40B4-BE49-F238E27FC236}">
              <a16:creationId xmlns:a16="http://schemas.microsoft.com/office/drawing/2014/main" id="{F2CEF362-B954-4264-BD7E-C3B7E8DCCF81}"/>
            </a:ext>
          </a:extLst>
        </xdr:cNvPr>
        <xdr:cNvGrpSpPr/>
      </xdr:nvGrpSpPr>
      <xdr:grpSpPr>
        <a:xfrm>
          <a:off x="95250" y="190500"/>
          <a:ext cx="24231600" cy="9886950"/>
          <a:chOff x="0" y="60488"/>
          <a:chExt cx="10692000" cy="7439025"/>
        </a:xfrm>
        <a:solidFill>
          <a:srgbClr val="341044"/>
        </a:solidFill>
      </xdr:grpSpPr>
      <xdr:grpSp>
        <xdr:nvGrpSpPr>
          <xdr:cNvPr id="249" name="Shape 29">
            <a:extLst>
              <a:ext uri="{FF2B5EF4-FFF2-40B4-BE49-F238E27FC236}">
                <a16:creationId xmlns:a16="http://schemas.microsoft.com/office/drawing/2014/main" id="{6E60981A-868F-A2DF-A0CC-D23CC327792B}"/>
              </a:ext>
            </a:extLst>
          </xdr:cNvPr>
          <xdr:cNvGrpSpPr/>
        </xdr:nvGrpSpPr>
        <xdr:grpSpPr>
          <a:xfrm>
            <a:off x="0" y="60488"/>
            <a:ext cx="10692000" cy="7439025"/>
            <a:chOff x="1752600" y="190500"/>
            <a:chExt cx="13468350" cy="7776000"/>
          </a:xfrm>
          <a:grpFill/>
        </xdr:grpSpPr>
        <xdr:sp macro="" textlink="">
          <xdr:nvSpPr>
            <xdr:cNvPr id="250" name="Shape 4">
              <a:extLst>
                <a:ext uri="{FF2B5EF4-FFF2-40B4-BE49-F238E27FC236}">
                  <a16:creationId xmlns:a16="http://schemas.microsoft.com/office/drawing/2014/main" id="{9AAA3349-E2B3-DECE-D660-812697C39E3B}"/>
                </a:ext>
              </a:extLst>
            </xdr:cNvPr>
            <xdr:cNvSpPr/>
          </xdr:nvSpPr>
          <xdr:spPr>
            <a:xfrm>
              <a:off x="1752600" y="190500"/>
              <a:ext cx="13468350" cy="7776000"/>
            </a:xfrm>
            <a:prstGeom prst="rect">
              <a:avLst/>
            </a:prstGeom>
            <a:grp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2000">
                <a:solidFill>
                  <a:srgbClr val="FFC000"/>
                </a:solidFill>
                <a:latin typeface="+mj-lt"/>
              </a:endParaRPr>
            </a:p>
          </xdr:txBody>
        </xdr:sp>
        <xdr:sp macro="" textlink="">
          <xdr:nvSpPr>
            <xdr:cNvPr id="251" name="Shape 30">
              <a:extLst>
                <a:ext uri="{FF2B5EF4-FFF2-40B4-BE49-F238E27FC236}">
                  <a16:creationId xmlns:a16="http://schemas.microsoft.com/office/drawing/2014/main" id="{2E374851-B89E-D2C9-E59A-FB68F19F9D9F}"/>
                </a:ext>
              </a:extLst>
            </xdr:cNvPr>
            <xdr:cNvSpPr/>
          </xdr:nvSpPr>
          <xdr:spPr>
            <a:xfrm>
              <a:off x="1752600" y="190500"/>
              <a:ext cx="13468350" cy="7776000"/>
            </a:xfrm>
            <a:prstGeom prst="roundRect">
              <a:avLst>
                <a:gd name="adj" fmla="val 1112"/>
              </a:avLst>
            </a:prstGeom>
            <a:solidFill>
              <a:srgbClr val="02434A"/>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a:solidFill>
                    <a:srgbClr val="034D55"/>
                  </a:solidFill>
                  <a:latin typeface="+mj-lt"/>
                  <a:ea typeface="Calibri"/>
                  <a:cs typeface="Calibri"/>
                  <a:sym typeface="Calibri"/>
                </a:rPr>
                <a:t>`</a:t>
              </a:r>
              <a:endParaRPr sz="2000">
                <a:solidFill>
                  <a:srgbClr val="034D55"/>
                </a:solidFill>
                <a:latin typeface="+mj-lt"/>
              </a:endParaRPr>
            </a:p>
          </xdr:txBody>
        </xdr:sp>
        <xdr:sp macro="" textlink="">
          <xdr:nvSpPr>
            <xdr:cNvPr id="252" name="Shape 31">
              <a:extLst>
                <a:ext uri="{FF2B5EF4-FFF2-40B4-BE49-F238E27FC236}">
                  <a16:creationId xmlns:a16="http://schemas.microsoft.com/office/drawing/2014/main" id="{A933F559-47E6-2175-15F7-FCF71D6DEA21}"/>
                </a:ext>
              </a:extLst>
            </xdr:cNvPr>
            <xdr:cNvSpPr/>
          </xdr:nvSpPr>
          <xdr:spPr>
            <a:xfrm>
              <a:off x="1794954" y="270899"/>
              <a:ext cx="6757361" cy="834001"/>
            </a:xfrm>
            <a:prstGeom prst="roundRect">
              <a:avLst>
                <a:gd name="adj" fmla="val 10000"/>
              </a:avLst>
            </a:prstGeom>
            <a:gradFill flip="none" rotWithShape="1">
              <a:gsLst>
                <a:gs pos="0">
                  <a:schemeClr val="tx1"/>
                </a:gs>
                <a:gs pos="30000">
                  <a:srgbClr val="023338"/>
                </a:gs>
                <a:gs pos="100000">
                  <a:srgbClr val="FFC000"/>
                </a:gs>
              </a:gsLst>
              <a:lin ang="18900000" scaled="1"/>
              <a:tileRect/>
            </a:gradFill>
            <a:ln w="12700" cap="flat" cmpd="sng">
              <a:solidFill>
                <a:srgbClr val="7F7F7F"/>
              </a:solidFill>
              <a:prstDash val="solid"/>
              <a:miter lim="800000"/>
              <a:headEnd type="none" w="sm" len="sm"/>
              <a:tailEnd type="none" w="sm" len="sm"/>
            </a:ln>
            <a:effectLst>
              <a:glow rad="228600">
                <a:schemeClr val="tx1">
                  <a:alpha val="40000"/>
                </a:schemeClr>
              </a:glow>
            </a:effectLst>
          </xdr:spPr>
          <xdr:txBody>
            <a:bodyPr spcFirstLastPara="1" wrap="square" lIns="91425" tIns="45700" rIns="91425" bIns="45700" anchor="ctr" anchorCtr="0">
              <a:noAutofit/>
            </a:bodyPr>
            <a:lstStyle/>
            <a:p>
              <a:pPr marL="0" lvl="0" indent="0" algn="l" rtl="0">
                <a:spcBef>
                  <a:spcPts val="0"/>
                </a:spcBef>
                <a:spcAft>
                  <a:spcPts val="0"/>
                </a:spcAft>
                <a:buNone/>
              </a:pPr>
              <a:endParaRPr sz="2000">
                <a:solidFill>
                  <a:srgbClr val="FFC000"/>
                </a:solidFill>
                <a:latin typeface="+mj-lt"/>
                <a:ea typeface="Lato"/>
                <a:cs typeface="Lato"/>
                <a:sym typeface="Lato"/>
              </a:endParaRPr>
            </a:p>
          </xdr:txBody>
        </xdr:sp>
        <xdr:sp macro="" textlink="">
          <xdr:nvSpPr>
            <xdr:cNvPr id="253" name="Shape 32">
              <a:extLst>
                <a:ext uri="{FF2B5EF4-FFF2-40B4-BE49-F238E27FC236}">
                  <a16:creationId xmlns:a16="http://schemas.microsoft.com/office/drawing/2014/main" id="{6F115ECA-7726-5DDB-75EE-FF96F75781EB}"/>
                </a:ext>
              </a:extLst>
            </xdr:cNvPr>
            <xdr:cNvSpPr/>
          </xdr:nvSpPr>
          <xdr:spPr>
            <a:xfrm>
              <a:off x="8634239" y="270899"/>
              <a:ext cx="6523181" cy="834001"/>
            </a:xfrm>
            <a:prstGeom prst="roundRect">
              <a:avLst>
                <a:gd name="adj" fmla="val 10000"/>
              </a:avLst>
            </a:prstGeom>
            <a:gradFill flip="none" rotWithShape="1">
              <a:gsLst>
                <a:gs pos="0">
                  <a:schemeClr val="tx1"/>
                </a:gs>
                <a:gs pos="34000">
                  <a:srgbClr val="023338"/>
                </a:gs>
                <a:gs pos="100000">
                  <a:srgbClr val="FFC000"/>
                </a:gs>
              </a:gsLst>
              <a:lin ang="18900000" scaled="1"/>
              <a:tileRect/>
            </a:gradFill>
            <a:ln w="12700" cap="flat" cmpd="sng">
              <a:solidFill>
                <a:srgbClr val="7F7F7F"/>
              </a:solidFill>
              <a:prstDash val="solid"/>
              <a:miter lim="800000"/>
              <a:headEnd type="none" w="sm" len="sm"/>
              <a:tailEnd type="none" w="sm" len="sm"/>
            </a:ln>
            <a:effectLst>
              <a:glow rad="228600">
                <a:schemeClr val="tx1">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2000">
                <a:solidFill>
                  <a:srgbClr val="FFC000"/>
                </a:solidFill>
                <a:latin typeface="+mj-lt"/>
              </a:endParaRPr>
            </a:p>
          </xdr:txBody>
        </xdr:sp>
        <xdr:sp macro="" textlink="">
          <xdr:nvSpPr>
            <xdr:cNvPr id="254" name="Shape 33">
              <a:extLst>
                <a:ext uri="{FF2B5EF4-FFF2-40B4-BE49-F238E27FC236}">
                  <a16:creationId xmlns:a16="http://schemas.microsoft.com/office/drawing/2014/main" id="{C473EDA6-E24C-EAC2-4AB1-2C9245AE87B6}"/>
                </a:ext>
              </a:extLst>
            </xdr:cNvPr>
            <xdr:cNvSpPr/>
          </xdr:nvSpPr>
          <xdr:spPr>
            <a:xfrm>
              <a:off x="5777316" y="2304895"/>
              <a:ext cx="3823629" cy="2772878"/>
            </a:xfrm>
            <a:prstGeom prst="roundRect">
              <a:avLst>
                <a:gd name="adj" fmla="val 3303"/>
              </a:avLst>
            </a:prstGeom>
            <a:gradFill flip="none" rotWithShape="1">
              <a:gsLst>
                <a:gs pos="20000">
                  <a:schemeClr val="tx1"/>
                </a:gs>
                <a:gs pos="46000">
                  <a:srgbClr val="023338"/>
                </a:gs>
                <a:gs pos="100000">
                  <a:srgbClr val="FFC000"/>
                </a:gs>
              </a:gsLst>
              <a:lin ang="18900000" scaled="1"/>
              <a:tileRect/>
            </a:gradFill>
            <a:ln w="12700" cap="flat" cmpd="sng">
              <a:solidFill>
                <a:srgbClr val="7F7F7F"/>
              </a:solidFill>
              <a:prstDash val="solid"/>
              <a:miter lim="800000"/>
              <a:headEnd type="none" w="sm" len="sm"/>
              <a:tailEnd type="none" w="sm" len="sm"/>
            </a:ln>
            <a:effectLst>
              <a:glow rad="228600">
                <a:schemeClr val="tx1">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2000">
                <a:solidFill>
                  <a:srgbClr val="FFC000"/>
                </a:solidFill>
                <a:latin typeface="+mj-lt"/>
              </a:endParaRPr>
            </a:p>
          </xdr:txBody>
        </xdr:sp>
        <xdr:grpSp>
          <xdr:nvGrpSpPr>
            <xdr:cNvPr id="255" name="Shape 34">
              <a:extLst>
                <a:ext uri="{FF2B5EF4-FFF2-40B4-BE49-F238E27FC236}">
                  <a16:creationId xmlns:a16="http://schemas.microsoft.com/office/drawing/2014/main" id="{1B08C835-5A58-1B60-E744-F7D74838CF10}"/>
                </a:ext>
              </a:extLst>
            </xdr:cNvPr>
            <xdr:cNvGrpSpPr/>
          </xdr:nvGrpSpPr>
          <xdr:grpSpPr>
            <a:xfrm>
              <a:off x="1805542" y="1215714"/>
              <a:ext cx="13341290" cy="998848"/>
              <a:chOff x="1805193" y="1215714"/>
              <a:chExt cx="13456039" cy="998848"/>
            </a:xfrm>
            <a:grpFill/>
          </xdr:grpSpPr>
          <xdr:sp macro="" textlink="">
            <xdr:nvSpPr>
              <xdr:cNvPr id="270" name="Shape 35">
                <a:extLst>
                  <a:ext uri="{FF2B5EF4-FFF2-40B4-BE49-F238E27FC236}">
                    <a16:creationId xmlns:a16="http://schemas.microsoft.com/office/drawing/2014/main" id="{272CCA96-1E92-BCBF-9553-097C67EC9FE9}"/>
                  </a:ext>
                </a:extLst>
              </xdr:cNvPr>
              <xdr:cNvSpPr/>
            </xdr:nvSpPr>
            <xdr:spPr>
              <a:xfrm>
                <a:off x="1805193" y="1215714"/>
                <a:ext cx="2642981" cy="998848"/>
              </a:xfrm>
              <a:prstGeom prst="roundRect">
                <a:avLst>
                  <a:gd name="adj" fmla="val 6048"/>
                </a:avLst>
              </a:prstGeom>
              <a:gradFill flip="none" rotWithShape="1">
                <a:gsLst>
                  <a:gs pos="0">
                    <a:srgbClr val="1C1C1C"/>
                  </a:gs>
                  <a:gs pos="30000">
                    <a:srgbClr val="023338"/>
                  </a:gs>
                  <a:gs pos="100000">
                    <a:srgbClr val="FFC000"/>
                  </a:gs>
                </a:gsLst>
                <a:lin ang="18900000" scaled="1"/>
                <a:tileRect/>
              </a:gradFill>
              <a:ln w="12700" cap="flat" cmpd="sng">
                <a:solidFill>
                  <a:srgbClr val="7F7F7F"/>
                </a:solidFill>
                <a:prstDash val="solid"/>
                <a:miter lim="800000"/>
                <a:headEnd type="none" w="sm" len="sm"/>
                <a:tailEnd type="none" w="sm" len="sm"/>
              </a:ln>
              <a:effectLst>
                <a:glow rad="139700">
                  <a:schemeClr val="tx1">
                    <a:alpha val="40000"/>
                  </a:schemeClr>
                </a:glow>
                <a:outerShdw blurRad="50800" dist="38100" dir="2700000" algn="tl" rotWithShape="0">
                  <a:prstClr val="black">
                    <a:alpha val="40000"/>
                  </a:prst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2000">
                  <a:solidFill>
                    <a:srgbClr val="FFC000"/>
                  </a:solidFill>
                  <a:latin typeface="+mj-lt"/>
                </a:endParaRPr>
              </a:p>
            </xdr:txBody>
          </xdr:sp>
          <xdr:sp macro="" textlink="">
            <xdr:nvSpPr>
              <xdr:cNvPr id="271" name="Shape 36">
                <a:extLst>
                  <a:ext uri="{FF2B5EF4-FFF2-40B4-BE49-F238E27FC236}">
                    <a16:creationId xmlns:a16="http://schemas.microsoft.com/office/drawing/2014/main" id="{E4146C8E-A7B4-A276-5D37-E854B8B6382F}"/>
                  </a:ext>
                </a:extLst>
              </xdr:cNvPr>
              <xdr:cNvSpPr/>
            </xdr:nvSpPr>
            <xdr:spPr>
              <a:xfrm>
                <a:off x="4496401" y="1215714"/>
                <a:ext cx="2701888" cy="998848"/>
              </a:xfrm>
              <a:prstGeom prst="roundRect">
                <a:avLst>
                  <a:gd name="adj" fmla="val 6048"/>
                </a:avLst>
              </a:prstGeom>
              <a:gradFill flip="none" rotWithShape="1">
                <a:gsLst>
                  <a:gs pos="0">
                    <a:srgbClr val="1C1C1C"/>
                  </a:gs>
                  <a:gs pos="50000">
                    <a:srgbClr val="023338"/>
                  </a:gs>
                  <a:gs pos="100000">
                    <a:srgbClr val="FFC000"/>
                  </a:gs>
                </a:gsLst>
                <a:lin ang="18900000" scaled="1"/>
                <a:tileRect/>
              </a:gradFill>
              <a:ln w="12700" cap="flat" cmpd="sng">
                <a:solidFill>
                  <a:srgbClr val="7F7F7F"/>
                </a:solidFill>
                <a:prstDash val="solid"/>
                <a:miter lim="800000"/>
                <a:headEnd type="none" w="sm" len="sm"/>
                <a:tailEnd type="none" w="sm" len="sm"/>
              </a:ln>
              <a:effectLst>
                <a:glow rad="139700">
                  <a:schemeClr val="tx1">
                    <a:alpha val="40000"/>
                  </a:schemeClr>
                </a:glow>
                <a:outerShdw blurRad="50800" dist="38100" dir="2700000" algn="tl" rotWithShape="0">
                  <a:prstClr val="black">
                    <a:alpha val="40000"/>
                  </a:prst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2000">
                  <a:solidFill>
                    <a:srgbClr val="FFC000"/>
                  </a:solidFill>
                  <a:latin typeface="+mj-lt"/>
                </a:endParaRPr>
              </a:p>
            </xdr:txBody>
          </xdr:sp>
          <xdr:sp macro="" textlink="">
            <xdr:nvSpPr>
              <xdr:cNvPr id="272" name="Shape 37">
                <a:extLst>
                  <a:ext uri="{FF2B5EF4-FFF2-40B4-BE49-F238E27FC236}">
                    <a16:creationId xmlns:a16="http://schemas.microsoft.com/office/drawing/2014/main" id="{9B71FD9B-E461-FC23-3C70-7704DDE25619}"/>
                  </a:ext>
                </a:extLst>
              </xdr:cNvPr>
              <xdr:cNvSpPr/>
            </xdr:nvSpPr>
            <xdr:spPr>
              <a:xfrm>
                <a:off x="7246792" y="1215714"/>
                <a:ext cx="2602058" cy="998848"/>
              </a:xfrm>
              <a:prstGeom prst="roundRect">
                <a:avLst>
                  <a:gd name="adj" fmla="val 6048"/>
                </a:avLst>
              </a:prstGeom>
              <a:gradFill flip="none" rotWithShape="1">
                <a:gsLst>
                  <a:gs pos="0">
                    <a:schemeClr val="tx1"/>
                  </a:gs>
                  <a:gs pos="50000">
                    <a:srgbClr val="023338"/>
                  </a:gs>
                  <a:gs pos="100000">
                    <a:srgbClr val="FFC000"/>
                  </a:gs>
                </a:gsLst>
                <a:lin ang="18900000" scaled="1"/>
                <a:tileRect/>
              </a:gradFill>
              <a:ln w="12700" cap="flat" cmpd="sng">
                <a:solidFill>
                  <a:srgbClr val="7F7F7F"/>
                </a:solidFill>
                <a:prstDash val="solid"/>
                <a:miter lim="800000"/>
                <a:headEnd type="none" w="sm" len="sm"/>
                <a:tailEnd type="none" w="sm" len="sm"/>
              </a:ln>
              <a:effectLst>
                <a:glow rad="101600">
                  <a:schemeClr val="tx1">
                    <a:alpha val="60000"/>
                  </a:schemeClr>
                </a:glow>
                <a:outerShdw blurRad="50800" dist="38100" dir="2700000" algn="tl" rotWithShape="0">
                  <a:prstClr val="black">
                    <a:alpha val="40000"/>
                  </a:prst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2000">
                  <a:solidFill>
                    <a:srgbClr val="FFC000"/>
                  </a:solidFill>
                  <a:latin typeface="+mj-lt"/>
                </a:endParaRPr>
              </a:p>
            </xdr:txBody>
          </xdr:sp>
          <xdr:sp macro="" textlink="">
            <xdr:nvSpPr>
              <xdr:cNvPr id="273" name="Shape 38">
                <a:extLst>
                  <a:ext uri="{FF2B5EF4-FFF2-40B4-BE49-F238E27FC236}">
                    <a16:creationId xmlns:a16="http://schemas.microsoft.com/office/drawing/2014/main" id="{5E6B971E-C048-63D2-351A-95009F483D8F}"/>
                  </a:ext>
                </a:extLst>
              </xdr:cNvPr>
              <xdr:cNvSpPr/>
            </xdr:nvSpPr>
            <xdr:spPr>
              <a:xfrm>
                <a:off x="9910855" y="1215714"/>
                <a:ext cx="2659169" cy="998848"/>
              </a:xfrm>
              <a:prstGeom prst="roundRect">
                <a:avLst>
                  <a:gd name="adj" fmla="val 6048"/>
                </a:avLst>
              </a:prstGeom>
              <a:gradFill flip="none" rotWithShape="1">
                <a:gsLst>
                  <a:gs pos="0">
                    <a:srgbClr val="1C1C1C"/>
                  </a:gs>
                  <a:gs pos="50000">
                    <a:srgbClr val="023338"/>
                  </a:gs>
                  <a:gs pos="100000">
                    <a:srgbClr val="FFC000"/>
                  </a:gs>
                </a:gsLst>
                <a:lin ang="18900000" scaled="1"/>
                <a:tileRect/>
              </a:gradFill>
              <a:ln w="12700" cap="flat" cmpd="sng">
                <a:solidFill>
                  <a:srgbClr val="7F7F7F"/>
                </a:solidFill>
                <a:prstDash val="solid"/>
                <a:miter lim="800000"/>
                <a:headEnd type="none" w="sm" len="sm"/>
                <a:tailEnd type="none" w="sm" len="sm"/>
              </a:ln>
              <a:effectLst>
                <a:glow rad="139700">
                  <a:schemeClr val="tx1">
                    <a:alpha val="40000"/>
                  </a:schemeClr>
                </a:glow>
                <a:outerShdw blurRad="50800" dist="38100" dir="2700000" algn="tl" rotWithShape="0">
                  <a:prstClr val="black">
                    <a:alpha val="40000"/>
                  </a:prst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2000">
                  <a:solidFill>
                    <a:srgbClr val="FFC000"/>
                  </a:solidFill>
                  <a:latin typeface="+mj-lt"/>
                </a:endParaRPr>
              </a:p>
            </xdr:txBody>
          </xdr:sp>
          <xdr:sp macro="" textlink="">
            <xdr:nvSpPr>
              <xdr:cNvPr id="274" name="Shape 39">
                <a:extLst>
                  <a:ext uri="{FF2B5EF4-FFF2-40B4-BE49-F238E27FC236}">
                    <a16:creationId xmlns:a16="http://schemas.microsoft.com/office/drawing/2014/main" id="{942D2D3D-7610-83D5-1530-435721E68521}"/>
                  </a:ext>
                </a:extLst>
              </xdr:cNvPr>
              <xdr:cNvSpPr/>
            </xdr:nvSpPr>
            <xdr:spPr>
              <a:xfrm>
                <a:off x="12647467" y="1215714"/>
                <a:ext cx="2613765" cy="998848"/>
              </a:xfrm>
              <a:prstGeom prst="roundRect">
                <a:avLst>
                  <a:gd name="adj" fmla="val 6048"/>
                </a:avLst>
              </a:prstGeom>
              <a:gradFill flip="none" rotWithShape="1">
                <a:gsLst>
                  <a:gs pos="0">
                    <a:srgbClr val="1C1C1C"/>
                  </a:gs>
                  <a:gs pos="50000">
                    <a:srgbClr val="023338"/>
                  </a:gs>
                  <a:gs pos="100000">
                    <a:srgbClr val="FFC000"/>
                  </a:gs>
                </a:gsLst>
                <a:lin ang="18900000" scaled="1"/>
                <a:tileRect/>
              </a:gradFill>
              <a:ln w="12700" cap="flat" cmpd="sng">
                <a:solidFill>
                  <a:srgbClr val="7F7F7F"/>
                </a:solidFill>
                <a:prstDash val="solid"/>
                <a:miter lim="800000"/>
                <a:headEnd type="none" w="sm" len="sm"/>
                <a:tailEnd type="none" w="sm" len="sm"/>
              </a:ln>
              <a:effectLst>
                <a:glow rad="139700">
                  <a:schemeClr val="tx1">
                    <a:alpha val="40000"/>
                  </a:schemeClr>
                </a:glow>
                <a:outerShdw blurRad="50800" dist="38100" dir="2700000" algn="tl" rotWithShape="0">
                  <a:prstClr val="black">
                    <a:alpha val="40000"/>
                  </a:prst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2000">
                  <a:solidFill>
                    <a:srgbClr val="FFC000"/>
                  </a:solidFill>
                  <a:latin typeface="+mj-lt"/>
                </a:endParaRPr>
              </a:p>
            </xdr:txBody>
          </xdr:sp>
        </xdr:grpSp>
        <xdr:grpSp>
          <xdr:nvGrpSpPr>
            <xdr:cNvPr id="256" name="Shape 40">
              <a:extLst>
                <a:ext uri="{FF2B5EF4-FFF2-40B4-BE49-F238E27FC236}">
                  <a16:creationId xmlns:a16="http://schemas.microsoft.com/office/drawing/2014/main" id="{3674D7DD-F465-2C6A-CBC2-EAC270C5FD71}"/>
                </a:ext>
              </a:extLst>
            </xdr:cNvPr>
            <xdr:cNvGrpSpPr/>
          </xdr:nvGrpSpPr>
          <xdr:grpSpPr>
            <a:xfrm>
              <a:off x="2239664" y="5157285"/>
              <a:ext cx="2075311" cy="2709509"/>
              <a:chOff x="2239664" y="2299507"/>
              <a:chExt cx="2075311" cy="2772878"/>
            </a:xfrm>
            <a:grpFill/>
          </xdr:grpSpPr>
          <xdr:sp macro="" textlink="">
            <xdr:nvSpPr>
              <xdr:cNvPr id="268" name="Shape 41">
                <a:extLst>
                  <a:ext uri="{FF2B5EF4-FFF2-40B4-BE49-F238E27FC236}">
                    <a16:creationId xmlns:a16="http://schemas.microsoft.com/office/drawing/2014/main" id="{FF70A28A-4754-BC3D-5D6D-51E85BFD583F}"/>
                  </a:ext>
                </a:extLst>
              </xdr:cNvPr>
              <xdr:cNvSpPr/>
            </xdr:nvSpPr>
            <xdr:spPr>
              <a:xfrm>
                <a:off x="2239664" y="2299507"/>
                <a:ext cx="2075311" cy="2772878"/>
              </a:xfrm>
              <a:prstGeom prst="roundRect">
                <a:avLst>
                  <a:gd name="adj" fmla="val 3303"/>
                </a:avLst>
              </a:prstGeom>
              <a:gradFill flip="none" rotWithShape="1">
                <a:gsLst>
                  <a:gs pos="67000">
                    <a:srgbClr val="034D55"/>
                  </a:gs>
                  <a:gs pos="26000">
                    <a:schemeClr val="tx1"/>
                  </a:gs>
                  <a:gs pos="100000">
                    <a:srgbClr val="FFC000"/>
                  </a:gs>
                </a:gsLst>
                <a:lin ang="18900000" scaled="1"/>
                <a:tileRect/>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a:solidFill>
                    <a:srgbClr val="FFC000"/>
                  </a:solidFill>
                  <a:latin typeface="+mj-lt"/>
                </a:endParaRPr>
              </a:p>
            </xdr:txBody>
          </xdr:sp>
          <xdr:cxnSp macro="">
            <xdr:nvCxnSpPr>
              <xdr:cNvPr id="269" name="Shape 42">
                <a:extLst>
                  <a:ext uri="{FF2B5EF4-FFF2-40B4-BE49-F238E27FC236}">
                    <a16:creationId xmlns:a16="http://schemas.microsoft.com/office/drawing/2014/main" id="{33C8967F-EDE4-022E-BF30-6A21E34C739F}"/>
                  </a:ext>
                </a:extLst>
              </xdr:cNvPr>
              <xdr:cNvCxnSpPr/>
            </xdr:nvCxnSpPr>
            <xdr:spPr>
              <a:xfrm flipV="1">
                <a:off x="2264107" y="2722948"/>
                <a:ext cx="2040279" cy="8081"/>
              </a:xfrm>
              <a:prstGeom prst="straightConnector1">
                <a:avLst/>
              </a:prstGeom>
              <a:ln>
                <a:headEnd type="none" w="sm" len="sm"/>
                <a:tailEnd type="none" w="sm" len="sm"/>
              </a:ln>
            </xdr:spPr>
            <xdr:style>
              <a:lnRef idx="1">
                <a:schemeClr val="dk1"/>
              </a:lnRef>
              <a:fillRef idx="0">
                <a:schemeClr val="dk1"/>
              </a:fillRef>
              <a:effectRef idx="0">
                <a:schemeClr val="dk1"/>
              </a:effectRef>
              <a:fontRef idx="minor">
                <a:schemeClr val="tx1"/>
              </a:fontRef>
            </xdr:style>
          </xdr:cxnSp>
        </xdr:grpSp>
        <xdr:cxnSp macro="">
          <xdr:nvCxnSpPr>
            <xdr:cNvPr id="257" name="Shape 43">
              <a:extLst>
                <a:ext uri="{FF2B5EF4-FFF2-40B4-BE49-F238E27FC236}">
                  <a16:creationId xmlns:a16="http://schemas.microsoft.com/office/drawing/2014/main" id="{5E3DBA5B-1355-C5BB-8767-5E3872789606}"/>
                </a:ext>
              </a:extLst>
            </xdr:cNvPr>
            <xdr:cNvCxnSpPr/>
          </xdr:nvCxnSpPr>
          <xdr:spPr>
            <a:xfrm flipH="1" flipV="1">
              <a:off x="5811225" y="2641230"/>
              <a:ext cx="3869166" cy="10530"/>
            </a:xfrm>
            <a:prstGeom prst="straightConnector1">
              <a:avLst/>
            </a:prstGeom>
            <a:ln>
              <a:headEnd type="none" w="sm" len="sm"/>
              <a:tailEnd type="none" w="sm" len="sm"/>
            </a:ln>
          </xdr:spPr>
          <xdr:style>
            <a:lnRef idx="1">
              <a:schemeClr val="dk1"/>
            </a:lnRef>
            <a:fillRef idx="0">
              <a:schemeClr val="dk1"/>
            </a:fillRef>
            <a:effectRef idx="0">
              <a:schemeClr val="dk1"/>
            </a:effectRef>
            <a:fontRef idx="minor">
              <a:schemeClr val="tx1"/>
            </a:fontRef>
          </xdr:style>
        </xdr:cxnSp>
        <xdr:sp macro="" textlink="">
          <xdr:nvSpPr>
            <xdr:cNvPr id="258" name="Shape 44">
              <a:extLst>
                <a:ext uri="{FF2B5EF4-FFF2-40B4-BE49-F238E27FC236}">
                  <a16:creationId xmlns:a16="http://schemas.microsoft.com/office/drawing/2014/main" id="{10E8A1AD-9CBE-65E2-BC56-2E1996875FD1}"/>
                </a:ext>
              </a:extLst>
            </xdr:cNvPr>
            <xdr:cNvSpPr/>
          </xdr:nvSpPr>
          <xdr:spPr>
            <a:xfrm>
              <a:off x="12542104" y="2304895"/>
              <a:ext cx="2604728" cy="2772878"/>
            </a:xfrm>
            <a:prstGeom prst="roundRect">
              <a:avLst>
                <a:gd name="adj" fmla="val 3303"/>
              </a:avLst>
            </a:prstGeom>
            <a:gradFill flip="none" rotWithShape="1">
              <a:gsLst>
                <a:gs pos="21000">
                  <a:schemeClr val="tx1"/>
                </a:gs>
                <a:gs pos="53000">
                  <a:srgbClr val="023338"/>
                </a:gs>
                <a:gs pos="100000">
                  <a:srgbClr val="FFC000"/>
                </a:gs>
              </a:gsLst>
              <a:lin ang="18900000" scaled="1"/>
              <a:tileRect/>
            </a:gradFill>
            <a:ln w="12700" cap="flat" cmpd="sng">
              <a:solidFill>
                <a:srgbClr val="7F7F7F"/>
              </a:solidFill>
              <a:prstDash val="solid"/>
              <a:miter lim="800000"/>
              <a:headEnd type="none" w="sm" len="sm"/>
              <a:tailEnd type="none" w="sm" len="sm"/>
            </a:ln>
            <a:effectLst>
              <a:glow rad="101600">
                <a:schemeClr val="tx1">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2000">
                <a:solidFill>
                  <a:srgbClr val="FFC000"/>
                </a:solidFill>
                <a:latin typeface="+mj-lt"/>
              </a:endParaRPr>
            </a:p>
          </xdr:txBody>
        </xdr:sp>
        <xdr:cxnSp macro="">
          <xdr:nvCxnSpPr>
            <xdr:cNvPr id="259" name="Shape 45">
              <a:extLst>
                <a:ext uri="{FF2B5EF4-FFF2-40B4-BE49-F238E27FC236}">
                  <a16:creationId xmlns:a16="http://schemas.microsoft.com/office/drawing/2014/main" id="{26142B3A-553E-DFE9-581A-3C8F8EB90BA2}"/>
                </a:ext>
              </a:extLst>
            </xdr:cNvPr>
            <xdr:cNvCxnSpPr/>
          </xdr:nvCxnSpPr>
          <xdr:spPr>
            <a:xfrm>
              <a:off x="12623951" y="2604377"/>
              <a:ext cx="2409744" cy="7897"/>
            </a:xfrm>
            <a:prstGeom prst="straightConnector1">
              <a:avLst/>
            </a:prstGeom>
            <a:ln>
              <a:headEnd type="none" w="sm" len="sm"/>
              <a:tailEnd type="none" w="sm" len="sm"/>
            </a:ln>
          </xdr:spPr>
          <xdr:style>
            <a:lnRef idx="1">
              <a:schemeClr val="dk1"/>
            </a:lnRef>
            <a:fillRef idx="0">
              <a:schemeClr val="dk1"/>
            </a:fillRef>
            <a:effectRef idx="0">
              <a:schemeClr val="dk1"/>
            </a:effectRef>
            <a:fontRef idx="minor">
              <a:schemeClr val="tx1"/>
            </a:fontRef>
          </xdr:style>
        </xdr:cxnSp>
        <xdr:sp macro="" textlink="">
          <xdr:nvSpPr>
            <xdr:cNvPr id="260" name="Shape 46">
              <a:extLst>
                <a:ext uri="{FF2B5EF4-FFF2-40B4-BE49-F238E27FC236}">
                  <a16:creationId xmlns:a16="http://schemas.microsoft.com/office/drawing/2014/main" id="{1A01BA2A-5EB5-3671-E688-3E752EF13A53}"/>
                </a:ext>
              </a:extLst>
            </xdr:cNvPr>
            <xdr:cNvSpPr/>
          </xdr:nvSpPr>
          <xdr:spPr>
            <a:xfrm>
              <a:off x="1805542" y="2314575"/>
              <a:ext cx="3909533" cy="2754668"/>
            </a:xfrm>
            <a:prstGeom prst="roundRect">
              <a:avLst>
                <a:gd name="adj" fmla="val 3303"/>
              </a:avLst>
            </a:prstGeom>
            <a:gradFill flip="none" rotWithShape="1">
              <a:gsLst>
                <a:gs pos="46000">
                  <a:srgbClr val="023338"/>
                </a:gs>
                <a:gs pos="20000">
                  <a:schemeClr val="tx1"/>
                </a:gs>
                <a:gs pos="100000">
                  <a:srgbClr val="FFC000"/>
                </a:gs>
                <a:gs pos="100000">
                  <a:srgbClr val="FFFF00"/>
                </a:gs>
              </a:gsLst>
              <a:path path="circle">
                <a:fillToRect t="100000" r="100000"/>
              </a:path>
              <a:tileRect l="-100000" b="-100000"/>
            </a:gradFill>
            <a:ln w="12700" cap="flat" cmpd="sng">
              <a:solidFill>
                <a:srgbClr val="7F7F7F"/>
              </a:solidFill>
              <a:prstDash val="solid"/>
              <a:miter lim="800000"/>
              <a:headEnd type="none" w="sm" len="sm"/>
              <a:tailEnd type="none" w="sm" len="sm"/>
            </a:ln>
            <a:effectLst>
              <a:glow rad="228600">
                <a:schemeClr val="tx1">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2000">
                <a:solidFill>
                  <a:srgbClr val="FFC000"/>
                </a:solidFill>
                <a:latin typeface="+mj-lt"/>
              </a:endParaRPr>
            </a:p>
          </xdr:txBody>
        </xdr:sp>
        <xdr:cxnSp macro="">
          <xdr:nvCxnSpPr>
            <xdr:cNvPr id="261" name="Shape 47">
              <a:extLst>
                <a:ext uri="{FF2B5EF4-FFF2-40B4-BE49-F238E27FC236}">
                  <a16:creationId xmlns:a16="http://schemas.microsoft.com/office/drawing/2014/main" id="{EF66DD43-6160-2626-383A-4F3A5794D18F}"/>
                </a:ext>
              </a:extLst>
            </xdr:cNvPr>
            <xdr:cNvCxnSpPr/>
          </xdr:nvCxnSpPr>
          <xdr:spPr>
            <a:xfrm rot="10800000" flipH="1">
              <a:off x="1963706" y="2666813"/>
              <a:ext cx="3608419" cy="5265"/>
            </a:xfrm>
            <a:prstGeom prst="straightConnector1">
              <a:avLst/>
            </a:prstGeom>
            <a:ln>
              <a:headEnd type="none" w="sm" len="sm"/>
              <a:tailEnd type="none" w="sm" len="sm"/>
            </a:ln>
          </xdr:spPr>
          <xdr:style>
            <a:lnRef idx="1">
              <a:schemeClr val="dk1"/>
            </a:lnRef>
            <a:fillRef idx="0">
              <a:schemeClr val="dk1"/>
            </a:fillRef>
            <a:effectRef idx="0">
              <a:schemeClr val="dk1"/>
            </a:effectRef>
            <a:fontRef idx="minor">
              <a:schemeClr val="tx1"/>
            </a:fontRef>
          </xdr:style>
        </xdr:cxnSp>
        <xdr:sp macro="" textlink="">
          <xdr:nvSpPr>
            <xdr:cNvPr id="262" name="Shape 48">
              <a:extLst>
                <a:ext uri="{FF2B5EF4-FFF2-40B4-BE49-F238E27FC236}">
                  <a16:creationId xmlns:a16="http://schemas.microsoft.com/office/drawing/2014/main" id="{00155A23-9189-7815-454D-F75DC15972A2}"/>
                </a:ext>
              </a:extLst>
            </xdr:cNvPr>
            <xdr:cNvSpPr/>
          </xdr:nvSpPr>
          <xdr:spPr>
            <a:xfrm>
              <a:off x="6750290" y="5162550"/>
              <a:ext cx="2689434" cy="2709509"/>
            </a:xfrm>
            <a:prstGeom prst="roundRect">
              <a:avLst>
                <a:gd name="adj" fmla="val 3303"/>
              </a:avLst>
            </a:prstGeom>
            <a:gradFill flip="none" rotWithShape="1">
              <a:gsLst>
                <a:gs pos="45000">
                  <a:srgbClr val="023338"/>
                </a:gs>
                <a:gs pos="0">
                  <a:schemeClr val="tx1"/>
                </a:gs>
                <a:gs pos="100000">
                  <a:srgbClr val="FFC000"/>
                </a:gs>
              </a:gsLst>
              <a:lin ang="18900000" scaled="1"/>
              <a:tileRect/>
            </a:gradFill>
            <a:ln w="12700" cap="flat" cmpd="sng">
              <a:solidFill>
                <a:srgbClr val="7F7F7F"/>
              </a:solidFill>
              <a:prstDash val="solid"/>
              <a:miter lim="800000"/>
              <a:headEnd type="none" w="sm" len="sm"/>
              <a:tailEnd type="none" w="sm" len="sm"/>
            </a:ln>
            <a:effectLst>
              <a:glow rad="228600">
                <a:schemeClr val="tx1">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2000">
                <a:solidFill>
                  <a:srgbClr val="FFC000"/>
                </a:solidFill>
                <a:latin typeface="+mj-lt"/>
              </a:endParaRPr>
            </a:p>
          </xdr:txBody>
        </xdr:sp>
        <xdr:cxnSp macro="">
          <xdr:nvCxnSpPr>
            <xdr:cNvPr id="263" name="Shape 49">
              <a:extLst>
                <a:ext uri="{FF2B5EF4-FFF2-40B4-BE49-F238E27FC236}">
                  <a16:creationId xmlns:a16="http://schemas.microsoft.com/office/drawing/2014/main" id="{550FEB71-1A9C-32A5-779D-3E8EE2FE6114}"/>
                </a:ext>
              </a:extLst>
            </xdr:cNvPr>
            <xdr:cNvCxnSpPr/>
          </xdr:nvCxnSpPr>
          <xdr:spPr>
            <a:xfrm>
              <a:off x="6792643" y="5524327"/>
              <a:ext cx="2572963" cy="9870"/>
            </a:xfrm>
            <a:prstGeom prst="straightConnector1">
              <a:avLst/>
            </a:prstGeom>
            <a:ln>
              <a:headEnd type="none" w="sm" len="sm"/>
              <a:tailEnd type="none" w="sm" len="sm"/>
            </a:ln>
          </xdr:spPr>
          <xdr:style>
            <a:lnRef idx="1">
              <a:schemeClr val="dk1"/>
            </a:lnRef>
            <a:fillRef idx="0">
              <a:schemeClr val="dk1"/>
            </a:fillRef>
            <a:effectRef idx="0">
              <a:schemeClr val="dk1"/>
            </a:effectRef>
            <a:fontRef idx="minor">
              <a:schemeClr val="tx1"/>
            </a:fontRef>
          </xdr:style>
        </xdr:cxnSp>
        <xdr:sp macro="" textlink="">
          <xdr:nvSpPr>
            <xdr:cNvPr id="264" name="Shape 50">
              <a:extLst>
                <a:ext uri="{FF2B5EF4-FFF2-40B4-BE49-F238E27FC236}">
                  <a16:creationId xmlns:a16="http://schemas.microsoft.com/office/drawing/2014/main" id="{4D4D72E1-7227-79C5-6121-729EF2A07D17}"/>
                </a:ext>
              </a:extLst>
            </xdr:cNvPr>
            <xdr:cNvSpPr/>
          </xdr:nvSpPr>
          <xdr:spPr>
            <a:xfrm>
              <a:off x="9492666" y="5162550"/>
              <a:ext cx="2818479" cy="2700000"/>
            </a:xfrm>
            <a:prstGeom prst="roundRect">
              <a:avLst>
                <a:gd name="adj" fmla="val 3303"/>
              </a:avLst>
            </a:prstGeom>
            <a:gradFill flip="none" rotWithShape="1">
              <a:gsLst>
                <a:gs pos="56000">
                  <a:srgbClr val="023338"/>
                </a:gs>
                <a:gs pos="18000">
                  <a:schemeClr val="tx1"/>
                </a:gs>
                <a:gs pos="100000">
                  <a:srgbClr val="FFC000"/>
                </a:gs>
              </a:gsLst>
              <a:lin ang="18900000" scaled="1"/>
              <a:tileRect/>
            </a:gradFill>
            <a:ln w="12700" cap="flat" cmpd="sng">
              <a:solidFill>
                <a:srgbClr val="7F7F7F"/>
              </a:solidFill>
              <a:prstDash val="solid"/>
              <a:miter lim="800000"/>
              <a:headEnd type="none" w="sm" len="sm"/>
              <a:tailEnd type="none" w="sm" len="sm"/>
            </a:ln>
            <a:effectLst>
              <a:glow rad="228600">
                <a:schemeClr val="tx1">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2000">
                <a:solidFill>
                  <a:srgbClr val="FFC000"/>
                </a:solidFill>
                <a:latin typeface="+mj-lt"/>
              </a:endParaRPr>
            </a:p>
          </xdr:txBody>
        </xdr:sp>
        <xdr:cxnSp macro="">
          <xdr:nvCxnSpPr>
            <xdr:cNvPr id="265" name="Shape 51">
              <a:extLst>
                <a:ext uri="{FF2B5EF4-FFF2-40B4-BE49-F238E27FC236}">
                  <a16:creationId xmlns:a16="http://schemas.microsoft.com/office/drawing/2014/main" id="{5F87D538-9CF2-2FF9-18CB-417F5A5AC66B}"/>
                </a:ext>
              </a:extLst>
            </xdr:cNvPr>
            <xdr:cNvCxnSpPr/>
          </xdr:nvCxnSpPr>
          <xdr:spPr>
            <a:xfrm>
              <a:off x="9498617" y="5515770"/>
              <a:ext cx="2762663" cy="5593"/>
            </a:xfrm>
            <a:prstGeom prst="straightConnector1">
              <a:avLst/>
            </a:prstGeom>
            <a:ln>
              <a:headEnd type="none" w="sm" len="sm"/>
              <a:tailEnd type="none" w="sm" len="sm"/>
            </a:ln>
          </xdr:spPr>
          <xdr:style>
            <a:lnRef idx="1">
              <a:schemeClr val="dk1"/>
            </a:lnRef>
            <a:fillRef idx="0">
              <a:schemeClr val="dk1"/>
            </a:fillRef>
            <a:effectRef idx="0">
              <a:schemeClr val="dk1"/>
            </a:effectRef>
            <a:fontRef idx="minor">
              <a:schemeClr val="tx1"/>
            </a:fontRef>
          </xdr:style>
        </xdr:cxnSp>
        <xdr:sp macro="" textlink="">
          <xdr:nvSpPr>
            <xdr:cNvPr id="266" name="Shape 52">
              <a:extLst>
                <a:ext uri="{FF2B5EF4-FFF2-40B4-BE49-F238E27FC236}">
                  <a16:creationId xmlns:a16="http://schemas.microsoft.com/office/drawing/2014/main" id="{7EAA641D-1EE3-5A34-9964-BD54BFCE53C1}"/>
                </a:ext>
              </a:extLst>
            </xdr:cNvPr>
            <xdr:cNvSpPr/>
          </xdr:nvSpPr>
          <xdr:spPr>
            <a:xfrm>
              <a:off x="12372689" y="5162550"/>
              <a:ext cx="2784730" cy="2700000"/>
            </a:xfrm>
            <a:prstGeom prst="roundRect">
              <a:avLst>
                <a:gd name="adj" fmla="val 3303"/>
              </a:avLst>
            </a:prstGeom>
            <a:gradFill flip="none" rotWithShape="1">
              <a:gsLst>
                <a:gs pos="16000">
                  <a:schemeClr val="tx1"/>
                </a:gs>
                <a:gs pos="52000">
                  <a:srgbClr val="023338"/>
                </a:gs>
                <a:gs pos="100000">
                  <a:srgbClr val="FFC000"/>
                </a:gs>
              </a:gsLst>
              <a:lin ang="18900000" scaled="1"/>
              <a:tileRect/>
            </a:gradFill>
            <a:ln w="12700" cap="flat" cmpd="sng">
              <a:solidFill>
                <a:srgbClr val="7F7F7F"/>
              </a:solidFill>
              <a:prstDash val="solid"/>
              <a:miter lim="800000"/>
              <a:headEnd type="none" w="sm" len="sm"/>
              <a:tailEnd type="none" w="sm" len="sm"/>
            </a:ln>
            <a:effectLst>
              <a:glow rad="101600">
                <a:schemeClr val="tx1">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2000">
                <a:solidFill>
                  <a:srgbClr val="FFC000"/>
                </a:solidFill>
                <a:latin typeface="+mj-lt"/>
              </a:endParaRPr>
            </a:p>
          </xdr:txBody>
        </xdr:sp>
        <xdr:cxnSp macro="">
          <xdr:nvCxnSpPr>
            <xdr:cNvPr id="267" name="Shape 53">
              <a:extLst>
                <a:ext uri="{FF2B5EF4-FFF2-40B4-BE49-F238E27FC236}">
                  <a16:creationId xmlns:a16="http://schemas.microsoft.com/office/drawing/2014/main" id="{4E006128-A31E-B640-1F8A-9289571910D5}"/>
                </a:ext>
              </a:extLst>
            </xdr:cNvPr>
            <xdr:cNvCxnSpPr/>
          </xdr:nvCxnSpPr>
          <xdr:spPr>
            <a:xfrm>
              <a:off x="12436220" y="5515770"/>
              <a:ext cx="2555498" cy="5593"/>
            </a:xfrm>
            <a:prstGeom prst="straightConnector1">
              <a:avLst/>
            </a:prstGeom>
            <a:ln>
              <a:headEnd type="none" w="sm" len="sm"/>
              <a:tailEnd type="none" w="sm" len="sm"/>
            </a:ln>
          </xdr:spPr>
          <xdr:style>
            <a:lnRef idx="1">
              <a:schemeClr val="dk1"/>
            </a:lnRef>
            <a:fillRef idx="0">
              <a:schemeClr val="dk1"/>
            </a:fillRef>
            <a:effectRef idx="0">
              <a:schemeClr val="dk1"/>
            </a:effectRef>
            <a:fontRef idx="minor">
              <a:schemeClr val="tx1"/>
            </a:fontRef>
          </xdr:style>
        </xdr:cxnSp>
      </xdr:grpSp>
    </xdr:grpSp>
    <xdr:clientData fLocksWithSheet="0"/>
  </xdr:oneCellAnchor>
  <xdr:twoCellAnchor>
    <xdr:from>
      <xdr:col>0</xdr:col>
      <xdr:colOff>323850</xdr:colOff>
      <xdr:row>7</xdr:row>
      <xdr:rowOff>133350</xdr:rowOff>
    </xdr:from>
    <xdr:to>
      <xdr:col>3</xdr:col>
      <xdr:colOff>457200</xdr:colOff>
      <xdr:row>9</xdr:row>
      <xdr:rowOff>114300</xdr:rowOff>
    </xdr:to>
    <xdr:sp macro="" textlink="">
      <xdr:nvSpPr>
        <xdr:cNvPr id="275" name="TextBox 274">
          <a:extLst>
            <a:ext uri="{FF2B5EF4-FFF2-40B4-BE49-F238E27FC236}">
              <a16:creationId xmlns:a16="http://schemas.microsoft.com/office/drawing/2014/main" id="{B76ECC60-53B2-4402-BEC3-E0999833981A}"/>
            </a:ext>
          </a:extLst>
        </xdr:cNvPr>
        <xdr:cNvSpPr txBox="1"/>
      </xdr:nvSpPr>
      <xdr:spPr>
        <a:xfrm>
          <a:off x="323850" y="1466850"/>
          <a:ext cx="2705100" cy="36195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cap="none" spc="0">
              <a:ln w="0"/>
              <a:solidFill>
                <a:srgbClr val="FFC000"/>
              </a:solidFill>
              <a:effectLst>
                <a:outerShdw blurRad="50800" dist="38100" algn="l" rotWithShape="0">
                  <a:prstClr val="black">
                    <a:alpha val="40000"/>
                  </a:prstClr>
                </a:outerShdw>
              </a:effectLst>
              <a:latin typeface="+mj-lt"/>
              <a:cs typeface="Calibri" panose="020F0502020204030204" pitchFamily="34" charset="0"/>
            </a:rPr>
            <a:t>TOTAL</a:t>
          </a:r>
          <a:r>
            <a:rPr lang="en-IN" sz="2400" b="1" cap="none" spc="0" baseline="0">
              <a:ln w="0"/>
              <a:solidFill>
                <a:srgbClr val="FFC000"/>
              </a:solidFill>
              <a:effectLst>
                <a:outerShdw blurRad="50800" dist="38100" algn="l" rotWithShape="0">
                  <a:prstClr val="black">
                    <a:alpha val="40000"/>
                  </a:prstClr>
                </a:outerShdw>
              </a:effectLst>
              <a:latin typeface="+mj-lt"/>
              <a:cs typeface="Calibri" panose="020F0502020204030204" pitchFamily="34" charset="0"/>
            </a:rPr>
            <a:t> EMPLOYEES</a:t>
          </a:r>
          <a:endParaRPr lang="en-IN" sz="2400" b="1" cap="none" spc="0">
            <a:ln w="0"/>
            <a:solidFill>
              <a:srgbClr val="FFC000"/>
            </a:solidFill>
            <a:effectLst>
              <a:outerShdw blurRad="50800" dist="38100" algn="l" rotWithShape="0">
                <a:prstClr val="black">
                  <a:alpha val="40000"/>
                </a:prstClr>
              </a:outerShdw>
            </a:effectLst>
            <a:latin typeface="+mj-lt"/>
            <a:cs typeface="Calibri" panose="020F0502020204030204" pitchFamily="34" charset="0"/>
          </a:endParaRPr>
        </a:p>
      </xdr:txBody>
    </xdr:sp>
    <xdr:clientData/>
  </xdr:twoCellAnchor>
  <xdr:twoCellAnchor>
    <xdr:from>
      <xdr:col>1</xdr:col>
      <xdr:colOff>723900</xdr:colOff>
      <xdr:row>10</xdr:row>
      <xdr:rowOff>76200</xdr:rowOff>
    </xdr:from>
    <xdr:to>
      <xdr:col>4</xdr:col>
      <xdr:colOff>171450</xdr:colOff>
      <xdr:row>14</xdr:row>
      <xdr:rowOff>76200</xdr:rowOff>
    </xdr:to>
    <xdr:sp macro="" textlink="KPIs!A8">
      <xdr:nvSpPr>
        <xdr:cNvPr id="276" name="TextBox 275">
          <a:extLst>
            <a:ext uri="{FF2B5EF4-FFF2-40B4-BE49-F238E27FC236}">
              <a16:creationId xmlns:a16="http://schemas.microsoft.com/office/drawing/2014/main" id="{0D32F877-015F-4E17-87DC-3E6EB709DFB2}"/>
            </a:ext>
          </a:extLst>
        </xdr:cNvPr>
        <xdr:cNvSpPr txBox="1"/>
      </xdr:nvSpPr>
      <xdr:spPr>
        <a:xfrm>
          <a:off x="1581150" y="1981200"/>
          <a:ext cx="20193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7A6F729-2B44-4A24-94BC-C3C4AEC16A3E}" type="TxLink">
            <a:rPr lang="en-US" sz="4400" b="1" i="0" u="none" strike="noStrike">
              <a:solidFill>
                <a:srgbClr val="FFFF00"/>
              </a:solidFill>
              <a:latin typeface="Calibri"/>
              <a:cs typeface="Calibri"/>
            </a:rPr>
            <a:pPr algn="ctr"/>
            <a:t>1470</a:t>
          </a:fld>
          <a:endParaRPr lang="en-IN" sz="4400" b="1">
            <a:solidFill>
              <a:srgbClr val="FFFF00"/>
            </a:solidFill>
          </a:endParaRPr>
        </a:p>
      </xdr:txBody>
    </xdr:sp>
    <xdr:clientData/>
  </xdr:twoCellAnchor>
  <xdr:twoCellAnchor>
    <xdr:from>
      <xdr:col>11</xdr:col>
      <xdr:colOff>476250</xdr:colOff>
      <xdr:row>7</xdr:row>
      <xdr:rowOff>133350</xdr:rowOff>
    </xdr:from>
    <xdr:to>
      <xdr:col>14</xdr:col>
      <xdr:colOff>609600</xdr:colOff>
      <xdr:row>10</xdr:row>
      <xdr:rowOff>0</xdr:rowOff>
    </xdr:to>
    <xdr:sp macro="" textlink="">
      <xdr:nvSpPr>
        <xdr:cNvPr id="277" name="TextBox 276">
          <a:extLst>
            <a:ext uri="{FF2B5EF4-FFF2-40B4-BE49-F238E27FC236}">
              <a16:creationId xmlns:a16="http://schemas.microsoft.com/office/drawing/2014/main" id="{84C17FDB-3294-4854-B41C-987C1C127E5F}"/>
            </a:ext>
          </a:extLst>
        </xdr:cNvPr>
        <xdr:cNvSpPr txBox="1"/>
      </xdr:nvSpPr>
      <xdr:spPr>
        <a:xfrm>
          <a:off x="9906000" y="1466850"/>
          <a:ext cx="2705100" cy="43815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cap="none" spc="0">
              <a:ln w="0"/>
              <a:solidFill>
                <a:srgbClr val="FFC000"/>
              </a:solidFill>
              <a:effectLst>
                <a:outerShdw blurRad="38100" dist="19050" dir="2700000" algn="tl" rotWithShape="0">
                  <a:schemeClr val="dk1">
                    <a:alpha val="40000"/>
                  </a:schemeClr>
                </a:outerShdw>
              </a:effectLst>
              <a:latin typeface="+mj-lt"/>
              <a:cs typeface="Calibri" panose="020F0502020204030204" pitchFamily="34" charset="0"/>
            </a:rPr>
            <a:t>ATTRITION</a:t>
          </a:r>
          <a:r>
            <a:rPr lang="en-IN" sz="2400" b="1" cap="none" spc="0" baseline="0">
              <a:ln w="0"/>
              <a:solidFill>
                <a:srgbClr val="FFC000"/>
              </a:solidFill>
              <a:effectLst>
                <a:outerShdw blurRad="38100" dist="19050" dir="2700000" algn="tl" rotWithShape="0">
                  <a:schemeClr val="dk1">
                    <a:alpha val="40000"/>
                  </a:schemeClr>
                </a:outerShdw>
              </a:effectLst>
              <a:latin typeface="+mj-lt"/>
              <a:cs typeface="Calibri" panose="020F0502020204030204" pitchFamily="34" charset="0"/>
            </a:rPr>
            <a:t> RATE</a:t>
          </a:r>
          <a:endParaRPr lang="en-IN" sz="2400" b="1" cap="none" spc="0">
            <a:ln w="0"/>
            <a:solidFill>
              <a:srgbClr val="FFC000"/>
            </a:solidFill>
            <a:effectLst>
              <a:outerShdw blurRad="38100" dist="19050" dir="2700000" algn="tl" rotWithShape="0">
                <a:schemeClr val="dk1">
                  <a:alpha val="40000"/>
                </a:schemeClr>
              </a:outerShdw>
            </a:effectLst>
            <a:latin typeface="+mj-lt"/>
            <a:cs typeface="Calibri" panose="020F0502020204030204" pitchFamily="34" charset="0"/>
          </a:endParaRPr>
        </a:p>
      </xdr:txBody>
    </xdr:sp>
    <xdr:clientData/>
  </xdr:twoCellAnchor>
  <xdr:twoCellAnchor>
    <xdr:from>
      <xdr:col>13</xdr:col>
      <xdr:colOff>266700</xdr:colOff>
      <xdr:row>10</xdr:row>
      <xdr:rowOff>142875</xdr:rowOff>
    </xdr:from>
    <xdr:to>
      <xdr:col>15</xdr:col>
      <xdr:colOff>571500</xdr:colOff>
      <xdr:row>14</xdr:row>
      <xdr:rowOff>9525</xdr:rowOff>
    </xdr:to>
    <xdr:sp macro="" textlink="KPIs!D8">
      <xdr:nvSpPr>
        <xdr:cNvPr id="278" name="TextBox 277">
          <a:extLst>
            <a:ext uri="{FF2B5EF4-FFF2-40B4-BE49-F238E27FC236}">
              <a16:creationId xmlns:a16="http://schemas.microsoft.com/office/drawing/2014/main" id="{9786CCC1-D85F-41AA-92CF-8A9B94E2C331}"/>
            </a:ext>
          </a:extLst>
        </xdr:cNvPr>
        <xdr:cNvSpPr txBox="1"/>
      </xdr:nvSpPr>
      <xdr:spPr>
        <a:xfrm>
          <a:off x="11410950" y="2047875"/>
          <a:ext cx="2019300"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AF0166D-560F-4F78-A452-FC0EA39480C7}" type="TxLink">
            <a:rPr lang="en-US" sz="4400" b="1" i="0" u="none" strike="noStrike">
              <a:solidFill>
                <a:srgbClr val="FFFF00"/>
              </a:solidFill>
              <a:latin typeface="Calibri"/>
              <a:cs typeface="Calibri"/>
            </a:rPr>
            <a:pPr algn="ctr"/>
            <a:t>16.1%</a:t>
          </a:fld>
          <a:endParaRPr lang="en-IN" sz="4400" b="1">
            <a:solidFill>
              <a:srgbClr val="FFFF00"/>
            </a:solidFill>
          </a:endParaRPr>
        </a:p>
      </xdr:txBody>
    </xdr:sp>
    <xdr:clientData/>
  </xdr:twoCellAnchor>
  <xdr:twoCellAnchor>
    <xdr:from>
      <xdr:col>5</xdr:col>
      <xdr:colOff>133350</xdr:colOff>
      <xdr:row>7</xdr:row>
      <xdr:rowOff>95250</xdr:rowOff>
    </xdr:from>
    <xdr:to>
      <xdr:col>8</xdr:col>
      <xdr:colOff>266700</xdr:colOff>
      <xdr:row>9</xdr:row>
      <xdr:rowOff>133350</xdr:rowOff>
    </xdr:to>
    <xdr:sp macro="" textlink="">
      <xdr:nvSpPr>
        <xdr:cNvPr id="279" name="TextBox 278">
          <a:extLst>
            <a:ext uri="{FF2B5EF4-FFF2-40B4-BE49-F238E27FC236}">
              <a16:creationId xmlns:a16="http://schemas.microsoft.com/office/drawing/2014/main" id="{02E91053-2FDC-4AF2-9FF2-3C061DE69E94}"/>
            </a:ext>
          </a:extLst>
        </xdr:cNvPr>
        <xdr:cNvSpPr txBox="1"/>
      </xdr:nvSpPr>
      <xdr:spPr>
        <a:xfrm>
          <a:off x="4419600" y="1428750"/>
          <a:ext cx="2705100" cy="41910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cap="none" spc="0">
              <a:ln w="0"/>
              <a:solidFill>
                <a:srgbClr val="FFC000"/>
              </a:solidFill>
              <a:effectLst>
                <a:outerShdw blurRad="38100" dist="19050" dir="2700000" algn="tl" rotWithShape="0">
                  <a:schemeClr val="dk1">
                    <a:alpha val="40000"/>
                  </a:schemeClr>
                </a:outerShdw>
              </a:effectLst>
              <a:latin typeface="+mj-lt"/>
              <a:cs typeface="Calibri" panose="020F0502020204030204" pitchFamily="34" charset="0"/>
            </a:rPr>
            <a:t>ATTRITION</a:t>
          </a:r>
        </a:p>
      </xdr:txBody>
    </xdr:sp>
    <xdr:clientData/>
  </xdr:twoCellAnchor>
  <xdr:twoCellAnchor>
    <xdr:from>
      <xdr:col>7</xdr:col>
      <xdr:colOff>514350</xdr:colOff>
      <xdr:row>10</xdr:row>
      <xdr:rowOff>142875</xdr:rowOff>
    </xdr:from>
    <xdr:to>
      <xdr:col>9</xdr:col>
      <xdr:colOff>819150</xdr:colOff>
      <xdr:row>14</xdr:row>
      <xdr:rowOff>9525</xdr:rowOff>
    </xdr:to>
    <xdr:sp macro="" textlink="KPIs!B8">
      <xdr:nvSpPr>
        <xdr:cNvPr id="280" name="TextBox 279">
          <a:extLst>
            <a:ext uri="{FF2B5EF4-FFF2-40B4-BE49-F238E27FC236}">
              <a16:creationId xmlns:a16="http://schemas.microsoft.com/office/drawing/2014/main" id="{EC27213E-9A37-41BC-8B50-DA8A3CED6782}"/>
            </a:ext>
          </a:extLst>
        </xdr:cNvPr>
        <xdr:cNvSpPr txBox="1"/>
      </xdr:nvSpPr>
      <xdr:spPr>
        <a:xfrm>
          <a:off x="6515100" y="2047875"/>
          <a:ext cx="2019300"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B51D5FE-272A-4403-992D-55C2E582975B}" type="TxLink">
            <a:rPr lang="en-US" sz="4400" b="1" i="0" u="none" strike="noStrike">
              <a:solidFill>
                <a:srgbClr val="FFFF00"/>
              </a:solidFill>
              <a:latin typeface="Calibri"/>
              <a:cs typeface="Calibri"/>
            </a:rPr>
            <a:pPr algn="ctr"/>
            <a:t>237</a:t>
          </a:fld>
          <a:endParaRPr lang="en-IN" sz="4400" b="1">
            <a:solidFill>
              <a:srgbClr val="FFFF00"/>
            </a:solidFill>
          </a:endParaRPr>
        </a:p>
      </xdr:txBody>
    </xdr:sp>
    <xdr:clientData/>
  </xdr:twoCellAnchor>
  <xdr:twoCellAnchor>
    <xdr:from>
      <xdr:col>17</xdr:col>
      <xdr:colOff>114300</xdr:colOff>
      <xdr:row>7</xdr:row>
      <xdr:rowOff>133350</xdr:rowOff>
    </xdr:from>
    <xdr:to>
      <xdr:col>20</xdr:col>
      <xdr:colOff>247650</xdr:colOff>
      <xdr:row>9</xdr:row>
      <xdr:rowOff>114300</xdr:rowOff>
    </xdr:to>
    <xdr:sp macro="" textlink="">
      <xdr:nvSpPr>
        <xdr:cNvPr id="281" name="TextBox 280">
          <a:extLst>
            <a:ext uri="{FF2B5EF4-FFF2-40B4-BE49-F238E27FC236}">
              <a16:creationId xmlns:a16="http://schemas.microsoft.com/office/drawing/2014/main" id="{9FB1072A-B468-4770-9ABE-F80435B3D050}"/>
            </a:ext>
          </a:extLst>
        </xdr:cNvPr>
        <xdr:cNvSpPr txBox="1"/>
      </xdr:nvSpPr>
      <xdr:spPr>
        <a:xfrm>
          <a:off x="14687550" y="1466850"/>
          <a:ext cx="2705100" cy="36195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cap="none" spc="0">
              <a:ln w="0"/>
              <a:solidFill>
                <a:srgbClr val="FFC000"/>
              </a:solidFill>
              <a:effectLst>
                <a:outerShdw blurRad="38100" dist="19050" dir="2700000" algn="tl" rotWithShape="0">
                  <a:schemeClr val="dk1">
                    <a:alpha val="40000"/>
                  </a:schemeClr>
                </a:outerShdw>
              </a:effectLst>
              <a:latin typeface="+mj-lt"/>
              <a:cs typeface="Calibri" panose="020F0502020204030204" pitchFamily="34" charset="0"/>
            </a:rPr>
            <a:t>ACTIVE EMPLOYEES</a:t>
          </a:r>
        </a:p>
      </xdr:txBody>
    </xdr:sp>
    <xdr:clientData/>
  </xdr:twoCellAnchor>
  <xdr:twoCellAnchor>
    <xdr:from>
      <xdr:col>18</xdr:col>
      <xdr:colOff>709246</xdr:colOff>
      <xdr:row>10</xdr:row>
      <xdr:rowOff>142875</xdr:rowOff>
    </xdr:from>
    <xdr:to>
      <xdr:col>21</xdr:col>
      <xdr:colOff>156796</xdr:colOff>
      <xdr:row>14</xdr:row>
      <xdr:rowOff>9525</xdr:rowOff>
    </xdr:to>
    <xdr:sp macro="" textlink="KPIs!E8">
      <xdr:nvSpPr>
        <xdr:cNvPr id="282" name="TextBox 281">
          <a:extLst>
            <a:ext uri="{FF2B5EF4-FFF2-40B4-BE49-F238E27FC236}">
              <a16:creationId xmlns:a16="http://schemas.microsoft.com/office/drawing/2014/main" id="{C934359D-784C-4250-8F36-E945712A7583}"/>
            </a:ext>
          </a:extLst>
        </xdr:cNvPr>
        <xdr:cNvSpPr txBox="1"/>
      </xdr:nvSpPr>
      <xdr:spPr>
        <a:xfrm>
          <a:off x="16139746" y="2047875"/>
          <a:ext cx="2019300"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7BCAA2AF-754C-4937-B90D-9260786B873D}" type="TxLink">
            <a:rPr lang="en-US" sz="4400" b="1" i="0" u="none" strike="noStrike">
              <a:solidFill>
                <a:srgbClr val="FFFF00"/>
              </a:solidFill>
              <a:latin typeface="Calibri"/>
              <a:cs typeface="Calibri"/>
            </a:rPr>
            <a:pPr algn="ctr"/>
            <a:t>1233</a:t>
          </a:fld>
          <a:endParaRPr lang="en-IN" sz="4400" b="1">
            <a:solidFill>
              <a:srgbClr val="FFFF00"/>
            </a:solidFill>
          </a:endParaRPr>
        </a:p>
      </xdr:txBody>
    </xdr:sp>
    <xdr:clientData/>
  </xdr:twoCellAnchor>
  <xdr:twoCellAnchor>
    <xdr:from>
      <xdr:col>22</xdr:col>
      <xdr:colOff>685800</xdr:colOff>
      <xdr:row>7</xdr:row>
      <xdr:rowOff>114300</xdr:rowOff>
    </xdr:from>
    <xdr:to>
      <xdr:col>25</xdr:col>
      <xdr:colOff>705970</xdr:colOff>
      <xdr:row>9</xdr:row>
      <xdr:rowOff>152400</xdr:rowOff>
    </xdr:to>
    <xdr:sp macro="" textlink="">
      <xdr:nvSpPr>
        <xdr:cNvPr id="283" name="TextBox 282">
          <a:extLst>
            <a:ext uri="{FF2B5EF4-FFF2-40B4-BE49-F238E27FC236}">
              <a16:creationId xmlns:a16="http://schemas.microsoft.com/office/drawing/2014/main" id="{58E472C8-E731-440A-8D82-AF449B2CD24C}"/>
            </a:ext>
          </a:extLst>
        </xdr:cNvPr>
        <xdr:cNvSpPr txBox="1"/>
      </xdr:nvSpPr>
      <xdr:spPr>
        <a:xfrm>
          <a:off x="19545300" y="1447800"/>
          <a:ext cx="2591920" cy="41910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cap="none" spc="0">
              <a:ln w="3175">
                <a:noFill/>
              </a:ln>
              <a:solidFill>
                <a:srgbClr val="FFC000"/>
              </a:solidFill>
              <a:effectLst>
                <a:outerShdw blurRad="38100" dist="19050" dir="2700000" algn="tl" rotWithShape="0">
                  <a:schemeClr val="dk1">
                    <a:alpha val="40000"/>
                  </a:schemeClr>
                </a:outerShdw>
              </a:effectLst>
              <a:latin typeface="+mj-lt"/>
              <a:cs typeface="Calibri" panose="020F0502020204030204" pitchFamily="34" charset="0"/>
            </a:rPr>
            <a:t>AVERAGE AGE</a:t>
          </a:r>
        </a:p>
      </xdr:txBody>
    </xdr:sp>
    <xdr:clientData/>
  </xdr:twoCellAnchor>
  <xdr:twoCellAnchor>
    <xdr:from>
      <xdr:col>24</xdr:col>
      <xdr:colOff>361950</xdr:colOff>
      <xdr:row>10</xdr:row>
      <xdr:rowOff>142875</xdr:rowOff>
    </xdr:from>
    <xdr:to>
      <xdr:col>26</xdr:col>
      <xdr:colOff>666750</xdr:colOff>
      <xdr:row>14</xdr:row>
      <xdr:rowOff>9525</xdr:rowOff>
    </xdr:to>
    <xdr:sp macro="" textlink="KPIs!C8">
      <xdr:nvSpPr>
        <xdr:cNvPr id="284" name="TextBox 283">
          <a:extLst>
            <a:ext uri="{FF2B5EF4-FFF2-40B4-BE49-F238E27FC236}">
              <a16:creationId xmlns:a16="http://schemas.microsoft.com/office/drawing/2014/main" id="{99CFAE5C-4419-447E-98B2-E837F95D4483}"/>
            </a:ext>
          </a:extLst>
        </xdr:cNvPr>
        <xdr:cNvSpPr txBox="1"/>
      </xdr:nvSpPr>
      <xdr:spPr>
        <a:xfrm>
          <a:off x="20935950" y="2047875"/>
          <a:ext cx="2019300"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D69B31F-4C00-4A5B-BD73-56D88ACC9D84}" type="TxLink">
            <a:rPr lang="en-US" sz="4400" b="1" i="0" u="none" strike="noStrike">
              <a:solidFill>
                <a:srgbClr val="FFFF00"/>
              </a:solidFill>
              <a:latin typeface="Calibri"/>
              <a:cs typeface="Calibri"/>
            </a:rPr>
            <a:pPr algn="ctr"/>
            <a:t>37</a:t>
          </a:fld>
          <a:endParaRPr lang="en-IN" sz="4400" b="1">
            <a:solidFill>
              <a:srgbClr val="FFFF00"/>
            </a:solidFill>
          </a:endParaRPr>
        </a:p>
      </xdr:txBody>
    </xdr:sp>
    <xdr:clientData/>
  </xdr:twoCellAnchor>
  <xdr:twoCellAnchor editAs="oneCell">
    <xdr:from>
      <xdr:col>4</xdr:col>
      <xdr:colOff>742950</xdr:colOff>
      <xdr:row>8</xdr:row>
      <xdr:rowOff>19050</xdr:rowOff>
    </xdr:from>
    <xdr:to>
      <xdr:col>5</xdr:col>
      <xdr:colOff>576696</xdr:colOff>
      <xdr:row>11</xdr:row>
      <xdr:rowOff>32239</xdr:rowOff>
    </xdr:to>
    <xdr:pic>
      <xdr:nvPicPr>
        <xdr:cNvPr id="286" name="Picture 285">
          <a:extLst>
            <a:ext uri="{FF2B5EF4-FFF2-40B4-BE49-F238E27FC236}">
              <a16:creationId xmlns:a16="http://schemas.microsoft.com/office/drawing/2014/main" id="{D2480BD5-FF56-4535-A906-34E2B1C588A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71950" y="1543050"/>
          <a:ext cx="690996" cy="584689"/>
        </a:xfrm>
        <a:prstGeom prst="rect">
          <a:avLst/>
        </a:prstGeom>
      </xdr:spPr>
    </xdr:pic>
    <xdr:clientData/>
  </xdr:twoCellAnchor>
  <xdr:twoCellAnchor editAs="oneCell">
    <xdr:from>
      <xdr:col>21</xdr:col>
      <xdr:colOff>832137</xdr:colOff>
      <xdr:row>8</xdr:row>
      <xdr:rowOff>76200</xdr:rowOff>
    </xdr:from>
    <xdr:to>
      <xdr:col>22</xdr:col>
      <xdr:colOff>515215</xdr:colOff>
      <xdr:row>10</xdr:row>
      <xdr:rowOff>152400</xdr:rowOff>
    </xdr:to>
    <xdr:pic>
      <xdr:nvPicPr>
        <xdr:cNvPr id="287" name="Picture 286" descr="Employees - Free people icons">
          <a:extLst>
            <a:ext uri="{FF2B5EF4-FFF2-40B4-BE49-F238E27FC236}">
              <a16:creationId xmlns:a16="http://schemas.microsoft.com/office/drawing/2014/main" id="{C2F713A7-E030-4128-91D5-DA7BA2AA2F1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834387" y="1600200"/>
          <a:ext cx="540328"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16</xdr:col>
      <xdr:colOff>247651</xdr:colOff>
      <xdr:row>8</xdr:row>
      <xdr:rowOff>76200</xdr:rowOff>
    </xdr:from>
    <xdr:ext cx="490970" cy="476250"/>
    <xdr:pic>
      <xdr:nvPicPr>
        <xdr:cNvPr id="289" name="image2.png">
          <a:extLst>
            <a:ext uri="{FF2B5EF4-FFF2-40B4-BE49-F238E27FC236}">
              <a16:creationId xmlns:a16="http://schemas.microsoft.com/office/drawing/2014/main" id="{1C668A65-E0F3-4557-826E-837A4C07E383}"/>
            </a:ext>
          </a:extLst>
        </xdr:cNvPr>
        <xdr:cNvPicPr preferRelativeResize="0"/>
      </xdr:nvPicPr>
      <xdr:blipFill>
        <a:blip xmlns:r="http://schemas.openxmlformats.org/officeDocument/2006/relationships" r:embed="rId3" cstate="print"/>
        <a:stretch>
          <a:fillRect/>
        </a:stretch>
      </xdr:blipFill>
      <xdr:spPr>
        <a:xfrm>
          <a:off x="13963651" y="1600200"/>
          <a:ext cx="490970" cy="476250"/>
        </a:xfrm>
        <a:prstGeom prst="rect">
          <a:avLst/>
        </a:prstGeom>
        <a:noFill/>
      </xdr:spPr>
    </xdr:pic>
    <xdr:clientData fLocksWithSheet="0"/>
  </xdr:oneCellAnchor>
  <xdr:twoCellAnchor editAs="oneCell">
    <xdr:from>
      <xdr:col>27</xdr:col>
      <xdr:colOff>304800</xdr:colOff>
      <xdr:row>8</xdr:row>
      <xdr:rowOff>38101</xdr:rowOff>
    </xdr:from>
    <xdr:to>
      <xdr:col>28</xdr:col>
      <xdr:colOff>140482</xdr:colOff>
      <xdr:row>11</xdr:row>
      <xdr:rowOff>57150</xdr:rowOff>
    </xdr:to>
    <xdr:pic>
      <xdr:nvPicPr>
        <xdr:cNvPr id="290" name="Picture 289" descr="Age - Free miscellaneous icons">
          <a:extLst>
            <a:ext uri="{FF2B5EF4-FFF2-40B4-BE49-F238E27FC236}">
              <a16:creationId xmlns:a16="http://schemas.microsoft.com/office/drawing/2014/main" id="{A6DDEAF6-88F7-410C-AD5B-1814B34061C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3450550" y="1562101"/>
          <a:ext cx="692932" cy="5905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762000</xdr:colOff>
      <xdr:row>8</xdr:row>
      <xdr:rowOff>17317</xdr:rowOff>
    </xdr:from>
    <xdr:to>
      <xdr:col>11</xdr:col>
      <xdr:colOff>304661</xdr:colOff>
      <xdr:row>10</xdr:row>
      <xdr:rowOff>162515</xdr:rowOff>
    </xdr:to>
    <xdr:pic>
      <xdr:nvPicPr>
        <xdr:cNvPr id="291" name="Picture 290" descr="Analyzing Employee Attrition">
          <a:extLst>
            <a:ext uri="{FF2B5EF4-FFF2-40B4-BE49-F238E27FC236}">
              <a16:creationId xmlns:a16="http://schemas.microsoft.com/office/drawing/2014/main" id="{08706EC4-D830-4664-9FC0-C79DC3934B3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334500" y="1541317"/>
          <a:ext cx="399911" cy="5261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495300</xdr:colOff>
      <xdr:row>2</xdr:row>
      <xdr:rowOff>38100</xdr:rowOff>
    </xdr:from>
    <xdr:to>
      <xdr:col>14</xdr:col>
      <xdr:colOff>95250</xdr:colOff>
      <xdr:row>9</xdr:row>
      <xdr:rowOff>0</xdr:rowOff>
    </xdr:to>
    <xdr:sp macro="" textlink="">
      <xdr:nvSpPr>
        <xdr:cNvPr id="292" name="TextBox 291">
          <a:extLst>
            <a:ext uri="{FF2B5EF4-FFF2-40B4-BE49-F238E27FC236}">
              <a16:creationId xmlns:a16="http://schemas.microsoft.com/office/drawing/2014/main" id="{AA51F762-454D-D3BA-23E9-8470270954CD}"/>
            </a:ext>
          </a:extLst>
        </xdr:cNvPr>
        <xdr:cNvSpPr txBox="1"/>
      </xdr:nvSpPr>
      <xdr:spPr>
        <a:xfrm>
          <a:off x="2209800" y="419100"/>
          <a:ext cx="9886950" cy="1295400"/>
        </a:xfrm>
        <a:prstGeom prst="rect">
          <a:avLst/>
        </a:prstGeom>
        <a:noFill/>
        <a:ln w="9525" cmpd="sng">
          <a:noFill/>
        </a:ln>
        <a:effectLst>
          <a:glow rad="139700">
            <a:schemeClr val="accent4">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b="1" cap="none" spc="0">
              <a:ln w="9525">
                <a:solidFill>
                  <a:schemeClr val="tx1"/>
                </a:solidFill>
                <a:prstDash val="solid"/>
              </a:ln>
              <a:solidFill>
                <a:schemeClr val="tx1"/>
              </a:solidFill>
              <a:effectLst>
                <a:glow rad="228600">
                  <a:srgbClr val="FFC000">
                    <a:alpha val="40000"/>
                  </a:srgbClr>
                </a:glow>
                <a:outerShdw blurRad="12700" dist="38100" dir="2700000" algn="tl" rotWithShape="0">
                  <a:schemeClr val="bg1">
                    <a:lumMod val="50000"/>
                  </a:schemeClr>
                </a:outerShdw>
              </a:effectLst>
            </a:rPr>
            <a:t>ATTRITION</a:t>
          </a:r>
          <a:r>
            <a:rPr lang="en-IN" sz="4400" b="1" cap="none" spc="0" baseline="0">
              <a:ln w="9525">
                <a:solidFill>
                  <a:schemeClr val="tx1"/>
                </a:solidFill>
                <a:prstDash val="solid"/>
              </a:ln>
              <a:solidFill>
                <a:schemeClr val="tx1"/>
              </a:solidFill>
              <a:effectLst>
                <a:glow rad="228600">
                  <a:srgbClr val="FFC000">
                    <a:alpha val="40000"/>
                  </a:srgbClr>
                </a:glow>
                <a:outerShdw blurRad="12700" dist="38100" dir="2700000" algn="tl" rotWithShape="0">
                  <a:schemeClr val="bg1">
                    <a:lumMod val="50000"/>
                  </a:schemeClr>
                </a:outerShdw>
              </a:effectLst>
            </a:rPr>
            <a:t> ANALYSIS DASHBOARD</a:t>
          </a:r>
          <a:endParaRPr lang="en-IN" sz="4400" b="1" cap="none" spc="0">
            <a:ln w="9525">
              <a:solidFill>
                <a:schemeClr val="tx1"/>
              </a:solidFill>
              <a:prstDash val="solid"/>
            </a:ln>
            <a:solidFill>
              <a:schemeClr val="tx1"/>
            </a:solidFill>
            <a:effectLst>
              <a:glow rad="228600">
                <a:srgbClr val="FFC000">
                  <a:alpha val="40000"/>
                </a:srgbClr>
              </a:glow>
              <a:outerShdw blurRad="12700" dist="38100" dir="2700000" algn="tl" rotWithShape="0">
                <a:schemeClr val="bg1">
                  <a:lumMod val="50000"/>
                </a:schemeClr>
              </a:outerShdw>
            </a:effectLst>
          </a:endParaRPr>
        </a:p>
      </xdr:txBody>
    </xdr:sp>
    <xdr:clientData/>
  </xdr:twoCellAnchor>
  <xdr:twoCellAnchor editAs="oneCell">
    <xdr:from>
      <xdr:col>13</xdr:col>
      <xdr:colOff>228600</xdr:colOff>
      <xdr:row>1</xdr:row>
      <xdr:rowOff>133349</xdr:rowOff>
    </xdr:from>
    <xdr:to>
      <xdr:col>14</xdr:col>
      <xdr:colOff>266700</xdr:colOff>
      <xdr:row>6</xdr:row>
      <xdr:rowOff>155786</xdr:rowOff>
    </xdr:to>
    <xdr:pic>
      <xdr:nvPicPr>
        <xdr:cNvPr id="295" name="Picture 294" descr="Human resources - Free user icons">
          <a:extLst>
            <a:ext uri="{FF2B5EF4-FFF2-40B4-BE49-F238E27FC236}">
              <a16:creationId xmlns:a16="http://schemas.microsoft.com/office/drawing/2014/main" id="{DC63F28E-6E28-4A6D-983C-52D52DE209A4}"/>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1372850" y="323849"/>
          <a:ext cx="895350" cy="9749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533400</xdr:colOff>
      <xdr:row>1</xdr:row>
      <xdr:rowOff>152400</xdr:rowOff>
    </xdr:from>
    <xdr:to>
      <xdr:col>15</xdr:col>
      <xdr:colOff>762000</xdr:colOff>
      <xdr:row>6</xdr:row>
      <xdr:rowOff>189285</xdr:rowOff>
    </xdr:to>
    <xdr:pic>
      <xdr:nvPicPr>
        <xdr:cNvPr id="296" name="Picture 295" descr="Customer satisfaction - Free marketing icons">
          <a:extLst>
            <a:ext uri="{FF2B5EF4-FFF2-40B4-BE49-F238E27FC236}">
              <a16:creationId xmlns:a16="http://schemas.microsoft.com/office/drawing/2014/main" id="{0D60190A-205F-4FA4-B85D-F332228B20FD}"/>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2534900" y="342900"/>
          <a:ext cx="1085850" cy="9893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209550</xdr:colOff>
      <xdr:row>2</xdr:row>
      <xdr:rowOff>57150</xdr:rowOff>
    </xdr:from>
    <xdr:to>
      <xdr:col>22</xdr:col>
      <xdr:colOff>784411</xdr:colOff>
      <xdr:row>6</xdr:row>
      <xdr:rowOff>57150</xdr:rowOff>
    </xdr:to>
    <xdr:sp macro="" textlink="">
      <xdr:nvSpPr>
        <xdr:cNvPr id="299" name="TextBox 298">
          <a:extLst>
            <a:ext uri="{FF2B5EF4-FFF2-40B4-BE49-F238E27FC236}">
              <a16:creationId xmlns:a16="http://schemas.microsoft.com/office/drawing/2014/main" id="{63D2785B-A440-42E7-9FDD-036472B76A1B}"/>
            </a:ext>
          </a:extLst>
        </xdr:cNvPr>
        <xdr:cNvSpPr txBox="1"/>
      </xdr:nvSpPr>
      <xdr:spPr>
        <a:xfrm>
          <a:off x="13925550" y="438150"/>
          <a:ext cx="5718361" cy="762000"/>
        </a:xfrm>
        <a:prstGeom prst="rect">
          <a:avLst/>
        </a:prstGeom>
        <a:noFill/>
        <a:ln w="9525" cmpd="sng">
          <a:noFill/>
        </a:ln>
        <a:effectLst>
          <a:glow rad="139700">
            <a:schemeClr val="accent4">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1" cap="none" spc="0">
              <a:ln w="9525">
                <a:solidFill>
                  <a:schemeClr val="tx1"/>
                </a:solidFill>
                <a:prstDash val="solid"/>
              </a:ln>
              <a:solidFill>
                <a:schemeClr val="tx1"/>
              </a:solidFill>
              <a:effectLst>
                <a:glow rad="228600">
                  <a:srgbClr val="FFC000">
                    <a:alpha val="40000"/>
                  </a:srgbClr>
                </a:glow>
                <a:outerShdw blurRad="12700" dist="38100" dir="2700000" algn="tl" rotWithShape="0">
                  <a:schemeClr val="bg1">
                    <a:lumMod val="50000"/>
                  </a:schemeClr>
                </a:outerShdw>
              </a:effectLst>
            </a:rPr>
            <a:t>JOB </a:t>
          </a:r>
          <a:r>
            <a:rPr lang="en-IN" sz="4000" b="1" cap="none" spc="0">
              <a:ln w="9525">
                <a:solidFill>
                  <a:schemeClr val="tx1"/>
                </a:solidFill>
                <a:prstDash val="solid"/>
              </a:ln>
              <a:solidFill>
                <a:schemeClr val="tx1"/>
              </a:solidFill>
              <a:effectLst>
                <a:glow rad="228600">
                  <a:srgbClr val="FFC000">
                    <a:alpha val="40000"/>
                  </a:srgbClr>
                </a:glow>
                <a:outerShdw blurRad="12700" dist="38100" dir="2700000" algn="tl" rotWithShape="0">
                  <a:schemeClr val="bg1">
                    <a:lumMod val="50000"/>
                  </a:schemeClr>
                </a:outerShdw>
              </a:effectLst>
            </a:rPr>
            <a:t>SATISFACTION</a:t>
          </a:r>
          <a:r>
            <a:rPr lang="en-IN" sz="3600" b="1" cap="none" spc="0">
              <a:ln w="9525">
                <a:solidFill>
                  <a:schemeClr val="tx1"/>
                </a:solidFill>
                <a:prstDash val="solid"/>
              </a:ln>
              <a:solidFill>
                <a:schemeClr val="tx1"/>
              </a:solidFill>
              <a:effectLst>
                <a:glow rad="228600">
                  <a:srgbClr val="FFC000">
                    <a:alpha val="40000"/>
                  </a:srgbClr>
                </a:glow>
                <a:outerShdw blurRad="12700" dist="38100" dir="2700000" algn="tl" rotWithShape="0">
                  <a:schemeClr val="bg1">
                    <a:lumMod val="50000"/>
                  </a:schemeClr>
                </a:outerShdw>
              </a:effectLst>
            </a:rPr>
            <a:t> RATING</a:t>
          </a:r>
        </a:p>
      </xdr:txBody>
    </xdr:sp>
    <xdr:clientData/>
  </xdr:twoCellAnchor>
  <xdr:twoCellAnchor>
    <xdr:from>
      <xdr:col>22</xdr:col>
      <xdr:colOff>347382</xdr:colOff>
      <xdr:row>1</xdr:row>
      <xdr:rowOff>134471</xdr:rowOff>
    </xdr:from>
    <xdr:to>
      <xdr:col>25</xdr:col>
      <xdr:colOff>171450</xdr:colOff>
      <xdr:row>7</xdr:row>
      <xdr:rowOff>76200</xdr:rowOff>
    </xdr:to>
    <xdr:graphicFrame macro="">
      <xdr:nvGraphicFramePr>
        <xdr:cNvPr id="300" name="Chart 299">
          <a:extLst>
            <a:ext uri="{FF2B5EF4-FFF2-40B4-BE49-F238E27FC236}">
              <a16:creationId xmlns:a16="http://schemas.microsoft.com/office/drawing/2014/main" id="{9A39F81A-43B4-4281-B436-7F2C33AFC1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23</xdr:col>
      <xdr:colOff>504264</xdr:colOff>
      <xdr:row>3</xdr:row>
      <xdr:rowOff>78441</xdr:rowOff>
    </xdr:from>
    <xdr:to>
      <xdr:col>24</xdr:col>
      <xdr:colOff>389964</xdr:colOff>
      <xdr:row>5</xdr:row>
      <xdr:rowOff>116541</xdr:rowOff>
    </xdr:to>
    <xdr:sp macro="" textlink="satisfaction_rating!$B$6">
      <xdr:nvSpPr>
        <xdr:cNvPr id="301" name="TextBox 300">
          <a:extLst>
            <a:ext uri="{FF2B5EF4-FFF2-40B4-BE49-F238E27FC236}">
              <a16:creationId xmlns:a16="http://schemas.microsoft.com/office/drawing/2014/main" id="{0361F5E4-D668-B343-331C-15A07382ABC4}"/>
            </a:ext>
          </a:extLst>
        </xdr:cNvPr>
        <xdr:cNvSpPr txBox="1"/>
      </xdr:nvSpPr>
      <xdr:spPr>
        <a:xfrm>
          <a:off x="20221014" y="649941"/>
          <a:ext cx="7429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D4DB491-486B-486E-A2D0-0D6B3DDCEF36}" type="TxLink">
            <a:rPr lang="en-US" sz="1800" b="1" i="0" u="none" strike="noStrike">
              <a:solidFill>
                <a:srgbClr val="FFC000"/>
              </a:solidFill>
              <a:latin typeface="Calibri"/>
              <a:cs typeface="Calibri"/>
            </a:rPr>
            <a:pPr algn="ctr"/>
            <a:t>2.63</a:t>
          </a:fld>
          <a:endParaRPr lang="en-IN" sz="1800" b="1">
            <a:solidFill>
              <a:srgbClr val="FFC000"/>
            </a:solidFill>
          </a:endParaRPr>
        </a:p>
      </xdr:txBody>
    </xdr:sp>
    <xdr:clientData/>
  </xdr:twoCellAnchor>
  <xdr:twoCellAnchor>
    <xdr:from>
      <xdr:col>25</xdr:col>
      <xdr:colOff>76200</xdr:colOff>
      <xdr:row>2</xdr:row>
      <xdr:rowOff>38100</xdr:rowOff>
    </xdr:from>
    <xdr:to>
      <xdr:col>28</xdr:col>
      <xdr:colOff>323850</xdr:colOff>
      <xdr:row>7</xdr:row>
      <xdr:rowOff>152400</xdr:rowOff>
    </xdr:to>
    <xdr:graphicFrame macro="">
      <xdr:nvGraphicFramePr>
        <xdr:cNvPr id="303" name="Chart 302">
          <a:extLst>
            <a:ext uri="{FF2B5EF4-FFF2-40B4-BE49-F238E27FC236}">
              <a16:creationId xmlns:a16="http://schemas.microsoft.com/office/drawing/2014/main" id="{94243F17-3EDC-4AA3-BEB8-009EAF705E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25</xdr:col>
      <xdr:colOff>57150</xdr:colOff>
      <xdr:row>2</xdr:row>
      <xdr:rowOff>38100</xdr:rowOff>
    </xdr:from>
    <xdr:to>
      <xdr:col>27</xdr:col>
      <xdr:colOff>799514</xdr:colOff>
      <xdr:row>6</xdr:row>
      <xdr:rowOff>171450</xdr:rowOff>
    </xdr:to>
    <xdr:sp macro="" textlink="">
      <xdr:nvSpPr>
        <xdr:cNvPr id="304" name="Freeform: Shape 303">
          <a:extLst>
            <a:ext uri="{FF2B5EF4-FFF2-40B4-BE49-F238E27FC236}">
              <a16:creationId xmlns:a16="http://schemas.microsoft.com/office/drawing/2014/main" id="{9AAA2D3E-5E1E-4650-B86B-57F32EB99A2A}"/>
            </a:ext>
          </a:extLst>
        </xdr:cNvPr>
        <xdr:cNvSpPr/>
      </xdr:nvSpPr>
      <xdr:spPr>
        <a:xfrm>
          <a:off x="21488400" y="419100"/>
          <a:ext cx="2456864" cy="895350"/>
        </a:xfrm>
        <a:custGeom>
          <a:avLst/>
          <a:gdLst>
            <a:gd name="connsiteX0" fmla="*/ 2124223 w 2475914"/>
            <a:gd name="connsiteY0" fmla="*/ 0 h 492369"/>
            <a:gd name="connsiteX1" fmla="*/ 2475914 w 2475914"/>
            <a:gd name="connsiteY1" fmla="*/ 0 h 492369"/>
            <a:gd name="connsiteX2" fmla="*/ 2475914 w 2475914"/>
            <a:gd name="connsiteY2" fmla="*/ 492369 h 492369"/>
            <a:gd name="connsiteX3" fmla="*/ 2124223 w 2475914"/>
            <a:gd name="connsiteY3" fmla="*/ 492369 h 492369"/>
            <a:gd name="connsiteX4" fmla="*/ 2203941 w 2475914"/>
            <a:gd name="connsiteY4" fmla="*/ 369279 h 492369"/>
            <a:gd name="connsiteX5" fmla="*/ 2363373 w 2475914"/>
            <a:gd name="connsiteY5" fmla="*/ 369277 h 492369"/>
            <a:gd name="connsiteX6" fmla="*/ 2283659 w 2475914"/>
            <a:gd name="connsiteY6" fmla="*/ 246185 h 492369"/>
            <a:gd name="connsiteX7" fmla="*/ 2363373 w 2475914"/>
            <a:gd name="connsiteY7" fmla="*/ 123092 h 492369"/>
            <a:gd name="connsiteX8" fmla="*/ 2203941 w 2475914"/>
            <a:gd name="connsiteY8" fmla="*/ 123090 h 492369"/>
            <a:gd name="connsiteX9" fmla="*/ 395068 w 2475914"/>
            <a:gd name="connsiteY9" fmla="*/ 0 h 492369"/>
            <a:gd name="connsiteX10" fmla="*/ 2124223 w 2475914"/>
            <a:gd name="connsiteY10" fmla="*/ 0 h 492369"/>
            <a:gd name="connsiteX11" fmla="*/ 2044504 w 2475914"/>
            <a:gd name="connsiteY11" fmla="*/ 123090 h 492369"/>
            <a:gd name="connsiteX12" fmla="*/ 1885072 w 2475914"/>
            <a:gd name="connsiteY12" fmla="*/ 123092 h 492369"/>
            <a:gd name="connsiteX13" fmla="*/ 1964786 w 2475914"/>
            <a:gd name="connsiteY13" fmla="*/ 246185 h 492369"/>
            <a:gd name="connsiteX14" fmla="*/ 1885072 w 2475914"/>
            <a:gd name="connsiteY14" fmla="*/ 369277 h 492369"/>
            <a:gd name="connsiteX15" fmla="*/ 2044504 w 2475914"/>
            <a:gd name="connsiteY15" fmla="*/ 369279 h 492369"/>
            <a:gd name="connsiteX16" fmla="*/ 2124223 w 2475914"/>
            <a:gd name="connsiteY16" fmla="*/ 492369 h 492369"/>
            <a:gd name="connsiteX17" fmla="*/ 1547839 w 2475914"/>
            <a:gd name="connsiteY17" fmla="*/ 492369 h 492369"/>
            <a:gd name="connsiteX18" fmla="*/ 1627556 w 2475914"/>
            <a:gd name="connsiteY18" fmla="*/ 369281 h 492369"/>
            <a:gd name="connsiteX19" fmla="*/ 1786988 w 2475914"/>
            <a:gd name="connsiteY19" fmla="*/ 369279 h 492369"/>
            <a:gd name="connsiteX20" fmla="*/ 1707274 w 2475914"/>
            <a:gd name="connsiteY20" fmla="*/ 246187 h 492369"/>
            <a:gd name="connsiteX21" fmla="*/ 1786988 w 2475914"/>
            <a:gd name="connsiteY21" fmla="*/ 123094 h 492369"/>
            <a:gd name="connsiteX22" fmla="*/ 1627556 w 2475914"/>
            <a:gd name="connsiteY22" fmla="*/ 123092 h 492369"/>
            <a:gd name="connsiteX23" fmla="*/ 1547838 w 2475914"/>
            <a:gd name="connsiteY23" fmla="*/ 2 h 492369"/>
            <a:gd name="connsiteX24" fmla="*/ 1468119 w 2475914"/>
            <a:gd name="connsiteY24" fmla="*/ 123092 h 492369"/>
            <a:gd name="connsiteX25" fmla="*/ 1308687 w 2475914"/>
            <a:gd name="connsiteY25" fmla="*/ 123094 h 492369"/>
            <a:gd name="connsiteX26" fmla="*/ 1388401 w 2475914"/>
            <a:gd name="connsiteY26" fmla="*/ 246187 h 492369"/>
            <a:gd name="connsiteX27" fmla="*/ 1308687 w 2475914"/>
            <a:gd name="connsiteY27" fmla="*/ 369279 h 492369"/>
            <a:gd name="connsiteX28" fmla="*/ 1468119 w 2475914"/>
            <a:gd name="connsiteY28" fmla="*/ 369281 h 492369"/>
            <a:gd name="connsiteX29" fmla="*/ 1547837 w 2475914"/>
            <a:gd name="connsiteY29" fmla="*/ 492369 h 492369"/>
            <a:gd name="connsiteX30" fmla="*/ 971454 w 2475914"/>
            <a:gd name="connsiteY30" fmla="*/ 492369 h 492369"/>
            <a:gd name="connsiteX31" fmla="*/ 1051171 w 2475914"/>
            <a:gd name="connsiteY31" fmla="*/ 369280 h 492369"/>
            <a:gd name="connsiteX32" fmla="*/ 1210603 w 2475914"/>
            <a:gd name="connsiteY32" fmla="*/ 369278 h 492369"/>
            <a:gd name="connsiteX33" fmla="*/ 1130889 w 2475914"/>
            <a:gd name="connsiteY33" fmla="*/ 246186 h 492369"/>
            <a:gd name="connsiteX34" fmla="*/ 1210603 w 2475914"/>
            <a:gd name="connsiteY34" fmla="*/ 123093 h 492369"/>
            <a:gd name="connsiteX35" fmla="*/ 1051171 w 2475914"/>
            <a:gd name="connsiteY35" fmla="*/ 123091 h 492369"/>
            <a:gd name="connsiteX36" fmla="*/ 971453 w 2475914"/>
            <a:gd name="connsiteY36" fmla="*/ 1 h 492369"/>
            <a:gd name="connsiteX37" fmla="*/ 891734 w 2475914"/>
            <a:gd name="connsiteY37" fmla="*/ 123091 h 492369"/>
            <a:gd name="connsiteX38" fmla="*/ 732302 w 2475914"/>
            <a:gd name="connsiteY38" fmla="*/ 123093 h 492369"/>
            <a:gd name="connsiteX39" fmla="*/ 812016 w 2475914"/>
            <a:gd name="connsiteY39" fmla="*/ 246186 h 492369"/>
            <a:gd name="connsiteX40" fmla="*/ 732302 w 2475914"/>
            <a:gd name="connsiteY40" fmla="*/ 369278 h 492369"/>
            <a:gd name="connsiteX41" fmla="*/ 891734 w 2475914"/>
            <a:gd name="connsiteY41" fmla="*/ 369280 h 492369"/>
            <a:gd name="connsiteX42" fmla="*/ 971453 w 2475914"/>
            <a:gd name="connsiteY42" fmla="*/ 492369 h 492369"/>
            <a:gd name="connsiteX43" fmla="*/ 395068 w 2475914"/>
            <a:gd name="connsiteY43" fmla="*/ 492369 h 492369"/>
            <a:gd name="connsiteX44" fmla="*/ 474786 w 2475914"/>
            <a:gd name="connsiteY44" fmla="*/ 369279 h 492369"/>
            <a:gd name="connsiteX45" fmla="*/ 634218 w 2475914"/>
            <a:gd name="connsiteY45" fmla="*/ 369277 h 492369"/>
            <a:gd name="connsiteX46" fmla="*/ 554504 w 2475914"/>
            <a:gd name="connsiteY46" fmla="*/ 246185 h 492369"/>
            <a:gd name="connsiteX47" fmla="*/ 634218 w 2475914"/>
            <a:gd name="connsiteY47" fmla="*/ 123092 h 492369"/>
            <a:gd name="connsiteX48" fmla="*/ 474786 w 2475914"/>
            <a:gd name="connsiteY48" fmla="*/ 123090 h 492369"/>
            <a:gd name="connsiteX49" fmla="*/ 0 w 2475914"/>
            <a:gd name="connsiteY49" fmla="*/ 0 h 492369"/>
            <a:gd name="connsiteX50" fmla="*/ 395068 w 2475914"/>
            <a:gd name="connsiteY50" fmla="*/ 0 h 492369"/>
            <a:gd name="connsiteX51" fmla="*/ 315349 w 2475914"/>
            <a:gd name="connsiteY51" fmla="*/ 123090 h 492369"/>
            <a:gd name="connsiteX52" fmla="*/ 155917 w 2475914"/>
            <a:gd name="connsiteY52" fmla="*/ 123092 h 492369"/>
            <a:gd name="connsiteX53" fmla="*/ 235631 w 2475914"/>
            <a:gd name="connsiteY53" fmla="*/ 246185 h 492369"/>
            <a:gd name="connsiteX54" fmla="*/ 155917 w 2475914"/>
            <a:gd name="connsiteY54" fmla="*/ 369277 h 492369"/>
            <a:gd name="connsiteX55" fmla="*/ 315349 w 2475914"/>
            <a:gd name="connsiteY55" fmla="*/ 369279 h 492369"/>
            <a:gd name="connsiteX56" fmla="*/ 395068 w 2475914"/>
            <a:gd name="connsiteY56" fmla="*/ 492369 h 492369"/>
            <a:gd name="connsiteX57" fmla="*/ 0 w 2475914"/>
            <a:gd name="connsiteY57" fmla="*/ 492369 h 4923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2475914" h="492369">
              <a:moveTo>
                <a:pt x="2124223" y="0"/>
              </a:moveTo>
              <a:lnTo>
                <a:pt x="2475914" y="0"/>
              </a:lnTo>
              <a:lnTo>
                <a:pt x="2475914" y="492369"/>
              </a:lnTo>
              <a:lnTo>
                <a:pt x="2124223" y="492369"/>
              </a:lnTo>
              <a:lnTo>
                <a:pt x="2203941" y="369279"/>
              </a:lnTo>
              <a:lnTo>
                <a:pt x="2363373" y="369277"/>
              </a:lnTo>
              <a:lnTo>
                <a:pt x="2283659" y="246185"/>
              </a:lnTo>
              <a:lnTo>
                <a:pt x="2363373" y="123092"/>
              </a:lnTo>
              <a:lnTo>
                <a:pt x="2203941" y="123090"/>
              </a:lnTo>
              <a:close/>
              <a:moveTo>
                <a:pt x="395068" y="0"/>
              </a:moveTo>
              <a:lnTo>
                <a:pt x="2124223" y="0"/>
              </a:lnTo>
              <a:lnTo>
                <a:pt x="2044504" y="123090"/>
              </a:lnTo>
              <a:lnTo>
                <a:pt x="1885072" y="123092"/>
              </a:lnTo>
              <a:lnTo>
                <a:pt x="1964786" y="246185"/>
              </a:lnTo>
              <a:lnTo>
                <a:pt x="1885072" y="369277"/>
              </a:lnTo>
              <a:lnTo>
                <a:pt x="2044504" y="369279"/>
              </a:lnTo>
              <a:lnTo>
                <a:pt x="2124223" y="492369"/>
              </a:lnTo>
              <a:lnTo>
                <a:pt x="1547839" y="492369"/>
              </a:lnTo>
              <a:lnTo>
                <a:pt x="1627556" y="369281"/>
              </a:lnTo>
              <a:lnTo>
                <a:pt x="1786988" y="369279"/>
              </a:lnTo>
              <a:lnTo>
                <a:pt x="1707274" y="246187"/>
              </a:lnTo>
              <a:lnTo>
                <a:pt x="1786988" y="123094"/>
              </a:lnTo>
              <a:lnTo>
                <a:pt x="1627556" y="123092"/>
              </a:lnTo>
              <a:lnTo>
                <a:pt x="1547838" y="2"/>
              </a:lnTo>
              <a:lnTo>
                <a:pt x="1468119" y="123092"/>
              </a:lnTo>
              <a:lnTo>
                <a:pt x="1308687" y="123094"/>
              </a:lnTo>
              <a:lnTo>
                <a:pt x="1388401" y="246187"/>
              </a:lnTo>
              <a:lnTo>
                <a:pt x="1308687" y="369279"/>
              </a:lnTo>
              <a:lnTo>
                <a:pt x="1468119" y="369281"/>
              </a:lnTo>
              <a:lnTo>
                <a:pt x="1547837" y="492369"/>
              </a:lnTo>
              <a:lnTo>
                <a:pt x="971454" y="492369"/>
              </a:lnTo>
              <a:lnTo>
                <a:pt x="1051171" y="369280"/>
              </a:lnTo>
              <a:lnTo>
                <a:pt x="1210603" y="369278"/>
              </a:lnTo>
              <a:lnTo>
                <a:pt x="1130889" y="246186"/>
              </a:lnTo>
              <a:lnTo>
                <a:pt x="1210603" y="123093"/>
              </a:lnTo>
              <a:lnTo>
                <a:pt x="1051171" y="123091"/>
              </a:lnTo>
              <a:lnTo>
                <a:pt x="971453" y="1"/>
              </a:lnTo>
              <a:lnTo>
                <a:pt x="891734" y="123091"/>
              </a:lnTo>
              <a:lnTo>
                <a:pt x="732302" y="123093"/>
              </a:lnTo>
              <a:lnTo>
                <a:pt x="812016" y="246186"/>
              </a:lnTo>
              <a:lnTo>
                <a:pt x="732302" y="369278"/>
              </a:lnTo>
              <a:lnTo>
                <a:pt x="891734" y="369280"/>
              </a:lnTo>
              <a:lnTo>
                <a:pt x="971453" y="492369"/>
              </a:lnTo>
              <a:lnTo>
                <a:pt x="395068" y="492369"/>
              </a:lnTo>
              <a:lnTo>
                <a:pt x="474786" y="369279"/>
              </a:lnTo>
              <a:lnTo>
                <a:pt x="634218" y="369277"/>
              </a:lnTo>
              <a:lnTo>
                <a:pt x="554504" y="246185"/>
              </a:lnTo>
              <a:lnTo>
                <a:pt x="634218" y="123092"/>
              </a:lnTo>
              <a:lnTo>
                <a:pt x="474786" y="123090"/>
              </a:lnTo>
              <a:close/>
              <a:moveTo>
                <a:pt x="0" y="0"/>
              </a:moveTo>
              <a:lnTo>
                <a:pt x="395068" y="0"/>
              </a:lnTo>
              <a:lnTo>
                <a:pt x="315349" y="123090"/>
              </a:lnTo>
              <a:lnTo>
                <a:pt x="155917" y="123092"/>
              </a:lnTo>
              <a:lnTo>
                <a:pt x="235631" y="246185"/>
              </a:lnTo>
              <a:lnTo>
                <a:pt x="155917" y="369277"/>
              </a:lnTo>
              <a:lnTo>
                <a:pt x="315349" y="369279"/>
              </a:lnTo>
              <a:lnTo>
                <a:pt x="395068" y="492369"/>
              </a:lnTo>
              <a:lnTo>
                <a:pt x="0" y="492369"/>
              </a:lnTo>
              <a:close/>
            </a:path>
          </a:pathLst>
        </a:custGeom>
        <a:gradFill flip="none" rotWithShape="1">
          <a:gsLst>
            <a:gs pos="0">
              <a:srgbClr val="FFC000"/>
            </a:gs>
            <a:gs pos="49500">
              <a:srgbClr val="827A1C"/>
            </a:gs>
            <a:gs pos="100000">
              <a:srgbClr val="023338"/>
            </a:gs>
          </a:gsLst>
          <a:lin ang="54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476250</xdr:colOff>
      <xdr:row>21</xdr:row>
      <xdr:rowOff>0</xdr:rowOff>
    </xdr:from>
    <xdr:to>
      <xdr:col>8</xdr:col>
      <xdr:colOff>190500</xdr:colOff>
      <xdr:row>33</xdr:row>
      <xdr:rowOff>152400</xdr:rowOff>
    </xdr:to>
    <xdr:grpSp>
      <xdr:nvGrpSpPr>
        <xdr:cNvPr id="314" name="Group 313">
          <a:extLst>
            <a:ext uri="{FF2B5EF4-FFF2-40B4-BE49-F238E27FC236}">
              <a16:creationId xmlns:a16="http://schemas.microsoft.com/office/drawing/2014/main" id="{F9A4A852-2424-4B0B-7436-7EFE4945761F}"/>
            </a:ext>
          </a:extLst>
        </xdr:cNvPr>
        <xdr:cNvGrpSpPr/>
      </xdr:nvGrpSpPr>
      <xdr:grpSpPr>
        <a:xfrm>
          <a:off x="476250" y="4000500"/>
          <a:ext cx="6572250" cy="2438400"/>
          <a:chOff x="4159592" y="3486150"/>
          <a:chExt cx="5232057" cy="1828800"/>
        </a:xfrm>
      </xdr:grpSpPr>
      <xdr:graphicFrame macro="">
        <xdr:nvGraphicFramePr>
          <xdr:cNvPr id="307" name="Chart 306">
            <a:extLst>
              <a:ext uri="{FF2B5EF4-FFF2-40B4-BE49-F238E27FC236}">
                <a16:creationId xmlns:a16="http://schemas.microsoft.com/office/drawing/2014/main" id="{A48582EA-D29A-4727-8454-632AEBE6CB30}"/>
              </a:ext>
            </a:extLst>
          </xdr:cNvPr>
          <xdr:cNvGraphicFramePr>
            <a:graphicFrameLocks/>
          </xdr:cNvGraphicFramePr>
        </xdr:nvGraphicFramePr>
        <xdr:xfrm>
          <a:off x="4159592" y="3520953"/>
          <a:ext cx="2431708" cy="1793997"/>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308" name="Chart 307">
            <a:extLst>
              <a:ext uri="{FF2B5EF4-FFF2-40B4-BE49-F238E27FC236}">
                <a16:creationId xmlns:a16="http://schemas.microsoft.com/office/drawing/2014/main" id="{8FBA3889-138B-4249-8D19-4C42309FD2F2}"/>
              </a:ext>
            </a:extLst>
          </xdr:cNvPr>
          <xdr:cNvGraphicFramePr>
            <a:graphicFrameLocks/>
          </xdr:cNvGraphicFramePr>
        </xdr:nvGraphicFramePr>
        <xdr:xfrm>
          <a:off x="7143750" y="3486150"/>
          <a:ext cx="2247899" cy="180975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309" name="Picture 308" descr="Male - Free people icons">
            <a:extLst>
              <a:ext uri="{FF2B5EF4-FFF2-40B4-BE49-F238E27FC236}">
                <a16:creationId xmlns:a16="http://schemas.microsoft.com/office/drawing/2014/main" id="{9D0D0079-4606-4348-A623-EDAC7B8E9DA0}"/>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6822194" y="4014380"/>
            <a:ext cx="708314" cy="728238"/>
          </a:xfrm>
          <a:prstGeom prst="rect">
            <a:avLst/>
          </a:prstGeom>
          <a:noFill/>
          <a:extLst>
            <a:ext uri="{909E8E84-426E-40DD-AFC4-6F175D3DCCD1}">
              <a14:hiddenFill xmlns:a14="http://schemas.microsoft.com/office/drawing/2010/main">
                <a:solidFill>
                  <a:srgbClr val="FFFFFF"/>
                </a:solidFill>
              </a14:hiddenFill>
            </a:ext>
          </a:extLst>
        </xdr:spPr>
      </xdr:pic>
      <xdr:pic>
        <xdr:nvPicPr>
          <xdr:cNvPr id="310" name="Picture 309" descr="Female - Free people icons">
            <a:extLst>
              <a:ext uri="{FF2B5EF4-FFF2-40B4-BE49-F238E27FC236}">
                <a16:creationId xmlns:a16="http://schemas.microsoft.com/office/drawing/2014/main" id="{584D8C25-F33C-491C-92A5-60D9905F6364}"/>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6144290" y="4029076"/>
            <a:ext cx="775030" cy="723899"/>
          </a:xfrm>
          <a:prstGeom prst="rect">
            <a:avLst/>
          </a:prstGeom>
          <a:noFill/>
          <a:extLst>
            <a:ext uri="{909E8E84-426E-40DD-AFC4-6F175D3DCCD1}">
              <a14:hiddenFill xmlns:a14="http://schemas.microsoft.com/office/drawing/2010/main">
                <a:solidFill>
                  <a:srgbClr val="FFFFFF"/>
                </a:solidFill>
              </a14:hiddenFill>
            </a:ext>
          </a:extLst>
        </xdr:spPr>
      </xdr:pic>
      <xdr:sp macro="" textlink="'Employee by gender'!$B$9">
        <xdr:nvSpPr>
          <xdr:cNvPr id="311" name="TextBox 310">
            <a:extLst>
              <a:ext uri="{FF2B5EF4-FFF2-40B4-BE49-F238E27FC236}">
                <a16:creationId xmlns:a16="http://schemas.microsoft.com/office/drawing/2014/main" id="{9BAAC9AA-C276-4BAE-A2E1-C2D4C4FAF3F4}"/>
              </a:ext>
            </a:extLst>
          </xdr:cNvPr>
          <xdr:cNvSpPr txBox="1"/>
        </xdr:nvSpPr>
        <xdr:spPr>
          <a:xfrm>
            <a:off x="4991100" y="4219053"/>
            <a:ext cx="7429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3AC17F7-03BB-4367-901E-BF7D53876B0D}" type="TxLink">
              <a:rPr lang="en-US" sz="2800" b="1" i="0" u="none" strike="noStrike">
                <a:solidFill>
                  <a:srgbClr val="FFC000"/>
                </a:solidFill>
                <a:latin typeface="Calibri"/>
                <a:cs typeface="Calibri"/>
              </a:rPr>
              <a:pPr algn="ctr"/>
              <a:t>588</a:t>
            </a:fld>
            <a:endParaRPr lang="en-IN" sz="2800" b="1">
              <a:solidFill>
                <a:srgbClr val="FFC000"/>
              </a:solidFill>
            </a:endParaRPr>
          </a:p>
        </xdr:txBody>
      </xdr:sp>
      <xdr:sp macro="" textlink="'Employee by gender'!$B$10">
        <xdr:nvSpPr>
          <xdr:cNvPr id="312" name="TextBox 311">
            <a:extLst>
              <a:ext uri="{FF2B5EF4-FFF2-40B4-BE49-F238E27FC236}">
                <a16:creationId xmlns:a16="http://schemas.microsoft.com/office/drawing/2014/main" id="{076EFD07-FA0D-40C7-A12F-875FA95C34E6}"/>
              </a:ext>
            </a:extLst>
          </xdr:cNvPr>
          <xdr:cNvSpPr txBox="1"/>
        </xdr:nvSpPr>
        <xdr:spPr>
          <a:xfrm>
            <a:off x="7879192" y="4219053"/>
            <a:ext cx="7429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942572B-C711-4F82-9CC6-65699F5CE5B7}" type="TxLink">
              <a:rPr lang="en-US" sz="2800" b="1" i="0" u="none" strike="noStrike">
                <a:solidFill>
                  <a:schemeClr val="tx1"/>
                </a:solidFill>
                <a:latin typeface="Calibri"/>
                <a:cs typeface="Calibri"/>
              </a:rPr>
              <a:pPr algn="ctr"/>
              <a:t>882</a:t>
            </a:fld>
            <a:endParaRPr lang="en-IN" sz="2800" b="1">
              <a:solidFill>
                <a:schemeClr val="tx1"/>
              </a:solidFill>
            </a:endParaRPr>
          </a:p>
        </xdr:txBody>
      </xdr:sp>
    </xdr:grpSp>
    <xdr:clientData/>
  </xdr:twoCellAnchor>
  <xdr:twoCellAnchor editAs="oneCell">
    <xdr:from>
      <xdr:col>3</xdr:col>
      <xdr:colOff>38100</xdr:colOff>
      <xdr:row>18</xdr:row>
      <xdr:rowOff>38100</xdr:rowOff>
    </xdr:from>
    <xdr:to>
      <xdr:col>5</xdr:col>
      <xdr:colOff>685800</xdr:colOff>
      <xdr:row>21</xdr:row>
      <xdr:rowOff>152400</xdr:rowOff>
    </xdr:to>
    <mc:AlternateContent xmlns:mc="http://schemas.openxmlformats.org/markup-compatibility/2006" xmlns:a14="http://schemas.microsoft.com/office/drawing/2010/main">
      <mc:Choice Requires="a14">
        <xdr:graphicFrame macro="">
          <xdr:nvGraphicFramePr>
            <xdr:cNvPr id="316" name="Gender 3">
              <a:extLst>
                <a:ext uri="{FF2B5EF4-FFF2-40B4-BE49-F238E27FC236}">
                  <a16:creationId xmlns:a16="http://schemas.microsoft.com/office/drawing/2014/main" id="{16AFBA22-93F3-4090-B1F0-60CFCA655147}"/>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609850" y="3467100"/>
              <a:ext cx="2362200" cy="685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514350</xdr:colOff>
      <xdr:row>29</xdr:row>
      <xdr:rowOff>161925</xdr:rowOff>
    </xdr:from>
    <xdr:to>
      <xdr:col>4</xdr:col>
      <xdr:colOff>400050</xdr:colOff>
      <xdr:row>32</xdr:row>
      <xdr:rowOff>9525</xdr:rowOff>
    </xdr:to>
    <xdr:sp macro="" textlink="'Employee by gender'!$C$9">
      <xdr:nvSpPr>
        <xdr:cNvPr id="317" name="TextBox 316">
          <a:extLst>
            <a:ext uri="{FF2B5EF4-FFF2-40B4-BE49-F238E27FC236}">
              <a16:creationId xmlns:a16="http://schemas.microsoft.com/office/drawing/2014/main" id="{31540615-E9BC-4FD3-AB5F-D959FDF5B67D}"/>
            </a:ext>
          </a:extLst>
        </xdr:cNvPr>
        <xdr:cNvSpPr txBox="1"/>
      </xdr:nvSpPr>
      <xdr:spPr>
        <a:xfrm>
          <a:off x="3086100" y="5686425"/>
          <a:ext cx="7429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D59FFC4-6D34-4BEB-98C0-845895975FDC}" type="TxLink">
            <a:rPr lang="en-US" sz="1800" b="1" i="0" u="none" strike="noStrike">
              <a:solidFill>
                <a:srgbClr val="FFC000"/>
              </a:solidFill>
              <a:latin typeface="Calibri"/>
              <a:cs typeface="Calibri"/>
            </a:rPr>
            <a:pPr algn="ctr"/>
            <a:t>40%</a:t>
          </a:fld>
          <a:endParaRPr lang="en-IN" sz="1800" b="1">
            <a:solidFill>
              <a:srgbClr val="FFC000"/>
            </a:solidFill>
          </a:endParaRPr>
        </a:p>
      </xdr:txBody>
    </xdr:sp>
    <xdr:clientData/>
  </xdr:twoCellAnchor>
  <xdr:twoCellAnchor>
    <xdr:from>
      <xdr:col>4</xdr:col>
      <xdr:colOff>533400</xdr:colOff>
      <xdr:row>29</xdr:row>
      <xdr:rowOff>142875</xdr:rowOff>
    </xdr:from>
    <xdr:to>
      <xdr:col>5</xdr:col>
      <xdr:colOff>419100</xdr:colOff>
      <xdr:row>31</xdr:row>
      <xdr:rowOff>180975</xdr:rowOff>
    </xdr:to>
    <xdr:sp macro="" textlink="'Employee by gender'!$C$10">
      <xdr:nvSpPr>
        <xdr:cNvPr id="318" name="TextBox 317">
          <a:extLst>
            <a:ext uri="{FF2B5EF4-FFF2-40B4-BE49-F238E27FC236}">
              <a16:creationId xmlns:a16="http://schemas.microsoft.com/office/drawing/2014/main" id="{D4451C9A-E069-4C68-9518-13B904565264}"/>
            </a:ext>
          </a:extLst>
        </xdr:cNvPr>
        <xdr:cNvSpPr txBox="1"/>
      </xdr:nvSpPr>
      <xdr:spPr>
        <a:xfrm>
          <a:off x="3962400" y="5667375"/>
          <a:ext cx="7429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B9CF154-D98E-4BF0-BD5D-A979E6E9CAEA}" type="TxLink">
            <a:rPr lang="en-US" sz="1800" b="1" i="0" u="none" strike="noStrike">
              <a:solidFill>
                <a:srgbClr val="FFC000"/>
              </a:solidFill>
              <a:latin typeface="Calibri"/>
              <a:cs typeface="Calibri"/>
            </a:rPr>
            <a:pPr algn="ctr"/>
            <a:t>60%</a:t>
          </a:fld>
          <a:endParaRPr lang="en-IN" sz="1800" b="1">
            <a:solidFill>
              <a:srgbClr val="FFC000"/>
            </a:solidFill>
          </a:endParaRPr>
        </a:p>
      </xdr:txBody>
    </xdr:sp>
    <xdr:clientData/>
  </xdr:twoCellAnchor>
  <xdr:twoCellAnchor>
    <xdr:from>
      <xdr:col>0</xdr:col>
      <xdr:colOff>323850</xdr:colOff>
      <xdr:row>15</xdr:row>
      <xdr:rowOff>19050</xdr:rowOff>
    </xdr:from>
    <xdr:to>
      <xdr:col>8</xdr:col>
      <xdr:colOff>590550</xdr:colOff>
      <xdr:row>17</xdr:row>
      <xdr:rowOff>95250</xdr:rowOff>
    </xdr:to>
    <xdr:sp macro="" textlink="">
      <xdr:nvSpPr>
        <xdr:cNvPr id="319" name="TextBox 318">
          <a:extLst>
            <a:ext uri="{FF2B5EF4-FFF2-40B4-BE49-F238E27FC236}">
              <a16:creationId xmlns:a16="http://schemas.microsoft.com/office/drawing/2014/main" id="{D1118A1D-02A3-4180-BAC8-7804E99E54FC}"/>
            </a:ext>
          </a:extLst>
        </xdr:cNvPr>
        <xdr:cNvSpPr txBox="1"/>
      </xdr:nvSpPr>
      <xdr:spPr>
        <a:xfrm>
          <a:off x="323850" y="2876550"/>
          <a:ext cx="7124700" cy="45720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cap="none" spc="0" baseline="0">
              <a:ln w="0"/>
              <a:solidFill>
                <a:srgbClr val="FFC000"/>
              </a:solidFill>
              <a:effectLst>
                <a:outerShdw blurRad="50800" dist="38100" algn="l" rotWithShape="0">
                  <a:prstClr val="black">
                    <a:alpha val="40000"/>
                  </a:prstClr>
                </a:outerShdw>
              </a:effectLst>
              <a:latin typeface="+mj-lt"/>
              <a:cs typeface="Calibri" panose="020F0502020204030204" pitchFamily="34" charset="0"/>
            </a:rPr>
            <a:t>EMPLOYEES BY GENDER</a:t>
          </a:r>
          <a:endParaRPr lang="en-IN" sz="2400" b="1" cap="none" spc="0">
            <a:ln w="0"/>
            <a:solidFill>
              <a:srgbClr val="FFC000"/>
            </a:solidFill>
            <a:effectLst>
              <a:outerShdw blurRad="50800" dist="38100" algn="l" rotWithShape="0">
                <a:prstClr val="black">
                  <a:alpha val="40000"/>
                </a:prstClr>
              </a:outerShdw>
            </a:effectLst>
            <a:latin typeface="+mj-lt"/>
            <a:cs typeface="Calibri" panose="020F0502020204030204" pitchFamily="34" charset="0"/>
          </a:endParaRPr>
        </a:p>
      </xdr:txBody>
    </xdr:sp>
    <xdr:clientData/>
  </xdr:twoCellAnchor>
  <xdr:twoCellAnchor>
    <xdr:from>
      <xdr:col>16</xdr:col>
      <xdr:colOff>400050</xdr:colOff>
      <xdr:row>37</xdr:row>
      <xdr:rowOff>0</xdr:rowOff>
    </xdr:from>
    <xdr:to>
      <xdr:col>22</xdr:col>
      <xdr:colOff>419100</xdr:colOff>
      <xdr:row>52</xdr:row>
      <xdr:rowOff>38100</xdr:rowOff>
    </xdr:to>
    <xdr:graphicFrame macro="">
      <xdr:nvGraphicFramePr>
        <xdr:cNvPr id="10" name="Chart 9">
          <a:extLst>
            <a:ext uri="{FF2B5EF4-FFF2-40B4-BE49-F238E27FC236}">
              <a16:creationId xmlns:a16="http://schemas.microsoft.com/office/drawing/2014/main" id="{CE5E1090-B6A5-4226-BC62-54DAE79991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22</xdr:col>
      <xdr:colOff>454479</xdr:colOff>
      <xdr:row>34</xdr:row>
      <xdr:rowOff>29936</xdr:rowOff>
    </xdr:from>
    <xdr:to>
      <xdr:col>28</xdr:col>
      <xdr:colOff>16329</xdr:colOff>
      <xdr:row>38</xdr:row>
      <xdr:rowOff>48986</xdr:rowOff>
    </xdr:to>
    <xdr:sp macro="" textlink="">
      <xdr:nvSpPr>
        <xdr:cNvPr id="11" name="TextBox 10">
          <a:extLst>
            <a:ext uri="{FF2B5EF4-FFF2-40B4-BE49-F238E27FC236}">
              <a16:creationId xmlns:a16="http://schemas.microsoft.com/office/drawing/2014/main" id="{23AF3CC8-649B-42CA-B72A-E7E846285125}"/>
            </a:ext>
          </a:extLst>
        </xdr:cNvPr>
        <xdr:cNvSpPr txBox="1"/>
      </xdr:nvSpPr>
      <xdr:spPr>
        <a:xfrm>
          <a:off x="19313979" y="6506936"/>
          <a:ext cx="4705350" cy="78105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cap="none" spc="0" baseline="0">
              <a:ln w="0"/>
              <a:solidFill>
                <a:srgbClr val="FFC000"/>
              </a:solidFill>
              <a:effectLst>
                <a:outerShdw blurRad="50800" dist="38100" algn="l" rotWithShape="0">
                  <a:prstClr val="black">
                    <a:alpha val="40000"/>
                  </a:prstClr>
                </a:outerShdw>
              </a:effectLst>
              <a:latin typeface="+mj-lt"/>
              <a:cs typeface="Calibri" panose="020F0502020204030204" pitchFamily="34" charset="0"/>
            </a:rPr>
            <a:t>ATTRITION BY MARITAL STATUS</a:t>
          </a:r>
          <a:endParaRPr lang="en-IN" sz="2400" b="1" cap="none" spc="0">
            <a:ln w="0"/>
            <a:solidFill>
              <a:srgbClr val="FFC000"/>
            </a:solidFill>
            <a:effectLst>
              <a:outerShdw blurRad="50800" dist="38100" algn="l" rotWithShape="0">
                <a:prstClr val="black">
                  <a:alpha val="40000"/>
                </a:prstClr>
              </a:outerShdw>
            </a:effectLst>
            <a:latin typeface="+mj-lt"/>
            <a:cs typeface="Calibri" panose="020F0502020204030204" pitchFamily="34" charset="0"/>
          </a:endParaRPr>
        </a:p>
      </xdr:txBody>
    </xdr:sp>
    <xdr:clientData/>
  </xdr:twoCellAnchor>
  <xdr:twoCellAnchor>
    <xdr:from>
      <xdr:col>8</xdr:col>
      <xdr:colOff>495299</xdr:colOff>
      <xdr:row>17</xdr:row>
      <xdr:rowOff>95250</xdr:rowOff>
    </xdr:from>
    <xdr:to>
      <xdr:col>16</xdr:col>
      <xdr:colOff>457200</xdr:colOff>
      <xdr:row>33</xdr:row>
      <xdr:rowOff>136071</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E145CC2C-8274-4711-AADF-91C2F061E9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7353299" y="3333750"/>
              <a:ext cx="6819901" cy="308882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552450</xdr:colOff>
      <xdr:row>15</xdr:row>
      <xdr:rowOff>38100</xdr:rowOff>
    </xdr:from>
    <xdr:to>
      <xdr:col>14</xdr:col>
      <xdr:colOff>171450</xdr:colOff>
      <xdr:row>17</xdr:row>
      <xdr:rowOff>152400</xdr:rowOff>
    </xdr:to>
    <xdr:sp macro="" textlink="">
      <xdr:nvSpPr>
        <xdr:cNvPr id="15" name="TextBox 14">
          <a:extLst>
            <a:ext uri="{FF2B5EF4-FFF2-40B4-BE49-F238E27FC236}">
              <a16:creationId xmlns:a16="http://schemas.microsoft.com/office/drawing/2014/main" id="{9AFD096A-D9A9-48BB-9433-CACBED9F96AF}"/>
            </a:ext>
          </a:extLst>
        </xdr:cNvPr>
        <xdr:cNvSpPr txBox="1"/>
      </xdr:nvSpPr>
      <xdr:spPr>
        <a:xfrm>
          <a:off x="7410450" y="2895600"/>
          <a:ext cx="4762500" cy="49530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cap="none" spc="0" baseline="0">
              <a:ln w="0"/>
              <a:solidFill>
                <a:srgbClr val="FFC000"/>
              </a:solidFill>
              <a:effectLst>
                <a:outerShdw blurRad="50800" dist="38100" algn="l" rotWithShape="0">
                  <a:prstClr val="black">
                    <a:alpha val="40000"/>
                  </a:prstClr>
                </a:outerShdw>
              </a:effectLst>
              <a:latin typeface="+mj-lt"/>
              <a:cs typeface="Calibri" panose="020F0502020204030204" pitchFamily="34" charset="0"/>
            </a:rPr>
            <a:t>ATTRITION BY JOBROLE</a:t>
          </a:r>
          <a:endParaRPr lang="en-IN" sz="2400" b="1" cap="none" spc="0">
            <a:ln w="0"/>
            <a:solidFill>
              <a:srgbClr val="FFC000"/>
            </a:solidFill>
            <a:effectLst>
              <a:outerShdw blurRad="50800" dist="38100" algn="l" rotWithShape="0">
                <a:prstClr val="black">
                  <a:alpha val="40000"/>
                </a:prstClr>
              </a:outerShdw>
            </a:effectLst>
            <a:latin typeface="+mj-lt"/>
            <a:cs typeface="Calibri" panose="020F0502020204030204" pitchFamily="34" charset="0"/>
          </a:endParaRPr>
        </a:p>
      </xdr:txBody>
    </xdr:sp>
    <xdr:clientData/>
  </xdr:twoCellAnchor>
  <xdr:twoCellAnchor>
    <xdr:from>
      <xdr:col>16</xdr:col>
      <xdr:colOff>590550</xdr:colOff>
      <xdr:row>15</xdr:row>
      <xdr:rowOff>0</xdr:rowOff>
    </xdr:from>
    <xdr:to>
      <xdr:col>22</xdr:col>
      <xdr:colOff>533400</xdr:colOff>
      <xdr:row>33</xdr:row>
      <xdr:rowOff>76200</xdr:rowOff>
    </xdr:to>
    <xdr:sp macro="" textlink="">
      <xdr:nvSpPr>
        <xdr:cNvPr id="18" name="Shape 44">
          <a:extLst>
            <a:ext uri="{FF2B5EF4-FFF2-40B4-BE49-F238E27FC236}">
              <a16:creationId xmlns:a16="http://schemas.microsoft.com/office/drawing/2014/main" id="{A373F791-1B1C-475E-AA13-D004C747DFF2}"/>
            </a:ext>
          </a:extLst>
        </xdr:cNvPr>
        <xdr:cNvSpPr/>
      </xdr:nvSpPr>
      <xdr:spPr>
        <a:xfrm>
          <a:off x="14306550" y="2857500"/>
          <a:ext cx="5086350" cy="3505200"/>
        </a:xfrm>
        <a:prstGeom prst="roundRect">
          <a:avLst>
            <a:gd name="adj" fmla="val 3303"/>
          </a:avLst>
        </a:prstGeom>
        <a:gradFill flip="none" rotWithShape="1">
          <a:gsLst>
            <a:gs pos="24000">
              <a:schemeClr val="tx1"/>
            </a:gs>
            <a:gs pos="49000">
              <a:srgbClr val="023338"/>
            </a:gs>
            <a:gs pos="100000">
              <a:srgbClr val="FFC000"/>
            </a:gs>
          </a:gsLst>
          <a:lin ang="18900000" scaled="1"/>
          <a:tileRect/>
        </a:gradFill>
        <a:ln w="12700" cap="flat" cmpd="sng">
          <a:solidFill>
            <a:srgbClr val="7F7F7F"/>
          </a:solidFill>
          <a:prstDash val="solid"/>
          <a:miter lim="800000"/>
          <a:headEnd type="none" w="sm" len="sm"/>
          <a:tailEnd type="none" w="sm" len="sm"/>
        </a:ln>
        <a:effectLst>
          <a:glow rad="228600">
            <a:schemeClr val="tx1">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2000">
            <a:solidFill>
              <a:srgbClr val="FFC000"/>
            </a:solidFill>
            <a:latin typeface="+mj-lt"/>
          </a:endParaRPr>
        </a:p>
      </xdr:txBody>
    </xdr:sp>
    <xdr:clientData/>
  </xdr:twoCellAnchor>
  <xdr:twoCellAnchor>
    <xdr:from>
      <xdr:col>16</xdr:col>
      <xdr:colOff>696445</xdr:colOff>
      <xdr:row>17</xdr:row>
      <xdr:rowOff>133350</xdr:rowOff>
    </xdr:from>
    <xdr:to>
      <xdr:col>22</xdr:col>
      <xdr:colOff>304800</xdr:colOff>
      <xdr:row>17</xdr:row>
      <xdr:rowOff>142875</xdr:rowOff>
    </xdr:to>
    <xdr:cxnSp macro="">
      <xdr:nvCxnSpPr>
        <xdr:cNvPr id="19" name="Shape 45">
          <a:extLst>
            <a:ext uri="{FF2B5EF4-FFF2-40B4-BE49-F238E27FC236}">
              <a16:creationId xmlns:a16="http://schemas.microsoft.com/office/drawing/2014/main" id="{14DE0E8C-4324-419C-98F1-5D4D0CBDB434}"/>
            </a:ext>
          </a:extLst>
        </xdr:cNvPr>
        <xdr:cNvCxnSpPr/>
      </xdr:nvCxnSpPr>
      <xdr:spPr>
        <a:xfrm flipV="1">
          <a:off x="14412445" y="3371850"/>
          <a:ext cx="4751855" cy="9525"/>
        </a:xfrm>
        <a:prstGeom prst="straightConnector1">
          <a:avLst/>
        </a:prstGeom>
        <a:ln>
          <a:headEnd type="none" w="sm" len="sm"/>
          <a:tailEnd type="none" w="sm" len="sm"/>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552450</xdr:colOff>
      <xdr:row>15</xdr:row>
      <xdr:rowOff>19050</xdr:rowOff>
    </xdr:from>
    <xdr:to>
      <xdr:col>21</xdr:col>
      <xdr:colOff>781050</xdr:colOff>
      <xdr:row>17</xdr:row>
      <xdr:rowOff>133350</xdr:rowOff>
    </xdr:to>
    <xdr:sp macro="" textlink="">
      <xdr:nvSpPr>
        <xdr:cNvPr id="23" name="TextBox 22">
          <a:extLst>
            <a:ext uri="{FF2B5EF4-FFF2-40B4-BE49-F238E27FC236}">
              <a16:creationId xmlns:a16="http://schemas.microsoft.com/office/drawing/2014/main" id="{E1B31223-EEB0-45EE-8A3A-6DAFA554FA60}"/>
            </a:ext>
          </a:extLst>
        </xdr:cNvPr>
        <xdr:cNvSpPr txBox="1"/>
      </xdr:nvSpPr>
      <xdr:spPr>
        <a:xfrm>
          <a:off x="14268450" y="2876550"/>
          <a:ext cx="4514850" cy="49530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cap="none" spc="0" baseline="0">
              <a:ln w="0"/>
              <a:solidFill>
                <a:srgbClr val="FFC000"/>
              </a:solidFill>
              <a:effectLst>
                <a:outerShdw blurRad="50800" dist="38100" algn="l" rotWithShape="0">
                  <a:prstClr val="black">
                    <a:alpha val="40000"/>
                  </a:prstClr>
                </a:outerShdw>
              </a:effectLst>
              <a:latin typeface="+mj-lt"/>
              <a:cs typeface="Calibri" panose="020F0502020204030204" pitchFamily="34" charset="0"/>
            </a:rPr>
            <a:t> </a:t>
          </a:r>
          <a:r>
            <a:rPr kumimoji="0" lang="en-IN" sz="2400" b="1" i="0" u="none" strike="noStrike" kern="0" cap="none" spc="0" normalizeH="0" baseline="0" noProof="0">
              <a:ln w="0"/>
              <a:solidFill>
                <a:srgbClr val="FFC000"/>
              </a:solidFill>
              <a:effectLst>
                <a:outerShdw blurRad="50800" dist="38100" algn="l" rotWithShape="0">
                  <a:prstClr val="black">
                    <a:alpha val="40000"/>
                  </a:prstClr>
                </a:outerShdw>
              </a:effectLst>
              <a:uLnTx/>
              <a:uFillTx/>
              <a:latin typeface="+mn-lt"/>
              <a:cs typeface="Calibri" panose="020F0502020204030204" pitchFamily="34" charset="0"/>
            </a:rPr>
            <a:t>ATTRITION </a:t>
          </a:r>
          <a:r>
            <a:rPr lang="en-IN" sz="2400" b="1" cap="none" spc="0" baseline="0">
              <a:ln w="0"/>
              <a:solidFill>
                <a:srgbClr val="FFC000"/>
              </a:solidFill>
              <a:effectLst>
                <a:outerShdw blurRad="50800" dist="38100" algn="l" rotWithShape="0">
                  <a:prstClr val="black">
                    <a:alpha val="40000"/>
                  </a:prstClr>
                </a:outerShdw>
              </a:effectLst>
              <a:latin typeface="+mj-lt"/>
              <a:cs typeface="Calibri" panose="020F0502020204030204" pitchFamily="34" charset="0"/>
            </a:rPr>
            <a:t>BY </a:t>
          </a:r>
          <a:r>
            <a:rPr kumimoji="0" lang="en-IN" sz="2400" b="1" i="0" u="none" strike="noStrike" kern="0" cap="none" spc="0" normalizeH="0" baseline="0" noProof="0">
              <a:ln w="0"/>
              <a:solidFill>
                <a:srgbClr val="FFC000"/>
              </a:solidFill>
              <a:effectLst>
                <a:outerShdw blurRad="50800" dist="38100" algn="l" rotWithShape="0">
                  <a:prstClr val="black">
                    <a:alpha val="40000"/>
                  </a:prstClr>
                </a:outerShdw>
              </a:effectLst>
              <a:uLnTx/>
              <a:uFillTx/>
              <a:latin typeface="+mn-lt"/>
              <a:cs typeface="Calibri" panose="020F0502020204030204" pitchFamily="34" charset="0"/>
            </a:rPr>
            <a:t>DEPARTMENTS</a:t>
          </a:r>
          <a:endParaRPr lang="en-IN" sz="2400" b="1" cap="none" spc="0">
            <a:ln w="0"/>
            <a:solidFill>
              <a:srgbClr val="FFC000"/>
            </a:solidFill>
            <a:effectLst>
              <a:outerShdw blurRad="50800" dist="38100" algn="l" rotWithShape="0">
                <a:prstClr val="black">
                  <a:alpha val="40000"/>
                </a:prstClr>
              </a:outerShdw>
            </a:effectLst>
            <a:latin typeface="+mj-lt"/>
            <a:cs typeface="Calibri" panose="020F0502020204030204" pitchFamily="34" charset="0"/>
          </a:endParaRPr>
        </a:p>
      </xdr:txBody>
    </xdr:sp>
    <xdr:clientData/>
  </xdr:twoCellAnchor>
  <xdr:twoCellAnchor>
    <xdr:from>
      <xdr:col>16</xdr:col>
      <xdr:colOff>723900</xdr:colOff>
      <xdr:row>17</xdr:row>
      <xdr:rowOff>171450</xdr:rowOff>
    </xdr:from>
    <xdr:to>
      <xdr:col>22</xdr:col>
      <xdr:colOff>171450</xdr:colOff>
      <xdr:row>35</xdr:row>
      <xdr:rowOff>19050</xdr:rowOff>
    </xdr:to>
    <xdr:graphicFrame macro="">
      <xdr:nvGraphicFramePr>
        <xdr:cNvPr id="24" name="Chart 23">
          <a:extLst>
            <a:ext uri="{FF2B5EF4-FFF2-40B4-BE49-F238E27FC236}">
              <a16:creationId xmlns:a16="http://schemas.microsoft.com/office/drawing/2014/main" id="{8F3EA5C1-B4CE-4725-9C7B-B289594448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57150</xdr:colOff>
      <xdr:row>35</xdr:row>
      <xdr:rowOff>171450</xdr:rowOff>
    </xdr:from>
    <xdr:to>
      <xdr:col>16</xdr:col>
      <xdr:colOff>781050</xdr:colOff>
      <xdr:row>52</xdr:row>
      <xdr:rowOff>76200</xdr:rowOff>
    </xdr:to>
    <xdr:graphicFrame macro="">
      <xdr:nvGraphicFramePr>
        <xdr:cNvPr id="7" name="Chart 6">
          <a:extLst>
            <a:ext uri="{FF2B5EF4-FFF2-40B4-BE49-F238E27FC236}">
              <a16:creationId xmlns:a16="http://schemas.microsoft.com/office/drawing/2014/main" id="{91A3E453-9DDF-4ECB-BAB7-720009A1CE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16</xdr:col>
      <xdr:colOff>342900</xdr:colOff>
      <xdr:row>34</xdr:row>
      <xdr:rowOff>38100</xdr:rowOff>
    </xdr:from>
    <xdr:to>
      <xdr:col>22</xdr:col>
      <xdr:colOff>76200</xdr:colOff>
      <xdr:row>36</xdr:row>
      <xdr:rowOff>152400</xdr:rowOff>
    </xdr:to>
    <xdr:sp macro="" textlink="">
      <xdr:nvSpPr>
        <xdr:cNvPr id="8" name="TextBox 7">
          <a:extLst>
            <a:ext uri="{FF2B5EF4-FFF2-40B4-BE49-F238E27FC236}">
              <a16:creationId xmlns:a16="http://schemas.microsoft.com/office/drawing/2014/main" id="{9F323554-D126-4F09-ADAC-634E8368B6FA}"/>
            </a:ext>
          </a:extLst>
        </xdr:cNvPr>
        <xdr:cNvSpPr txBox="1"/>
      </xdr:nvSpPr>
      <xdr:spPr>
        <a:xfrm>
          <a:off x="14058900" y="6515100"/>
          <a:ext cx="4876800" cy="49530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cap="none" spc="0" baseline="0">
              <a:ln w="0"/>
              <a:solidFill>
                <a:srgbClr val="FFC000"/>
              </a:solidFill>
              <a:effectLst>
                <a:outerShdw blurRad="50800" dist="38100" algn="l" rotWithShape="0">
                  <a:prstClr val="black">
                    <a:alpha val="40000"/>
                  </a:prstClr>
                </a:outerShdw>
              </a:effectLst>
              <a:latin typeface="+mj-lt"/>
              <a:cs typeface="Calibri" panose="020F0502020204030204" pitchFamily="34" charset="0"/>
            </a:rPr>
            <a:t>ATTRITION BY EDUCATION</a:t>
          </a:r>
          <a:endParaRPr lang="en-IN" sz="2400" b="1" cap="none" spc="0">
            <a:ln w="0"/>
            <a:solidFill>
              <a:srgbClr val="FFC000"/>
            </a:solidFill>
            <a:effectLst>
              <a:outerShdw blurRad="50800" dist="38100" algn="l" rotWithShape="0">
                <a:prstClr val="black">
                  <a:alpha val="40000"/>
                </a:prstClr>
              </a:outerShdw>
            </a:effectLst>
            <a:latin typeface="+mj-lt"/>
            <a:cs typeface="Calibri" panose="020F0502020204030204" pitchFamily="34" charset="0"/>
          </a:endParaRPr>
        </a:p>
      </xdr:txBody>
    </xdr:sp>
    <xdr:clientData/>
  </xdr:twoCellAnchor>
  <xdr:twoCellAnchor>
    <xdr:from>
      <xdr:col>22</xdr:col>
      <xdr:colOff>704850</xdr:colOff>
      <xdr:row>16</xdr:row>
      <xdr:rowOff>133350</xdr:rowOff>
    </xdr:from>
    <xdr:to>
      <xdr:col>28</xdr:col>
      <xdr:colOff>228600</xdr:colOff>
      <xdr:row>33</xdr:row>
      <xdr:rowOff>38100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3F5C64BD-D8E3-4F8F-81F6-8DEAE36C784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9564350" y="3181350"/>
              <a:ext cx="4667250" cy="31432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685800</xdr:colOff>
      <xdr:row>14</xdr:row>
      <xdr:rowOff>171450</xdr:rowOff>
    </xdr:from>
    <xdr:to>
      <xdr:col>28</xdr:col>
      <xdr:colOff>76200</xdr:colOff>
      <xdr:row>17</xdr:row>
      <xdr:rowOff>152400</xdr:rowOff>
    </xdr:to>
    <xdr:sp macro="" textlink="">
      <xdr:nvSpPr>
        <xdr:cNvPr id="12" name="TextBox 11">
          <a:extLst>
            <a:ext uri="{FF2B5EF4-FFF2-40B4-BE49-F238E27FC236}">
              <a16:creationId xmlns:a16="http://schemas.microsoft.com/office/drawing/2014/main" id="{22A5BF65-C7D1-487E-8137-F15737AAAF81}"/>
            </a:ext>
          </a:extLst>
        </xdr:cNvPr>
        <xdr:cNvSpPr txBox="1"/>
      </xdr:nvSpPr>
      <xdr:spPr>
        <a:xfrm>
          <a:off x="19545300" y="2838450"/>
          <a:ext cx="4533900" cy="55245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cap="none" spc="0" baseline="0">
              <a:ln w="0"/>
              <a:solidFill>
                <a:srgbClr val="FFC000"/>
              </a:solidFill>
              <a:effectLst>
                <a:outerShdw blurRad="50800" dist="38100" algn="l" rotWithShape="0">
                  <a:prstClr val="black">
                    <a:alpha val="40000"/>
                  </a:prstClr>
                </a:outerShdw>
              </a:effectLst>
              <a:latin typeface="+mj-lt"/>
              <a:cs typeface="Calibri" panose="020F0502020204030204" pitchFamily="34" charset="0"/>
            </a:rPr>
            <a:t> </a:t>
          </a:r>
          <a:r>
            <a:rPr kumimoji="0" lang="en-IN" sz="2400" b="1" i="0" u="none" strike="noStrike" kern="0" cap="none" spc="0" normalizeH="0" baseline="0" noProof="0">
              <a:ln w="0"/>
              <a:solidFill>
                <a:srgbClr val="FFC000"/>
              </a:solidFill>
              <a:effectLst>
                <a:outerShdw blurRad="50800" dist="38100" algn="l" rotWithShape="0">
                  <a:prstClr val="black">
                    <a:alpha val="40000"/>
                  </a:prstClr>
                </a:outerShdw>
              </a:effectLst>
              <a:uLnTx/>
              <a:uFillTx/>
              <a:latin typeface="+mn-lt"/>
              <a:cs typeface="Calibri" panose="020F0502020204030204" pitchFamily="34" charset="0"/>
            </a:rPr>
            <a:t>JOB SATISFACTION BY TRAVEL</a:t>
          </a:r>
          <a:endParaRPr lang="en-IN" sz="2400" b="1" cap="none" spc="0">
            <a:ln w="0"/>
            <a:solidFill>
              <a:srgbClr val="FFC000"/>
            </a:solidFill>
            <a:effectLst>
              <a:outerShdw blurRad="50800" dist="38100" algn="l" rotWithShape="0">
                <a:prstClr val="black">
                  <a:alpha val="40000"/>
                </a:prstClr>
              </a:outerShdw>
            </a:effectLst>
            <a:latin typeface="+mj-lt"/>
            <a:cs typeface="Calibri" panose="020F0502020204030204" pitchFamily="34" charset="0"/>
          </a:endParaRPr>
        </a:p>
      </xdr:txBody>
    </xdr:sp>
    <xdr:clientData/>
  </xdr:twoCellAnchor>
  <xdr:twoCellAnchor>
    <xdr:from>
      <xdr:col>22</xdr:col>
      <xdr:colOff>838200</xdr:colOff>
      <xdr:row>36</xdr:row>
      <xdr:rowOff>38100</xdr:rowOff>
    </xdr:from>
    <xdr:to>
      <xdr:col>28</xdr:col>
      <xdr:colOff>171450</xdr:colOff>
      <xdr:row>52</xdr:row>
      <xdr:rowOff>152400</xdr:rowOff>
    </xdr:to>
    <xdr:graphicFrame macro="">
      <xdr:nvGraphicFramePr>
        <xdr:cNvPr id="16" name="Chart 15">
          <a:extLst>
            <a:ext uri="{FF2B5EF4-FFF2-40B4-BE49-F238E27FC236}">
              <a16:creationId xmlns:a16="http://schemas.microsoft.com/office/drawing/2014/main" id="{F4E172C3-B334-4986-9D6D-37D03784D5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590550</xdr:colOff>
      <xdr:row>34</xdr:row>
      <xdr:rowOff>38100</xdr:rowOff>
    </xdr:from>
    <xdr:to>
      <xdr:col>16</xdr:col>
      <xdr:colOff>171450</xdr:colOff>
      <xdr:row>36</xdr:row>
      <xdr:rowOff>171450</xdr:rowOff>
    </xdr:to>
    <xdr:sp macro="" textlink="">
      <xdr:nvSpPr>
        <xdr:cNvPr id="17" name="TextBox 16">
          <a:extLst>
            <a:ext uri="{FF2B5EF4-FFF2-40B4-BE49-F238E27FC236}">
              <a16:creationId xmlns:a16="http://schemas.microsoft.com/office/drawing/2014/main" id="{D37C961C-27B0-4A98-B15F-1D6195A63261}"/>
            </a:ext>
          </a:extLst>
        </xdr:cNvPr>
        <xdr:cNvSpPr txBox="1"/>
      </xdr:nvSpPr>
      <xdr:spPr>
        <a:xfrm flipH="1">
          <a:off x="9163050" y="6515100"/>
          <a:ext cx="4724400" cy="51435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cap="none" spc="0" baseline="0">
              <a:ln w="0"/>
              <a:solidFill>
                <a:srgbClr val="FFC000"/>
              </a:solidFill>
              <a:effectLst>
                <a:outerShdw blurRad="50800" dist="38100" algn="l" rotWithShape="0">
                  <a:prstClr val="black">
                    <a:alpha val="40000"/>
                  </a:prstClr>
                </a:outerShdw>
              </a:effectLst>
              <a:latin typeface="+mj-lt"/>
              <a:cs typeface="Calibri" panose="020F0502020204030204" pitchFamily="34" charset="0"/>
            </a:rPr>
            <a:t>ATTRITION BY AGE GROUP</a:t>
          </a:r>
          <a:endParaRPr lang="en-IN" sz="2400" b="1" cap="none" spc="0">
            <a:ln w="0"/>
            <a:solidFill>
              <a:srgbClr val="FFC000"/>
            </a:solidFill>
            <a:effectLst>
              <a:outerShdw blurRad="50800" dist="38100" algn="l" rotWithShape="0">
                <a:prstClr val="black">
                  <a:alpha val="40000"/>
                </a:prstClr>
              </a:outerShdw>
            </a:effectLst>
            <a:latin typeface="+mj-lt"/>
            <a:cs typeface="Calibri" panose="020F0502020204030204" pitchFamily="34" charset="0"/>
          </a:endParaRPr>
        </a:p>
      </xdr:txBody>
    </xdr:sp>
    <xdr:clientData/>
  </xdr:twoCellAnchor>
  <xdr:twoCellAnchor editAs="oneCell">
    <xdr:from>
      <xdr:col>1</xdr:col>
      <xdr:colOff>416379</xdr:colOff>
      <xdr:row>38</xdr:row>
      <xdr:rowOff>19051</xdr:rowOff>
    </xdr:from>
    <xdr:to>
      <xdr:col>5</xdr:col>
      <xdr:colOff>228600</xdr:colOff>
      <xdr:row>41</xdr:row>
      <xdr:rowOff>152401</xdr:rowOff>
    </xdr:to>
    <mc:AlternateContent xmlns:mc="http://schemas.openxmlformats.org/markup-compatibility/2006" xmlns:a14="http://schemas.microsoft.com/office/drawing/2010/main">
      <mc:Choice Requires="a14">
        <xdr:graphicFrame macro="">
          <xdr:nvGraphicFramePr>
            <xdr:cNvPr id="20" name="Department 1">
              <a:extLst>
                <a:ext uri="{FF2B5EF4-FFF2-40B4-BE49-F238E27FC236}">
                  <a16:creationId xmlns:a16="http://schemas.microsoft.com/office/drawing/2014/main" id="{39400457-FB46-467F-9AAF-275982BFD86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73629" y="7252606"/>
              <a:ext cx="3241221" cy="9007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465364</xdr:colOff>
      <xdr:row>43</xdr:row>
      <xdr:rowOff>133350</xdr:rowOff>
    </xdr:from>
    <xdr:to>
      <xdr:col>5</xdr:col>
      <xdr:colOff>266700</xdr:colOff>
      <xdr:row>50</xdr:row>
      <xdr:rowOff>114300</xdr:rowOff>
    </xdr:to>
    <mc:AlternateContent xmlns:mc="http://schemas.openxmlformats.org/markup-compatibility/2006" xmlns:a14="http://schemas.microsoft.com/office/drawing/2010/main">
      <mc:Choice Requires="a14">
        <xdr:graphicFrame macro="">
          <xdr:nvGraphicFramePr>
            <xdr:cNvPr id="22" name="Education 1">
              <a:extLst>
                <a:ext uri="{FF2B5EF4-FFF2-40B4-BE49-F238E27FC236}">
                  <a16:creationId xmlns:a16="http://schemas.microsoft.com/office/drawing/2014/main" id="{AA38B49A-2FDB-4FE5-9B12-62709FCB6447}"/>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322614" y="8365671"/>
              <a:ext cx="3230336" cy="1485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381000</xdr:colOff>
      <xdr:row>37</xdr:row>
      <xdr:rowOff>171450</xdr:rowOff>
    </xdr:from>
    <xdr:to>
      <xdr:col>4</xdr:col>
      <xdr:colOff>266700</xdr:colOff>
      <xdr:row>39</xdr:row>
      <xdr:rowOff>95250</xdr:rowOff>
    </xdr:to>
    <xdr:sp macro="" textlink="">
      <xdr:nvSpPr>
        <xdr:cNvPr id="25" name="TextBox 24">
          <a:extLst>
            <a:ext uri="{FF2B5EF4-FFF2-40B4-BE49-F238E27FC236}">
              <a16:creationId xmlns:a16="http://schemas.microsoft.com/office/drawing/2014/main" id="{D833CAE4-9878-46C2-9582-E5130C9E540B}"/>
            </a:ext>
          </a:extLst>
        </xdr:cNvPr>
        <xdr:cNvSpPr txBox="1"/>
      </xdr:nvSpPr>
      <xdr:spPr>
        <a:xfrm>
          <a:off x="1238250" y="7219950"/>
          <a:ext cx="24574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i="1">
              <a:solidFill>
                <a:srgbClr val="FFFF00"/>
              </a:solidFill>
            </a:rPr>
            <a:t>Department</a:t>
          </a:r>
        </a:p>
      </xdr:txBody>
    </xdr:sp>
    <xdr:clientData/>
  </xdr:twoCellAnchor>
  <xdr:twoCellAnchor>
    <xdr:from>
      <xdr:col>1</xdr:col>
      <xdr:colOff>179614</xdr:colOff>
      <xdr:row>34</xdr:row>
      <xdr:rowOff>108856</xdr:rowOff>
    </xdr:from>
    <xdr:to>
      <xdr:col>4</xdr:col>
      <xdr:colOff>342900</xdr:colOff>
      <xdr:row>36</xdr:row>
      <xdr:rowOff>152399</xdr:rowOff>
    </xdr:to>
    <xdr:sp macro="" textlink="">
      <xdr:nvSpPr>
        <xdr:cNvPr id="27" name="TextBox 26">
          <a:extLst>
            <a:ext uri="{FF2B5EF4-FFF2-40B4-BE49-F238E27FC236}">
              <a16:creationId xmlns:a16="http://schemas.microsoft.com/office/drawing/2014/main" id="{21CC6EEA-30C6-4E23-A7A2-F697E64D6D5D}"/>
            </a:ext>
          </a:extLst>
        </xdr:cNvPr>
        <xdr:cNvSpPr txBox="1"/>
      </xdr:nvSpPr>
      <xdr:spPr>
        <a:xfrm>
          <a:off x="1036864" y="6585856"/>
          <a:ext cx="2735036" cy="424543"/>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cap="none" spc="0" baseline="0">
              <a:ln w="0"/>
              <a:solidFill>
                <a:srgbClr val="FFC000"/>
              </a:solidFill>
              <a:effectLst>
                <a:outerShdw blurRad="50800" dist="38100" algn="l" rotWithShape="0">
                  <a:prstClr val="black">
                    <a:alpha val="40000"/>
                  </a:prstClr>
                </a:outerShdw>
              </a:effectLst>
              <a:latin typeface="+mj-lt"/>
              <a:cs typeface="Calibri" panose="020F0502020204030204" pitchFamily="34" charset="0"/>
            </a:rPr>
            <a:t>SLICER PANELS</a:t>
          </a:r>
          <a:endParaRPr lang="en-IN" sz="2400" b="1" cap="none" spc="0">
            <a:ln w="0"/>
            <a:solidFill>
              <a:srgbClr val="FFC000"/>
            </a:solidFill>
            <a:effectLst>
              <a:outerShdw blurRad="50800" dist="38100" algn="l" rotWithShape="0">
                <a:prstClr val="black">
                  <a:alpha val="40000"/>
                </a:prstClr>
              </a:outerShdw>
            </a:effectLst>
            <a:latin typeface="+mj-lt"/>
            <a:cs typeface="Calibri" panose="020F0502020204030204" pitchFamily="34" charset="0"/>
          </a:endParaRPr>
        </a:p>
      </xdr:txBody>
    </xdr:sp>
    <xdr:clientData/>
  </xdr:twoCellAnchor>
  <xdr:twoCellAnchor>
    <xdr:from>
      <xdr:col>1</xdr:col>
      <xdr:colOff>408215</xdr:colOff>
      <xdr:row>43</xdr:row>
      <xdr:rowOff>100693</xdr:rowOff>
    </xdr:from>
    <xdr:to>
      <xdr:col>4</xdr:col>
      <xdr:colOff>342901</xdr:colOff>
      <xdr:row>45</xdr:row>
      <xdr:rowOff>76201</xdr:rowOff>
    </xdr:to>
    <xdr:sp macro="" textlink="">
      <xdr:nvSpPr>
        <xdr:cNvPr id="28" name="TextBox 27">
          <a:extLst>
            <a:ext uri="{FF2B5EF4-FFF2-40B4-BE49-F238E27FC236}">
              <a16:creationId xmlns:a16="http://schemas.microsoft.com/office/drawing/2014/main" id="{6B61117B-D0AE-4908-A4C5-3B335D096BDD}"/>
            </a:ext>
          </a:extLst>
        </xdr:cNvPr>
        <xdr:cNvSpPr txBox="1"/>
      </xdr:nvSpPr>
      <xdr:spPr>
        <a:xfrm>
          <a:off x="1265465" y="8292193"/>
          <a:ext cx="2506436" cy="356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i="1">
              <a:solidFill>
                <a:srgbClr val="FFFF00"/>
              </a:solidFill>
            </a:rPr>
            <a:t>Education</a:t>
          </a:r>
        </a:p>
      </xdr:txBody>
    </xdr:sp>
    <xdr:clientData/>
  </xdr:twoCellAnchor>
  <xdr:twoCellAnchor>
    <xdr:from>
      <xdr:col>3</xdr:col>
      <xdr:colOff>0</xdr:colOff>
      <xdr:row>18</xdr:row>
      <xdr:rowOff>38100</xdr:rowOff>
    </xdr:from>
    <xdr:to>
      <xdr:col>4</xdr:col>
      <xdr:colOff>609600</xdr:colOff>
      <xdr:row>20</xdr:row>
      <xdr:rowOff>19050</xdr:rowOff>
    </xdr:to>
    <xdr:sp macro="" textlink="">
      <xdr:nvSpPr>
        <xdr:cNvPr id="29" name="TextBox 28">
          <a:extLst>
            <a:ext uri="{FF2B5EF4-FFF2-40B4-BE49-F238E27FC236}">
              <a16:creationId xmlns:a16="http://schemas.microsoft.com/office/drawing/2014/main" id="{5596941D-6BB3-41AA-B447-4EB3B6EA0910}"/>
            </a:ext>
          </a:extLst>
        </xdr:cNvPr>
        <xdr:cNvSpPr txBox="1"/>
      </xdr:nvSpPr>
      <xdr:spPr>
        <a:xfrm>
          <a:off x="2571750" y="3467100"/>
          <a:ext cx="14668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i="1">
              <a:solidFill>
                <a:srgbClr val="FFFF00"/>
              </a:solidFill>
            </a:rPr>
            <a:t>Gender</a:t>
          </a:r>
        </a:p>
      </xdr:txBody>
    </xdr:sp>
    <xdr:clientData/>
  </xdr:twoCellAnchor>
  <xdr:twoCellAnchor editAs="oneCell">
    <xdr:from>
      <xdr:col>0</xdr:col>
      <xdr:colOff>226869</xdr:colOff>
      <xdr:row>36</xdr:row>
      <xdr:rowOff>91786</xdr:rowOff>
    </xdr:from>
    <xdr:to>
      <xdr:col>1</xdr:col>
      <xdr:colOff>17318</xdr:colOff>
      <xdr:row>39</xdr:row>
      <xdr:rowOff>167985</xdr:rowOff>
    </xdr:to>
    <xdr:pic>
      <xdr:nvPicPr>
        <xdr:cNvPr id="5" name="Picture 4" descr="Dashboard - Free technology icons">
          <a:hlinkClick xmlns:r="http://schemas.openxmlformats.org/officeDocument/2006/relationships" r:id="rId20"/>
          <a:extLst>
            <a:ext uri="{FF2B5EF4-FFF2-40B4-BE49-F238E27FC236}">
              <a16:creationId xmlns:a16="http://schemas.microsoft.com/office/drawing/2014/main" id="{92AF04E1-9C0A-462D-906E-C22E5E29CC8E}"/>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226869" y="6949786"/>
          <a:ext cx="647699" cy="647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188769</xdr:colOff>
      <xdr:row>41</xdr:row>
      <xdr:rowOff>25978</xdr:rowOff>
    </xdr:from>
    <xdr:to>
      <xdr:col>0</xdr:col>
      <xdr:colOff>836469</xdr:colOff>
      <xdr:row>44</xdr:row>
      <xdr:rowOff>111703</xdr:rowOff>
    </xdr:to>
    <xdr:pic>
      <xdr:nvPicPr>
        <xdr:cNvPr id="6" name="Picture 5" descr="Employee icons for free download | Freepik">
          <a:hlinkClick xmlns:r="http://schemas.openxmlformats.org/officeDocument/2006/relationships" r:id="rId22"/>
          <a:extLst>
            <a:ext uri="{FF2B5EF4-FFF2-40B4-BE49-F238E27FC236}">
              <a16:creationId xmlns:a16="http://schemas.microsoft.com/office/drawing/2014/main" id="{552C50C0-E240-4945-A090-6F1D8BCF3194}"/>
            </a:ext>
          </a:extLst>
        </xdr:cNvPr>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188769" y="7836478"/>
          <a:ext cx="64770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171449</xdr:colOff>
      <xdr:row>0</xdr:row>
      <xdr:rowOff>6361</xdr:rowOff>
    </xdr:from>
    <xdr:to>
      <xdr:col>2</xdr:col>
      <xdr:colOff>32839</xdr:colOff>
      <xdr:row>8</xdr:row>
      <xdr:rowOff>95250</xdr:rowOff>
    </xdr:to>
    <xdr:pic>
      <xdr:nvPicPr>
        <xdr:cNvPr id="2" name="Picture 1" descr="Random Logo PNG Transparent Images Free Download | Vector Files | Pngtree">
          <a:extLst>
            <a:ext uri="{FF2B5EF4-FFF2-40B4-BE49-F238E27FC236}">
              <a16:creationId xmlns:a16="http://schemas.microsoft.com/office/drawing/2014/main" id="{B513BBBE-4D1F-4928-9DDD-32FDB447281E}"/>
            </a:ext>
          </a:extLst>
        </xdr:cNvPr>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171449" y="6361"/>
          <a:ext cx="1575890" cy="16128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552451</xdr:colOff>
      <xdr:row>34</xdr:row>
      <xdr:rowOff>19050</xdr:rowOff>
    </xdr:from>
    <xdr:to>
      <xdr:col>10</xdr:col>
      <xdr:colOff>400051</xdr:colOff>
      <xdr:row>52</xdr:row>
      <xdr:rowOff>76200</xdr:rowOff>
    </xdr:to>
    <xdr:sp macro="" textlink="">
      <xdr:nvSpPr>
        <xdr:cNvPr id="40" name="Shape 48">
          <a:extLst>
            <a:ext uri="{FF2B5EF4-FFF2-40B4-BE49-F238E27FC236}">
              <a16:creationId xmlns:a16="http://schemas.microsoft.com/office/drawing/2014/main" id="{B9881034-6196-432F-A2C8-03093FA9C1C4}"/>
            </a:ext>
          </a:extLst>
        </xdr:cNvPr>
        <xdr:cNvSpPr/>
      </xdr:nvSpPr>
      <xdr:spPr>
        <a:xfrm>
          <a:off x="4838701" y="6496050"/>
          <a:ext cx="4133850" cy="3486150"/>
        </a:xfrm>
        <a:prstGeom prst="roundRect">
          <a:avLst>
            <a:gd name="adj" fmla="val 3303"/>
          </a:avLst>
        </a:prstGeom>
        <a:gradFill flip="none" rotWithShape="1">
          <a:gsLst>
            <a:gs pos="50500">
              <a:srgbClr val="023338"/>
            </a:gs>
            <a:gs pos="0">
              <a:schemeClr val="tx1"/>
            </a:gs>
            <a:gs pos="100000">
              <a:srgbClr val="FFC000"/>
            </a:gs>
          </a:gsLst>
          <a:lin ang="18900000" scaled="1"/>
          <a:tileRect/>
        </a:gradFill>
        <a:ln w="12700" cap="flat" cmpd="sng">
          <a:solidFill>
            <a:srgbClr val="7F7F7F"/>
          </a:solidFill>
          <a:prstDash val="solid"/>
          <a:miter lim="800000"/>
          <a:headEnd type="none" w="sm" len="sm"/>
          <a:tailEnd type="none" w="sm" len="sm"/>
        </a:ln>
        <a:effectLst>
          <a:glow rad="228600">
            <a:schemeClr val="tx1">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2000">
            <a:solidFill>
              <a:srgbClr val="FFC000"/>
            </a:solidFill>
            <a:latin typeface="+mj-lt"/>
          </a:endParaRPr>
        </a:p>
      </xdr:txBody>
    </xdr:sp>
    <xdr:clientData/>
  </xdr:twoCellAnchor>
  <xdr:twoCellAnchor>
    <xdr:from>
      <xdr:col>5</xdr:col>
      <xdr:colOff>628650</xdr:colOff>
      <xdr:row>35</xdr:row>
      <xdr:rowOff>133350</xdr:rowOff>
    </xdr:from>
    <xdr:to>
      <xdr:col>10</xdr:col>
      <xdr:colOff>381000</xdr:colOff>
      <xdr:row>51</xdr:row>
      <xdr:rowOff>152400</xdr:rowOff>
    </xdr:to>
    <xdr:graphicFrame macro="">
      <xdr:nvGraphicFramePr>
        <xdr:cNvPr id="33" name="Chart 32">
          <a:extLst>
            <a:ext uri="{FF2B5EF4-FFF2-40B4-BE49-F238E27FC236}">
              <a16:creationId xmlns:a16="http://schemas.microsoft.com/office/drawing/2014/main" id="{DB6D9372-3CD9-42F3-A7F3-3D9BB98D34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5</xdr:col>
      <xdr:colOff>533400</xdr:colOff>
      <xdr:row>34</xdr:row>
      <xdr:rowOff>89806</xdr:rowOff>
    </xdr:from>
    <xdr:to>
      <xdr:col>10</xdr:col>
      <xdr:colOff>419100</xdr:colOff>
      <xdr:row>37</xdr:row>
      <xdr:rowOff>0</xdr:rowOff>
    </xdr:to>
    <xdr:sp macro="" textlink="">
      <xdr:nvSpPr>
        <xdr:cNvPr id="34" name="TextBox 33">
          <a:extLst>
            <a:ext uri="{FF2B5EF4-FFF2-40B4-BE49-F238E27FC236}">
              <a16:creationId xmlns:a16="http://schemas.microsoft.com/office/drawing/2014/main" id="{E9595A16-610E-4DDB-8B38-F30AAC2B0DCE}"/>
            </a:ext>
          </a:extLst>
        </xdr:cNvPr>
        <xdr:cNvSpPr txBox="1"/>
      </xdr:nvSpPr>
      <xdr:spPr>
        <a:xfrm>
          <a:off x="4819650" y="6566806"/>
          <a:ext cx="4171950" cy="481694"/>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cap="none" spc="0" baseline="0">
              <a:ln w="0"/>
              <a:solidFill>
                <a:srgbClr val="FFC000"/>
              </a:solidFill>
              <a:effectLst>
                <a:outerShdw blurRad="50800" dist="38100" algn="l" rotWithShape="0">
                  <a:prstClr val="black">
                    <a:alpha val="40000"/>
                  </a:prstClr>
                </a:outerShdw>
              </a:effectLst>
              <a:latin typeface="+mj-lt"/>
              <a:cs typeface="Calibri" panose="020F0502020204030204" pitchFamily="34" charset="0"/>
            </a:rPr>
            <a:t>SATISFACTION BY AGE GROUP</a:t>
          </a:r>
          <a:endParaRPr lang="en-IN" sz="2400" b="1" cap="none" spc="0">
            <a:ln w="0"/>
            <a:solidFill>
              <a:srgbClr val="FFC000"/>
            </a:solidFill>
            <a:effectLst>
              <a:outerShdw blurRad="50800" dist="38100" algn="l" rotWithShape="0">
                <a:prstClr val="black">
                  <a:alpha val="40000"/>
                </a:prstClr>
              </a:outerShdw>
            </a:effectLst>
            <a:latin typeface="+mj-lt"/>
            <a:cs typeface="Calibri" panose="020F0502020204030204" pitchFamily="34" charset="0"/>
          </a:endParaRPr>
        </a:p>
      </xdr:txBody>
    </xdr:sp>
    <xdr:clientData/>
  </xdr:twoCellAnchor>
  <xdr:twoCellAnchor>
    <xdr:from>
      <xdr:col>5</xdr:col>
      <xdr:colOff>647700</xdr:colOff>
      <xdr:row>36</xdr:row>
      <xdr:rowOff>114300</xdr:rowOff>
    </xdr:from>
    <xdr:to>
      <xdr:col>10</xdr:col>
      <xdr:colOff>114300</xdr:colOff>
      <xdr:row>36</xdr:row>
      <xdr:rowOff>133350</xdr:rowOff>
    </xdr:to>
    <xdr:cxnSp macro="">
      <xdr:nvCxnSpPr>
        <xdr:cNvPr id="35" name="Shape 45">
          <a:extLst>
            <a:ext uri="{FF2B5EF4-FFF2-40B4-BE49-F238E27FC236}">
              <a16:creationId xmlns:a16="http://schemas.microsoft.com/office/drawing/2014/main" id="{6BEC6266-8CFC-4B6D-AB53-BA18FAC6388E}"/>
            </a:ext>
          </a:extLst>
        </xdr:cNvPr>
        <xdr:cNvCxnSpPr/>
      </xdr:nvCxnSpPr>
      <xdr:spPr>
        <a:xfrm flipV="1">
          <a:off x="4933950" y="6972300"/>
          <a:ext cx="3752850" cy="19050"/>
        </a:xfrm>
        <a:prstGeom prst="straightConnector1">
          <a:avLst/>
        </a:prstGeom>
        <a:ln>
          <a:headEnd type="none" w="sm" len="sm"/>
          <a:tailEnd type="none" w="sm" len="sm"/>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171450</xdr:colOff>
      <xdr:row>45</xdr:row>
      <xdr:rowOff>76200</xdr:rowOff>
    </xdr:from>
    <xdr:to>
      <xdr:col>1</xdr:col>
      <xdr:colOff>76200</xdr:colOff>
      <xdr:row>49</xdr:row>
      <xdr:rowOff>76200</xdr:rowOff>
    </xdr:to>
    <xdr:pic>
      <xdr:nvPicPr>
        <xdr:cNvPr id="4" name="Picture 3" descr="Data icons for free download | Freepik">
          <a:hlinkClick xmlns:r="http://schemas.openxmlformats.org/officeDocument/2006/relationships" r:id="rId26"/>
          <a:extLst>
            <a:ext uri="{FF2B5EF4-FFF2-40B4-BE49-F238E27FC236}">
              <a16:creationId xmlns:a16="http://schemas.microsoft.com/office/drawing/2014/main" id="{7F2596FB-C34F-45F3-9D69-4F9A6A125169}"/>
            </a:ext>
          </a:extLst>
        </xdr:cNvPr>
        <xdr:cNvPicPr>
          <a:picLocks noChangeAspect="1" noChangeArrowheads="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a:fillRect/>
        </a:stretch>
      </xdr:blipFill>
      <xdr:spPr bwMode="auto">
        <a:xfrm>
          <a:off x="171450" y="8648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108858</xdr:colOff>
      <xdr:row>6</xdr:row>
      <xdr:rowOff>185058</xdr:rowOff>
    </xdr:from>
    <xdr:to>
      <xdr:col>0</xdr:col>
      <xdr:colOff>625928</xdr:colOff>
      <xdr:row>9</xdr:row>
      <xdr:rowOff>48985</xdr:rowOff>
    </xdr:to>
    <xdr:pic>
      <xdr:nvPicPr>
        <xdr:cNvPr id="2" name="Picture 1" descr="Dashboard - Free technology icons">
          <a:hlinkClick xmlns:r="http://schemas.openxmlformats.org/officeDocument/2006/relationships" r:id="rId1"/>
          <a:extLst>
            <a:ext uri="{FF2B5EF4-FFF2-40B4-BE49-F238E27FC236}">
              <a16:creationId xmlns:a16="http://schemas.microsoft.com/office/drawing/2014/main" id="{8788EEB4-E24C-4FFA-AAEE-157BC930AE0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8858" y="1450522"/>
          <a:ext cx="517070" cy="5170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27215</xdr:colOff>
      <xdr:row>11</xdr:row>
      <xdr:rowOff>136072</xdr:rowOff>
    </xdr:from>
    <xdr:to>
      <xdr:col>1</xdr:col>
      <xdr:colOff>4083</xdr:colOff>
      <xdr:row>14</xdr:row>
      <xdr:rowOff>180975</xdr:rowOff>
    </xdr:to>
    <xdr:pic>
      <xdr:nvPicPr>
        <xdr:cNvPr id="3" name="Picture 2" descr="Employee icons for free download | Freepik">
          <a:hlinkClick xmlns:r="http://schemas.openxmlformats.org/officeDocument/2006/relationships" r:id="rId3"/>
          <a:extLst>
            <a:ext uri="{FF2B5EF4-FFF2-40B4-BE49-F238E27FC236}">
              <a16:creationId xmlns:a16="http://schemas.microsoft.com/office/drawing/2014/main" id="{55822B4A-6FA1-4733-A1FA-9E21982A6C5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7215" y="2462893"/>
          <a:ext cx="657225"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54429</xdr:colOff>
      <xdr:row>0</xdr:row>
      <xdr:rowOff>27214</xdr:rowOff>
    </xdr:from>
    <xdr:to>
      <xdr:col>7</xdr:col>
      <xdr:colOff>1224643</xdr:colOff>
      <xdr:row>2</xdr:row>
      <xdr:rowOff>95250</xdr:rowOff>
    </xdr:to>
    <xdr:sp macro="" textlink="">
      <xdr:nvSpPr>
        <xdr:cNvPr id="5" name="TextBox 4">
          <a:extLst>
            <a:ext uri="{FF2B5EF4-FFF2-40B4-BE49-F238E27FC236}">
              <a16:creationId xmlns:a16="http://schemas.microsoft.com/office/drawing/2014/main" id="{4593453E-0C37-C79C-C9FC-316D4CF105E8}"/>
            </a:ext>
          </a:extLst>
        </xdr:cNvPr>
        <xdr:cNvSpPr txBox="1"/>
      </xdr:nvSpPr>
      <xdr:spPr>
        <a:xfrm>
          <a:off x="1700893" y="27214"/>
          <a:ext cx="7347857" cy="476250"/>
        </a:xfrm>
        <a:prstGeom prst="rect">
          <a:avLst/>
        </a:prstGeom>
        <a:gradFill flip="none" rotWithShape="1">
          <a:gsLst>
            <a:gs pos="0">
              <a:schemeClr val="tx1"/>
            </a:gs>
            <a:gs pos="50000">
              <a:srgbClr val="034D55"/>
            </a:gs>
            <a:gs pos="100000">
              <a:srgbClr val="FFC000"/>
            </a:gs>
          </a:gsLst>
          <a:lin ang="0" scaled="1"/>
          <a:tileRect/>
        </a:gra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soft" dir="t">
              <a:rot lat="0" lon="0" rev="15600000"/>
            </a:lightRig>
          </a:scene3d>
          <a:sp3d extrusionH="57150" prstMaterial="softEdge">
            <a:bevelT w="25400" h="38100"/>
          </a:sp3d>
        </a:bodyPr>
        <a:lstStyle/>
        <a:p>
          <a:pPr algn="ctr"/>
          <a:r>
            <a:rPr lang="en-IN" sz="2400" b="1" i="0" cap="none" spc="0">
              <a:ln/>
              <a:solidFill>
                <a:schemeClr val="accent4"/>
              </a:solidFill>
              <a:effectLst/>
              <a:latin typeface="Algerian" panose="04020705040A02060702" pitchFamily="82" charset="0"/>
            </a:rPr>
            <a:t>EMPLOYEE DETAILS</a:t>
          </a:r>
        </a:p>
      </xdr:txBody>
    </xdr:sp>
    <xdr:clientData/>
  </xdr:twoCellAnchor>
  <xdr:twoCellAnchor editAs="oneCell">
    <xdr:from>
      <xdr:col>0</xdr:col>
      <xdr:colOff>13608</xdr:colOff>
      <xdr:row>17</xdr:row>
      <xdr:rowOff>149679</xdr:rowOff>
    </xdr:from>
    <xdr:to>
      <xdr:col>0</xdr:col>
      <xdr:colOff>653143</xdr:colOff>
      <xdr:row>20</xdr:row>
      <xdr:rowOff>176892</xdr:rowOff>
    </xdr:to>
    <xdr:pic>
      <xdr:nvPicPr>
        <xdr:cNvPr id="4" name="Picture 3" descr="Data icons for free download | Freepik">
          <a:hlinkClick xmlns:r="http://schemas.openxmlformats.org/officeDocument/2006/relationships" r:id="rId5"/>
          <a:extLst>
            <a:ext uri="{FF2B5EF4-FFF2-40B4-BE49-F238E27FC236}">
              <a16:creationId xmlns:a16="http://schemas.microsoft.com/office/drawing/2014/main" id="{6A277F9C-7734-4BB3-9753-BB0AFBBCE316}"/>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3608" y="3701143"/>
          <a:ext cx="639535" cy="639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jit" refreshedDate="45524.461081134257" createdVersion="8" refreshedVersion="8" minRefreshableVersion="3" recordCount="1470" xr:uid="{E91D039C-74BF-49B8-AD98-6C202985EA00}">
  <cacheSource type="worksheet">
    <worksheetSource name="Table_1"/>
  </cacheSource>
  <cacheFields count="44">
    <cacheField name="Attrition" numFmtId="0">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ount="2">
        <n v="0"/>
        <n v="1"/>
      </sharedItems>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ount="5">
        <n v="2"/>
        <n v="1"/>
        <n v="3"/>
        <n v="4"/>
        <n v="5"/>
      </sharedItems>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ount="4">
        <n v="1"/>
        <n v="4"/>
        <n v="2"/>
        <n v="3"/>
      </sharedItems>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128401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x v="0"/>
    <x v="0"/>
    <x v="0"/>
    <x v="0"/>
    <x v="0"/>
    <x v="0"/>
    <x v="0"/>
    <x v="0"/>
    <x v="0"/>
    <x v="0"/>
    <s v="Yes"/>
    <s v="Y"/>
    <n v="0"/>
    <n v="-2"/>
    <n v="0"/>
    <n v="41"/>
    <n v="1"/>
    <n v="1"/>
    <n v="1"/>
    <x v="0"/>
    <n v="1102"/>
    <n v="1"/>
    <x v="0"/>
    <x v="0"/>
    <n v="2"/>
    <n v="94"/>
    <n v="3"/>
    <x v="0"/>
    <n v="4"/>
    <n v="5993"/>
    <n v="19479"/>
    <n v="8"/>
    <n v="11"/>
    <n v="3"/>
    <x v="0"/>
    <n v="80"/>
    <n v="0"/>
    <n v="8"/>
    <n v="1"/>
    <n v="6"/>
    <n v="4"/>
    <n v="0"/>
    <n v="5"/>
  </r>
  <r>
    <s v="No"/>
    <x v="1"/>
    <x v="1"/>
    <x v="1"/>
    <x v="1"/>
    <x v="0"/>
    <x v="1"/>
    <x v="1"/>
    <x v="1"/>
    <x v="1"/>
    <x v="1"/>
    <s v="No"/>
    <s v="Y"/>
    <n v="3"/>
    <n v="-2"/>
    <n v="0"/>
    <n v="49"/>
    <n v="0"/>
    <m/>
    <n v="0"/>
    <x v="1"/>
    <n v="279"/>
    <n v="8"/>
    <x v="1"/>
    <x v="0"/>
    <n v="3"/>
    <n v="61"/>
    <n v="2"/>
    <x v="0"/>
    <n v="2"/>
    <n v="5130"/>
    <n v="24907"/>
    <n v="1"/>
    <n v="23"/>
    <n v="4"/>
    <x v="1"/>
    <n v="80"/>
    <n v="1"/>
    <n v="10"/>
    <n v="3"/>
    <n v="10"/>
    <n v="7"/>
    <n v="1"/>
    <n v="7"/>
  </r>
  <r>
    <s v="Yes"/>
    <x v="0"/>
    <x v="0"/>
    <x v="0"/>
    <x v="1"/>
    <x v="1"/>
    <x v="2"/>
    <x v="2"/>
    <x v="1"/>
    <x v="2"/>
    <x v="0"/>
    <s v="Yes"/>
    <s v="Y"/>
    <n v="3"/>
    <n v="-2"/>
    <n v="0"/>
    <n v="37"/>
    <n v="1"/>
    <n v="1"/>
    <n v="1"/>
    <x v="0"/>
    <n v="1373"/>
    <n v="2"/>
    <x v="0"/>
    <x v="0"/>
    <n v="4"/>
    <n v="92"/>
    <n v="2"/>
    <x v="1"/>
    <n v="3"/>
    <n v="2090"/>
    <n v="2396"/>
    <n v="6"/>
    <n v="15"/>
    <n v="3"/>
    <x v="2"/>
    <n v="80"/>
    <n v="0"/>
    <n v="7"/>
    <n v="3"/>
    <n v="0"/>
    <n v="0"/>
    <n v="0"/>
    <n v="0"/>
  </r>
  <r>
    <s v="No"/>
    <x v="1"/>
    <x v="2"/>
    <x v="1"/>
    <x v="1"/>
    <x v="0"/>
    <x v="3"/>
    <x v="3"/>
    <x v="0"/>
    <x v="1"/>
    <x v="1"/>
    <s v="Yes"/>
    <s v="Y"/>
    <n v="3"/>
    <n v="-2"/>
    <n v="0"/>
    <n v="33"/>
    <n v="0"/>
    <m/>
    <n v="0"/>
    <x v="1"/>
    <n v="1392"/>
    <n v="3"/>
    <x v="2"/>
    <x v="0"/>
    <n v="4"/>
    <n v="56"/>
    <n v="3"/>
    <x v="1"/>
    <n v="3"/>
    <n v="2909"/>
    <n v="23159"/>
    <n v="1"/>
    <n v="11"/>
    <n v="3"/>
    <x v="3"/>
    <n v="80"/>
    <n v="0"/>
    <n v="8"/>
    <n v="3"/>
    <n v="8"/>
    <n v="7"/>
    <n v="3"/>
    <n v="0"/>
  </r>
  <r>
    <s v="No"/>
    <x v="0"/>
    <x v="2"/>
    <x v="1"/>
    <x v="1"/>
    <x v="2"/>
    <x v="4"/>
    <x v="4"/>
    <x v="1"/>
    <x v="2"/>
    <x v="1"/>
    <s v="No"/>
    <s v="Y"/>
    <n v="3"/>
    <n v="-2"/>
    <n v="0"/>
    <n v="27"/>
    <n v="0"/>
    <m/>
    <n v="0"/>
    <x v="1"/>
    <n v="591"/>
    <n v="2"/>
    <x v="1"/>
    <x v="0"/>
    <n v="1"/>
    <n v="40"/>
    <n v="3"/>
    <x v="1"/>
    <n v="2"/>
    <n v="3468"/>
    <n v="16632"/>
    <n v="9"/>
    <n v="12"/>
    <n v="3"/>
    <x v="1"/>
    <n v="80"/>
    <n v="1"/>
    <n v="6"/>
    <n v="3"/>
    <n v="2"/>
    <n v="2"/>
    <n v="2"/>
    <n v="2"/>
  </r>
  <r>
    <s v="No"/>
    <x v="1"/>
    <x v="2"/>
    <x v="1"/>
    <x v="1"/>
    <x v="0"/>
    <x v="5"/>
    <x v="5"/>
    <x v="1"/>
    <x v="2"/>
    <x v="0"/>
    <s v="No"/>
    <s v="Y"/>
    <n v="2"/>
    <n v="-2"/>
    <n v="0"/>
    <n v="32"/>
    <n v="0"/>
    <m/>
    <n v="0"/>
    <x v="1"/>
    <n v="1005"/>
    <n v="2"/>
    <x v="0"/>
    <x v="0"/>
    <n v="4"/>
    <n v="79"/>
    <n v="3"/>
    <x v="1"/>
    <n v="2"/>
    <n v="3068"/>
    <n v="11864"/>
    <n v="0"/>
    <n v="13"/>
    <n v="3"/>
    <x v="3"/>
    <n v="80"/>
    <n v="0"/>
    <n v="8"/>
    <n v="2"/>
    <n v="7"/>
    <n v="7"/>
    <n v="3"/>
    <n v="6"/>
  </r>
  <r>
    <s v="No"/>
    <x v="0"/>
    <x v="3"/>
    <x v="1"/>
    <x v="1"/>
    <x v="2"/>
    <x v="6"/>
    <x v="6"/>
    <x v="0"/>
    <x v="2"/>
    <x v="1"/>
    <s v="Yes"/>
    <s v="Y"/>
    <n v="3"/>
    <n v="-2"/>
    <n v="0"/>
    <n v="59"/>
    <n v="0"/>
    <m/>
    <n v="0"/>
    <x v="1"/>
    <n v="1324"/>
    <n v="3"/>
    <x v="3"/>
    <x v="0"/>
    <n v="3"/>
    <n v="81"/>
    <n v="4"/>
    <x v="1"/>
    <n v="4"/>
    <n v="2670"/>
    <n v="9964"/>
    <n v="4"/>
    <n v="20"/>
    <n v="4"/>
    <x v="0"/>
    <n v="80"/>
    <n v="3"/>
    <n v="12"/>
    <n v="2"/>
    <n v="1"/>
    <n v="0"/>
    <n v="0"/>
    <n v="0"/>
  </r>
  <r>
    <s v="No"/>
    <x v="0"/>
    <x v="2"/>
    <x v="1"/>
    <x v="1"/>
    <x v="0"/>
    <x v="7"/>
    <x v="7"/>
    <x v="1"/>
    <x v="2"/>
    <x v="2"/>
    <s v="No"/>
    <s v="Y"/>
    <n v="2"/>
    <n v="-2"/>
    <n v="0"/>
    <n v="30"/>
    <n v="0"/>
    <m/>
    <n v="0"/>
    <x v="1"/>
    <n v="1358"/>
    <n v="24"/>
    <x v="1"/>
    <x v="0"/>
    <n v="4"/>
    <n v="67"/>
    <n v="3"/>
    <x v="1"/>
    <n v="2"/>
    <n v="2693"/>
    <n v="13335"/>
    <n v="1"/>
    <n v="22"/>
    <n v="4"/>
    <x v="2"/>
    <n v="80"/>
    <n v="1"/>
    <n v="1"/>
    <n v="3"/>
    <n v="1"/>
    <n v="0"/>
    <n v="0"/>
    <n v="0"/>
  </r>
  <r>
    <s v="No"/>
    <x v="1"/>
    <x v="0"/>
    <x v="1"/>
    <x v="1"/>
    <x v="0"/>
    <x v="8"/>
    <x v="8"/>
    <x v="1"/>
    <x v="3"/>
    <x v="0"/>
    <s v="No"/>
    <s v="Y"/>
    <n v="2"/>
    <n v="-2"/>
    <n v="0"/>
    <n v="38"/>
    <n v="0"/>
    <m/>
    <n v="0"/>
    <x v="1"/>
    <n v="216"/>
    <n v="23"/>
    <x v="3"/>
    <x v="0"/>
    <n v="4"/>
    <n v="44"/>
    <n v="2"/>
    <x v="2"/>
    <n v="2"/>
    <n v="9526"/>
    <n v="8787"/>
    <n v="0"/>
    <n v="21"/>
    <n v="4"/>
    <x v="2"/>
    <n v="80"/>
    <n v="0"/>
    <n v="10"/>
    <n v="3"/>
    <n v="9"/>
    <n v="7"/>
    <n v="1"/>
    <n v="8"/>
  </r>
  <r>
    <s v="No"/>
    <x v="0"/>
    <x v="0"/>
    <x v="1"/>
    <x v="1"/>
    <x v="2"/>
    <x v="9"/>
    <x v="9"/>
    <x v="1"/>
    <x v="4"/>
    <x v="1"/>
    <s v="No"/>
    <s v="Y"/>
    <n v="3"/>
    <n v="-2"/>
    <n v="0"/>
    <n v="36"/>
    <n v="0"/>
    <m/>
    <n v="0"/>
    <x v="1"/>
    <n v="1299"/>
    <n v="27"/>
    <x v="3"/>
    <x v="0"/>
    <n v="3"/>
    <n v="94"/>
    <n v="3"/>
    <x v="0"/>
    <n v="3"/>
    <n v="5237"/>
    <n v="16577"/>
    <n v="6"/>
    <n v="13"/>
    <n v="3"/>
    <x v="2"/>
    <n v="80"/>
    <n v="2"/>
    <n v="17"/>
    <n v="2"/>
    <n v="7"/>
    <n v="7"/>
    <n v="7"/>
    <n v="7"/>
  </r>
  <r>
    <s v="No"/>
    <x v="0"/>
    <x v="0"/>
    <x v="1"/>
    <x v="1"/>
    <x v="2"/>
    <x v="10"/>
    <x v="10"/>
    <x v="1"/>
    <x v="2"/>
    <x v="1"/>
    <s v="No"/>
    <s v="Y"/>
    <n v="5"/>
    <n v="-2"/>
    <n v="0"/>
    <n v="35"/>
    <n v="0"/>
    <m/>
    <n v="0"/>
    <x v="1"/>
    <n v="809"/>
    <n v="16"/>
    <x v="3"/>
    <x v="0"/>
    <n v="1"/>
    <n v="84"/>
    <n v="4"/>
    <x v="1"/>
    <n v="2"/>
    <n v="2426"/>
    <n v="16479"/>
    <n v="0"/>
    <n v="13"/>
    <n v="3"/>
    <x v="3"/>
    <n v="80"/>
    <n v="1"/>
    <n v="6"/>
    <n v="3"/>
    <n v="5"/>
    <n v="4"/>
    <n v="0"/>
    <n v="3"/>
  </r>
  <r>
    <s v="No"/>
    <x v="0"/>
    <x v="2"/>
    <x v="1"/>
    <x v="1"/>
    <x v="0"/>
    <x v="11"/>
    <x v="11"/>
    <x v="0"/>
    <x v="2"/>
    <x v="0"/>
    <s v="Yes"/>
    <s v="Y"/>
    <n v="3"/>
    <n v="-2"/>
    <n v="0"/>
    <n v="29"/>
    <n v="0"/>
    <m/>
    <n v="0"/>
    <x v="1"/>
    <n v="153"/>
    <n v="15"/>
    <x v="0"/>
    <x v="0"/>
    <n v="4"/>
    <n v="49"/>
    <n v="2"/>
    <x v="0"/>
    <n v="2"/>
    <n v="4193"/>
    <n v="12682"/>
    <n v="0"/>
    <n v="12"/>
    <n v="3"/>
    <x v="1"/>
    <n v="80"/>
    <n v="0"/>
    <n v="10"/>
    <n v="3"/>
    <n v="9"/>
    <n v="5"/>
    <n v="0"/>
    <n v="8"/>
  </r>
  <r>
    <s v="No"/>
    <x v="0"/>
    <x v="2"/>
    <x v="1"/>
    <x v="1"/>
    <x v="0"/>
    <x v="12"/>
    <x v="12"/>
    <x v="1"/>
    <x v="1"/>
    <x v="2"/>
    <s v="No"/>
    <s v="Y"/>
    <n v="1"/>
    <n v="-2"/>
    <n v="0"/>
    <n v="31"/>
    <n v="0"/>
    <m/>
    <n v="0"/>
    <x v="1"/>
    <n v="670"/>
    <n v="26"/>
    <x v="1"/>
    <x v="0"/>
    <n v="1"/>
    <n v="31"/>
    <n v="3"/>
    <x v="1"/>
    <n v="2"/>
    <n v="2911"/>
    <n v="15170"/>
    <n v="1"/>
    <n v="17"/>
    <n v="3"/>
    <x v="1"/>
    <n v="80"/>
    <n v="1"/>
    <n v="5"/>
    <n v="2"/>
    <n v="5"/>
    <n v="2"/>
    <n v="4"/>
    <n v="3"/>
  </r>
  <r>
    <s v="No"/>
    <x v="0"/>
    <x v="2"/>
    <x v="1"/>
    <x v="1"/>
    <x v="2"/>
    <x v="13"/>
    <x v="13"/>
    <x v="1"/>
    <x v="2"/>
    <x v="2"/>
    <s v="No"/>
    <s v="Y"/>
    <n v="2"/>
    <n v="-2"/>
    <n v="0"/>
    <n v="34"/>
    <n v="0"/>
    <m/>
    <n v="0"/>
    <x v="1"/>
    <n v="1346"/>
    <n v="19"/>
    <x v="0"/>
    <x v="0"/>
    <n v="2"/>
    <n v="93"/>
    <n v="3"/>
    <x v="1"/>
    <n v="4"/>
    <n v="2661"/>
    <n v="8758"/>
    <n v="0"/>
    <n v="11"/>
    <n v="3"/>
    <x v="3"/>
    <n v="80"/>
    <n v="1"/>
    <n v="3"/>
    <n v="3"/>
    <n v="2"/>
    <n v="2"/>
    <n v="1"/>
    <n v="2"/>
  </r>
  <r>
    <s v="Yes"/>
    <x v="0"/>
    <x v="2"/>
    <x v="0"/>
    <x v="1"/>
    <x v="0"/>
    <x v="14"/>
    <x v="14"/>
    <x v="1"/>
    <x v="2"/>
    <x v="0"/>
    <s v="Yes"/>
    <s v="Y"/>
    <n v="4"/>
    <n v="-2"/>
    <n v="0"/>
    <n v="28"/>
    <n v="1"/>
    <n v="1"/>
    <n v="1"/>
    <x v="0"/>
    <n v="103"/>
    <n v="24"/>
    <x v="3"/>
    <x v="0"/>
    <n v="3"/>
    <n v="50"/>
    <n v="2"/>
    <x v="1"/>
    <n v="2"/>
    <n v="2028"/>
    <n v="12947"/>
    <n v="5"/>
    <n v="14"/>
    <n v="3"/>
    <x v="2"/>
    <n v="80"/>
    <n v="0"/>
    <n v="6"/>
    <n v="3"/>
    <n v="4"/>
    <n v="2"/>
    <n v="0"/>
    <n v="3"/>
  </r>
  <r>
    <s v="No"/>
    <x v="0"/>
    <x v="2"/>
    <x v="1"/>
    <x v="1"/>
    <x v="0"/>
    <x v="15"/>
    <x v="15"/>
    <x v="0"/>
    <x v="3"/>
    <x v="2"/>
    <s v="No"/>
    <s v="Y"/>
    <n v="1"/>
    <n v="-2"/>
    <n v="0"/>
    <n v="29"/>
    <n v="0"/>
    <m/>
    <n v="0"/>
    <x v="1"/>
    <n v="1389"/>
    <n v="21"/>
    <x v="2"/>
    <x v="0"/>
    <n v="2"/>
    <n v="51"/>
    <n v="4"/>
    <x v="2"/>
    <n v="2"/>
    <n v="9980"/>
    <n v="10195"/>
    <n v="1"/>
    <n v="11"/>
    <n v="3"/>
    <x v="3"/>
    <n v="80"/>
    <n v="1"/>
    <n v="10"/>
    <n v="3"/>
    <n v="10"/>
    <n v="9"/>
    <n v="8"/>
    <n v="8"/>
  </r>
  <r>
    <s v="No"/>
    <x v="0"/>
    <x v="2"/>
    <x v="1"/>
    <x v="1"/>
    <x v="0"/>
    <x v="16"/>
    <x v="16"/>
    <x v="1"/>
    <x v="1"/>
    <x v="2"/>
    <s v="Yes"/>
    <s v="Y"/>
    <n v="5"/>
    <n v="-2"/>
    <n v="0"/>
    <n v="32"/>
    <n v="0"/>
    <m/>
    <n v="0"/>
    <x v="1"/>
    <n v="334"/>
    <n v="5"/>
    <x v="0"/>
    <x v="0"/>
    <n v="1"/>
    <n v="80"/>
    <n v="4"/>
    <x v="1"/>
    <n v="2"/>
    <n v="3298"/>
    <n v="15053"/>
    <n v="0"/>
    <n v="12"/>
    <n v="3"/>
    <x v="1"/>
    <n v="80"/>
    <n v="2"/>
    <n v="7"/>
    <n v="2"/>
    <n v="6"/>
    <n v="2"/>
    <n v="0"/>
    <n v="5"/>
  </r>
  <r>
    <s v="No"/>
    <x v="2"/>
    <x v="4"/>
    <x v="1"/>
    <x v="1"/>
    <x v="2"/>
    <x v="17"/>
    <x v="17"/>
    <x v="1"/>
    <x v="2"/>
    <x v="2"/>
    <s v="Yes"/>
    <s v="Y"/>
    <n v="2"/>
    <n v="-2"/>
    <n v="0"/>
    <n v="22"/>
    <n v="0"/>
    <m/>
    <n v="0"/>
    <x v="1"/>
    <n v="1123"/>
    <n v="16"/>
    <x v="0"/>
    <x v="0"/>
    <n v="4"/>
    <n v="96"/>
    <n v="4"/>
    <x v="1"/>
    <n v="4"/>
    <n v="2935"/>
    <n v="7324"/>
    <n v="1"/>
    <n v="13"/>
    <n v="3"/>
    <x v="2"/>
    <n v="80"/>
    <n v="2"/>
    <n v="1"/>
    <n v="2"/>
    <n v="1"/>
    <n v="0"/>
    <n v="0"/>
    <n v="0"/>
  </r>
  <r>
    <s v="No"/>
    <x v="0"/>
    <x v="1"/>
    <x v="1"/>
    <x v="0"/>
    <x v="0"/>
    <x v="18"/>
    <x v="18"/>
    <x v="0"/>
    <x v="5"/>
    <x v="1"/>
    <s v="No"/>
    <s v="Y"/>
    <n v="3"/>
    <n v="-2"/>
    <n v="0"/>
    <n v="53"/>
    <n v="0"/>
    <m/>
    <n v="0"/>
    <x v="1"/>
    <n v="1219"/>
    <n v="2"/>
    <x v="2"/>
    <x v="0"/>
    <n v="1"/>
    <n v="78"/>
    <n v="2"/>
    <x v="3"/>
    <n v="2"/>
    <n v="15427"/>
    <n v="22021"/>
    <n v="2"/>
    <n v="16"/>
    <n v="3"/>
    <x v="3"/>
    <n v="80"/>
    <n v="0"/>
    <n v="31"/>
    <n v="3"/>
    <n v="25"/>
    <n v="8"/>
    <n v="3"/>
    <n v="7"/>
  </r>
  <r>
    <s v="No"/>
    <x v="0"/>
    <x v="0"/>
    <x v="1"/>
    <x v="1"/>
    <x v="0"/>
    <x v="19"/>
    <x v="19"/>
    <x v="1"/>
    <x v="1"/>
    <x v="0"/>
    <s v="Yes"/>
    <s v="Y"/>
    <n v="3"/>
    <n v="-2"/>
    <n v="0"/>
    <n v="38"/>
    <n v="0"/>
    <m/>
    <n v="0"/>
    <x v="1"/>
    <n v="371"/>
    <n v="2"/>
    <x v="3"/>
    <x v="0"/>
    <n v="4"/>
    <n v="45"/>
    <n v="3"/>
    <x v="1"/>
    <n v="2"/>
    <n v="3944"/>
    <n v="4306"/>
    <n v="5"/>
    <n v="11"/>
    <n v="3"/>
    <x v="3"/>
    <n v="80"/>
    <n v="0"/>
    <n v="6"/>
    <n v="3"/>
    <n v="3"/>
    <n v="2"/>
    <n v="1"/>
    <n v="2"/>
  </r>
  <r>
    <s v="No"/>
    <x v="2"/>
    <x v="4"/>
    <x v="1"/>
    <x v="1"/>
    <x v="1"/>
    <x v="20"/>
    <x v="20"/>
    <x v="0"/>
    <x v="3"/>
    <x v="2"/>
    <s v="No"/>
    <s v="Y"/>
    <n v="5"/>
    <n v="-2"/>
    <n v="0"/>
    <n v="24"/>
    <n v="0"/>
    <m/>
    <n v="0"/>
    <x v="1"/>
    <n v="673"/>
    <n v="11"/>
    <x v="0"/>
    <x v="0"/>
    <n v="1"/>
    <n v="96"/>
    <n v="4"/>
    <x v="0"/>
    <n v="3"/>
    <n v="4011"/>
    <n v="8232"/>
    <n v="0"/>
    <n v="18"/>
    <n v="3"/>
    <x v="1"/>
    <n v="80"/>
    <n v="1"/>
    <n v="5"/>
    <n v="2"/>
    <n v="4"/>
    <n v="2"/>
    <n v="1"/>
    <n v="3"/>
  </r>
  <r>
    <s v="Yes"/>
    <x v="0"/>
    <x v="0"/>
    <x v="0"/>
    <x v="0"/>
    <x v="0"/>
    <x v="21"/>
    <x v="21"/>
    <x v="1"/>
    <x v="6"/>
    <x v="0"/>
    <s v="No"/>
    <s v="Y"/>
    <n v="4"/>
    <n v="-2"/>
    <n v="0"/>
    <n v="36"/>
    <n v="1"/>
    <n v="1"/>
    <n v="1"/>
    <x v="0"/>
    <n v="1218"/>
    <n v="9"/>
    <x v="2"/>
    <x v="0"/>
    <n v="3"/>
    <n v="82"/>
    <n v="2"/>
    <x v="1"/>
    <n v="2"/>
    <n v="3407"/>
    <n v="6986"/>
    <n v="7"/>
    <n v="23"/>
    <n v="4"/>
    <x v="2"/>
    <n v="80"/>
    <n v="0"/>
    <n v="10"/>
    <n v="3"/>
    <n v="5"/>
    <n v="3"/>
    <n v="0"/>
    <n v="3"/>
  </r>
  <r>
    <s v="No"/>
    <x v="0"/>
    <x v="2"/>
    <x v="1"/>
    <x v="1"/>
    <x v="0"/>
    <x v="22"/>
    <x v="22"/>
    <x v="0"/>
    <x v="7"/>
    <x v="0"/>
    <s v="No"/>
    <s v="Y"/>
    <n v="4"/>
    <n v="-2"/>
    <n v="0"/>
    <n v="34"/>
    <n v="0"/>
    <m/>
    <n v="0"/>
    <x v="1"/>
    <n v="419"/>
    <n v="7"/>
    <x v="2"/>
    <x v="0"/>
    <n v="1"/>
    <n v="53"/>
    <n v="3"/>
    <x v="2"/>
    <n v="2"/>
    <n v="11994"/>
    <n v="21293"/>
    <n v="0"/>
    <n v="11"/>
    <n v="3"/>
    <x v="3"/>
    <n v="80"/>
    <n v="0"/>
    <n v="13"/>
    <n v="3"/>
    <n v="12"/>
    <n v="6"/>
    <n v="2"/>
    <n v="11"/>
  </r>
  <r>
    <s v="No"/>
    <x v="0"/>
    <x v="4"/>
    <x v="1"/>
    <x v="1"/>
    <x v="0"/>
    <x v="23"/>
    <x v="23"/>
    <x v="1"/>
    <x v="1"/>
    <x v="0"/>
    <s v="No"/>
    <s v="Y"/>
    <n v="6"/>
    <n v="-2"/>
    <n v="0"/>
    <n v="21"/>
    <n v="0"/>
    <m/>
    <n v="0"/>
    <x v="1"/>
    <n v="391"/>
    <n v="15"/>
    <x v="0"/>
    <x v="0"/>
    <n v="3"/>
    <n v="96"/>
    <n v="3"/>
    <x v="1"/>
    <n v="2"/>
    <n v="1232"/>
    <n v="19281"/>
    <n v="1"/>
    <n v="14"/>
    <n v="3"/>
    <x v="1"/>
    <n v="80"/>
    <n v="0"/>
    <n v="0"/>
    <n v="3"/>
    <n v="0"/>
    <n v="0"/>
    <n v="0"/>
    <n v="0"/>
  </r>
  <r>
    <s v="Yes"/>
    <x v="0"/>
    <x v="2"/>
    <x v="0"/>
    <x v="1"/>
    <x v="2"/>
    <x v="24"/>
    <x v="24"/>
    <x v="1"/>
    <x v="1"/>
    <x v="0"/>
    <s v="No"/>
    <s v="Y"/>
    <n v="2"/>
    <n v="-2"/>
    <n v="0"/>
    <n v="34"/>
    <n v="1"/>
    <n v="1"/>
    <n v="1"/>
    <x v="0"/>
    <n v="699"/>
    <n v="6"/>
    <x v="1"/>
    <x v="0"/>
    <n v="2"/>
    <n v="83"/>
    <n v="3"/>
    <x v="1"/>
    <n v="4"/>
    <n v="2960"/>
    <n v="17102"/>
    <n v="2"/>
    <n v="11"/>
    <n v="3"/>
    <x v="3"/>
    <n v="80"/>
    <n v="0"/>
    <n v="8"/>
    <n v="3"/>
    <n v="4"/>
    <n v="2"/>
    <n v="1"/>
    <n v="3"/>
  </r>
  <r>
    <s v="No"/>
    <x v="0"/>
    <x v="1"/>
    <x v="1"/>
    <x v="1"/>
    <x v="1"/>
    <x v="25"/>
    <x v="25"/>
    <x v="0"/>
    <x v="5"/>
    <x v="2"/>
    <s v="No"/>
    <s v="Y"/>
    <n v="3"/>
    <n v="-2"/>
    <n v="0"/>
    <n v="53"/>
    <n v="0"/>
    <m/>
    <n v="0"/>
    <x v="1"/>
    <n v="1282"/>
    <n v="5"/>
    <x v="3"/>
    <x v="0"/>
    <n v="3"/>
    <n v="58"/>
    <n v="3"/>
    <x v="4"/>
    <n v="3"/>
    <n v="19094"/>
    <n v="10735"/>
    <n v="4"/>
    <n v="11"/>
    <n v="3"/>
    <x v="1"/>
    <n v="80"/>
    <n v="1"/>
    <n v="26"/>
    <n v="2"/>
    <n v="14"/>
    <n v="13"/>
    <n v="4"/>
    <n v="8"/>
  </r>
  <r>
    <s v="Yes"/>
    <x v="1"/>
    <x v="2"/>
    <x v="0"/>
    <x v="1"/>
    <x v="0"/>
    <x v="26"/>
    <x v="26"/>
    <x v="0"/>
    <x v="1"/>
    <x v="0"/>
    <s v="Yes"/>
    <s v="Y"/>
    <n v="5"/>
    <n v="-2"/>
    <n v="0"/>
    <n v="32"/>
    <n v="1"/>
    <n v="1"/>
    <n v="1"/>
    <x v="0"/>
    <n v="1125"/>
    <n v="16"/>
    <x v="1"/>
    <x v="0"/>
    <n v="2"/>
    <n v="72"/>
    <n v="1"/>
    <x v="1"/>
    <n v="2"/>
    <n v="3919"/>
    <n v="4681"/>
    <n v="1"/>
    <n v="22"/>
    <n v="4"/>
    <x v="2"/>
    <n v="80"/>
    <n v="0"/>
    <n v="10"/>
    <n v="3"/>
    <n v="10"/>
    <n v="2"/>
    <n v="6"/>
    <n v="7"/>
  </r>
  <r>
    <s v="No"/>
    <x v="0"/>
    <x v="0"/>
    <x v="1"/>
    <x v="0"/>
    <x v="3"/>
    <x v="27"/>
    <x v="27"/>
    <x v="1"/>
    <x v="0"/>
    <x v="1"/>
    <s v="No"/>
    <s v="Y"/>
    <n v="2"/>
    <n v="-2"/>
    <n v="0"/>
    <n v="42"/>
    <n v="0"/>
    <m/>
    <n v="0"/>
    <x v="1"/>
    <n v="691"/>
    <n v="8"/>
    <x v="2"/>
    <x v="0"/>
    <n v="3"/>
    <n v="48"/>
    <n v="3"/>
    <x v="0"/>
    <n v="3"/>
    <n v="6825"/>
    <n v="21173"/>
    <n v="0"/>
    <n v="11"/>
    <n v="3"/>
    <x v="1"/>
    <n v="80"/>
    <n v="1"/>
    <n v="10"/>
    <n v="3"/>
    <n v="9"/>
    <n v="7"/>
    <n v="4"/>
    <n v="2"/>
  </r>
  <r>
    <s v="No"/>
    <x v="0"/>
    <x v="0"/>
    <x v="1"/>
    <x v="1"/>
    <x v="2"/>
    <x v="28"/>
    <x v="28"/>
    <x v="0"/>
    <x v="4"/>
    <x v="1"/>
    <s v="No"/>
    <s v="Y"/>
    <n v="4"/>
    <n v="-2"/>
    <n v="0"/>
    <n v="44"/>
    <n v="0"/>
    <m/>
    <n v="0"/>
    <x v="1"/>
    <n v="477"/>
    <n v="7"/>
    <x v="2"/>
    <x v="0"/>
    <n v="1"/>
    <n v="42"/>
    <n v="2"/>
    <x v="2"/>
    <n v="4"/>
    <n v="10248"/>
    <n v="2094"/>
    <n v="3"/>
    <n v="14"/>
    <n v="3"/>
    <x v="1"/>
    <n v="80"/>
    <n v="1"/>
    <n v="24"/>
    <n v="3"/>
    <n v="22"/>
    <n v="6"/>
    <n v="5"/>
    <n v="17"/>
  </r>
  <r>
    <s v="No"/>
    <x v="0"/>
    <x v="1"/>
    <x v="1"/>
    <x v="0"/>
    <x v="3"/>
    <x v="29"/>
    <x v="29"/>
    <x v="0"/>
    <x v="5"/>
    <x v="0"/>
    <s v="No"/>
    <s v="Y"/>
    <n v="2"/>
    <n v="-2"/>
    <n v="0"/>
    <n v="46"/>
    <n v="0"/>
    <m/>
    <n v="0"/>
    <x v="1"/>
    <n v="705"/>
    <n v="2"/>
    <x v="2"/>
    <x v="0"/>
    <n v="2"/>
    <n v="83"/>
    <n v="3"/>
    <x v="4"/>
    <n v="4"/>
    <n v="18947"/>
    <n v="22822"/>
    <n v="3"/>
    <n v="12"/>
    <n v="3"/>
    <x v="1"/>
    <n v="80"/>
    <n v="0"/>
    <n v="22"/>
    <n v="2"/>
    <n v="2"/>
    <n v="2"/>
    <n v="2"/>
    <n v="1"/>
  </r>
  <r>
    <s v="No"/>
    <x v="0"/>
    <x v="2"/>
    <x v="1"/>
    <x v="1"/>
    <x v="2"/>
    <x v="30"/>
    <x v="30"/>
    <x v="1"/>
    <x v="2"/>
    <x v="0"/>
    <s v="No"/>
    <s v="Y"/>
    <n v="3"/>
    <n v="-2"/>
    <n v="0"/>
    <n v="33"/>
    <n v="0"/>
    <m/>
    <n v="0"/>
    <x v="1"/>
    <n v="924"/>
    <n v="2"/>
    <x v="3"/>
    <x v="0"/>
    <n v="3"/>
    <n v="78"/>
    <n v="3"/>
    <x v="1"/>
    <n v="4"/>
    <n v="2496"/>
    <n v="6670"/>
    <n v="4"/>
    <n v="11"/>
    <n v="3"/>
    <x v="1"/>
    <n v="80"/>
    <n v="0"/>
    <n v="7"/>
    <n v="3"/>
    <n v="1"/>
    <n v="1"/>
    <n v="0"/>
    <n v="0"/>
  </r>
  <r>
    <s v="No"/>
    <x v="0"/>
    <x v="0"/>
    <x v="1"/>
    <x v="1"/>
    <x v="1"/>
    <x v="31"/>
    <x v="31"/>
    <x v="1"/>
    <x v="4"/>
    <x v="1"/>
    <s v="Yes"/>
    <s v="Y"/>
    <n v="5"/>
    <n v="-2"/>
    <n v="0"/>
    <n v="44"/>
    <n v="0"/>
    <m/>
    <n v="0"/>
    <x v="1"/>
    <n v="1459"/>
    <n v="10"/>
    <x v="2"/>
    <x v="0"/>
    <n v="4"/>
    <n v="41"/>
    <n v="3"/>
    <x v="0"/>
    <n v="4"/>
    <n v="6465"/>
    <n v="19121"/>
    <n v="2"/>
    <n v="13"/>
    <n v="3"/>
    <x v="1"/>
    <n v="80"/>
    <n v="0"/>
    <n v="9"/>
    <n v="4"/>
    <n v="4"/>
    <n v="2"/>
    <n v="1"/>
    <n v="3"/>
  </r>
  <r>
    <s v="No"/>
    <x v="0"/>
    <x v="2"/>
    <x v="1"/>
    <x v="1"/>
    <x v="2"/>
    <x v="32"/>
    <x v="32"/>
    <x v="1"/>
    <x v="2"/>
    <x v="0"/>
    <s v="No"/>
    <s v="Y"/>
    <n v="5"/>
    <n v="-2"/>
    <n v="0"/>
    <n v="30"/>
    <n v="0"/>
    <m/>
    <n v="0"/>
    <x v="1"/>
    <n v="125"/>
    <n v="9"/>
    <x v="0"/>
    <x v="0"/>
    <n v="4"/>
    <n v="83"/>
    <n v="2"/>
    <x v="1"/>
    <n v="3"/>
    <n v="2206"/>
    <n v="16117"/>
    <n v="1"/>
    <n v="13"/>
    <n v="3"/>
    <x v="0"/>
    <n v="80"/>
    <n v="0"/>
    <n v="10"/>
    <n v="3"/>
    <n v="10"/>
    <n v="0"/>
    <n v="1"/>
    <n v="8"/>
  </r>
  <r>
    <s v="Yes"/>
    <x v="0"/>
    <x v="0"/>
    <x v="0"/>
    <x v="0"/>
    <x v="4"/>
    <x v="33"/>
    <x v="33"/>
    <x v="1"/>
    <x v="6"/>
    <x v="1"/>
    <s v="No"/>
    <s v="Y"/>
    <n v="6"/>
    <n v="-2"/>
    <n v="0"/>
    <n v="39"/>
    <n v="1"/>
    <n v="1"/>
    <n v="1"/>
    <x v="0"/>
    <n v="895"/>
    <n v="5"/>
    <x v="3"/>
    <x v="0"/>
    <n v="4"/>
    <n v="56"/>
    <n v="3"/>
    <x v="0"/>
    <n v="4"/>
    <n v="2086"/>
    <n v="3335"/>
    <n v="3"/>
    <n v="14"/>
    <n v="3"/>
    <x v="3"/>
    <n v="80"/>
    <n v="1"/>
    <n v="19"/>
    <n v="4"/>
    <n v="1"/>
    <n v="0"/>
    <n v="0"/>
    <n v="0"/>
  </r>
  <r>
    <s v="Yes"/>
    <x v="0"/>
    <x v="4"/>
    <x v="0"/>
    <x v="1"/>
    <x v="2"/>
    <x v="34"/>
    <x v="34"/>
    <x v="1"/>
    <x v="1"/>
    <x v="1"/>
    <s v="Yes"/>
    <s v="Y"/>
    <n v="2"/>
    <n v="-2"/>
    <n v="0"/>
    <n v="24"/>
    <n v="1"/>
    <n v="1"/>
    <n v="1"/>
    <x v="0"/>
    <n v="813"/>
    <n v="1"/>
    <x v="3"/>
    <x v="0"/>
    <n v="2"/>
    <n v="61"/>
    <n v="3"/>
    <x v="1"/>
    <n v="4"/>
    <n v="2293"/>
    <n v="3020"/>
    <n v="2"/>
    <n v="16"/>
    <n v="3"/>
    <x v="0"/>
    <n v="80"/>
    <n v="1"/>
    <n v="6"/>
    <n v="2"/>
    <n v="2"/>
    <n v="0"/>
    <n v="2"/>
    <n v="0"/>
  </r>
  <r>
    <s v="No"/>
    <x v="0"/>
    <x v="0"/>
    <x v="1"/>
    <x v="1"/>
    <x v="2"/>
    <x v="35"/>
    <x v="35"/>
    <x v="0"/>
    <x v="1"/>
    <x v="2"/>
    <s v="No"/>
    <s v="Y"/>
    <n v="3"/>
    <n v="-2"/>
    <n v="0"/>
    <n v="43"/>
    <n v="0"/>
    <m/>
    <n v="0"/>
    <x v="1"/>
    <n v="1273"/>
    <n v="2"/>
    <x v="0"/>
    <x v="0"/>
    <n v="4"/>
    <n v="72"/>
    <n v="4"/>
    <x v="1"/>
    <n v="3"/>
    <n v="2645"/>
    <n v="21923"/>
    <n v="1"/>
    <n v="12"/>
    <n v="3"/>
    <x v="1"/>
    <n v="80"/>
    <n v="2"/>
    <n v="6"/>
    <n v="2"/>
    <n v="5"/>
    <n v="3"/>
    <n v="1"/>
    <n v="4"/>
  </r>
  <r>
    <s v="Yes"/>
    <x v="0"/>
    <x v="1"/>
    <x v="0"/>
    <x v="0"/>
    <x v="3"/>
    <x v="36"/>
    <x v="36"/>
    <x v="1"/>
    <x v="6"/>
    <x v="1"/>
    <s v="Yes"/>
    <s v="Y"/>
    <n v="2"/>
    <n v="-2"/>
    <n v="0"/>
    <n v="50"/>
    <n v="1"/>
    <n v="1"/>
    <n v="1"/>
    <x v="0"/>
    <n v="869"/>
    <n v="3"/>
    <x v="0"/>
    <x v="0"/>
    <n v="1"/>
    <n v="86"/>
    <n v="2"/>
    <x v="1"/>
    <n v="3"/>
    <n v="2683"/>
    <n v="3810"/>
    <n v="1"/>
    <n v="14"/>
    <n v="3"/>
    <x v="3"/>
    <n v="80"/>
    <n v="0"/>
    <n v="3"/>
    <n v="3"/>
    <n v="3"/>
    <n v="2"/>
    <n v="0"/>
    <n v="2"/>
  </r>
  <r>
    <s v="No"/>
    <x v="0"/>
    <x v="0"/>
    <x v="1"/>
    <x v="0"/>
    <x v="3"/>
    <x v="37"/>
    <x v="37"/>
    <x v="0"/>
    <x v="6"/>
    <x v="1"/>
    <s v="No"/>
    <s v="Y"/>
    <n v="3"/>
    <n v="-2"/>
    <n v="0"/>
    <n v="35"/>
    <n v="0"/>
    <m/>
    <n v="0"/>
    <x v="1"/>
    <n v="890"/>
    <n v="2"/>
    <x v="3"/>
    <x v="0"/>
    <n v="4"/>
    <n v="97"/>
    <n v="3"/>
    <x v="1"/>
    <n v="4"/>
    <n v="2014"/>
    <n v="9687"/>
    <n v="1"/>
    <n v="13"/>
    <n v="3"/>
    <x v="0"/>
    <n v="80"/>
    <n v="0"/>
    <n v="2"/>
    <n v="3"/>
    <n v="2"/>
    <n v="2"/>
    <n v="2"/>
    <n v="2"/>
  </r>
  <r>
    <s v="No"/>
    <x v="0"/>
    <x v="0"/>
    <x v="1"/>
    <x v="1"/>
    <x v="0"/>
    <x v="38"/>
    <x v="38"/>
    <x v="0"/>
    <x v="1"/>
    <x v="1"/>
    <s v="Yes"/>
    <s v="Y"/>
    <n v="3"/>
    <n v="-2"/>
    <n v="0"/>
    <n v="36"/>
    <n v="0"/>
    <m/>
    <n v="0"/>
    <x v="1"/>
    <n v="852"/>
    <n v="5"/>
    <x v="2"/>
    <x v="0"/>
    <n v="2"/>
    <n v="82"/>
    <n v="2"/>
    <x v="1"/>
    <n v="2"/>
    <n v="3419"/>
    <n v="13072"/>
    <n v="9"/>
    <n v="14"/>
    <n v="3"/>
    <x v="1"/>
    <n v="80"/>
    <n v="1"/>
    <n v="6"/>
    <n v="4"/>
    <n v="1"/>
    <n v="1"/>
    <n v="0"/>
    <n v="0"/>
  </r>
  <r>
    <s v="No"/>
    <x v="1"/>
    <x v="2"/>
    <x v="1"/>
    <x v="0"/>
    <x v="0"/>
    <x v="39"/>
    <x v="39"/>
    <x v="0"/>
    <x v="0"/>
    <x v="1"/>
    <s v="No"/>
    <s v="Y"/>
    <n v="3"/>
    <n v="-2"/>
    <n v="0"/>
    <n v="33"/>
    <n v="0"/>
    <m/>
    <n v="0"/>
    <x v="1"/>
    <n v="1141"/>
    <n v="1"/>
    <x v="3"/>
    <x v="0"/>
    <n v="3"/>
    <n v="42"/>
    <n v="4"/>
    <x v="0"/>
    <n v="2"/>
    <n v="5376"/>
    <n v="3193"/>
    <n v="2"/>
    <n v="19"/>
    <n v="3"/>
    <x v="0"/>
    <n v="80"/>
    <n v="2"/>
    <n v="10"/>
    <n v="3"/>
    <n v="5"/>
    <n v="3"/>
    <n v="1"/>
    <n v="3"/>
  </r>
  <r>
    <s v="No"/>
    <x v="0"/>
    <x v="0"/>
    <x v="1"/>
    <x v="1"/>
    <x v="1"/>
    <x v="40"/>
    <x v="40"/>
    <x v="1"/>
    <x v="2"/>
    <x v="2"/>
    <s v="No"/>
    <s v="Y"/>
    <n v="3"/>
    <n v="-2"/>
    <n v="0"/>
    <n v="35"/>
    <n v="0"/>
    <m/>
    <n v="0"/>
    <x v="1"/>
    <n v="464"/>
    <n v="4"/>
    <x v="0"/>
    <x v="0"/>
    <n v="3"/>
    <n v="75"/>
    <n v="3"/>
    <x v="1"/>
    <n v="4"/>
    <n v="1951"/>
    <n v="10910"/>
    <n v="1"/>
    <n v="12"/>
    <n v="3"/>
    <x v="3"/>
    <n v="80"/>
    <n v="1"/>
    <n v="1"/>
    <n v="3"/>
    <n v="1"/>
    <n v="0"/>
    <n v="0"/>
    <n v="0"/>
  </r>
  <r>
    <s v="No"/>
    <x v="0"/>
    <x v="2"/>
    <x v="1"/>
    <x v="1"/>
    <x v="0"/>
    <x v="41"/>
    <x v="41"/>
    <x v="0"/>
    <x v="2"/>
    <x v="2"/>
    <s v="No"/>
    <s v="Y"/>
    <n v="6"/>
    <n v="-2"/>
    <n v="0"/>
    <n v="27"/>
    <n v="0"/>
    <m/>
    <n v="0"/>
    <x v="1"/>
    <n v="1240"/>
    <n v="2"/>
    <x v="2"/>
    <x v="0"/>
    <n v="4"/>
    <n v="33"/>
    <n v="3"/>
    <x v="1"/>
    <n v="2"/>
    <n v="2341"/>
    <n v="19715"/>
    <n v="1"/>
    <n v="13"/>
    <n v="3"/>
    <x v="1"/>
    <n v="80"/>
    <n v="1"/>
    <n v="1"/>
    <n v="3"/>
    <n v="1"/>
    <n v="0"/>
    <n v="0"/>
    <n v="0"/>
  </r>
  <r>
    <s v="Yes"/>
    <x v="0"/>
    <x v="2"/>
    <x v="0"/>
    <x v="1"/>
    <x v="0"/>
    <x v="42"/>
    <x v="42"/>
    <x v="1"/>
    <x v="2"/>
    <x v="0"/>
    <s v="No"/>
    <s v="Y"/>
    <n v="2"/>
    <n v="-2"/>
    <n v="0"/>
    <n v="26"/>
    <n v="1"/>
    <n v="1"/>
    <n v="1"/>
    <x v="0"/>
    <n v="1357"/>
    <n v="25"/>
    <x v="3"/>
    <x v="0"/>
    <n v="1"/>
    <n v="48"/>
    <n v="1"/>
    <x v="1"/>
    <n v="2"/>
    <n v="2293"/>
    <n v="10558"/>
    <n v="1"/>
    <n v="12"/>
    <n v="3"/>
    <x v="3"/>
    <n v="80"/>
    <n v="0"/>
    <n v="1"/>
    <n v="2"/>
    <n v="1"/>
    <n v="0"/>
    <n v="0"/>
    <n v="1"/>
  </r>
  <r>
    <s v="No"/>
    <x v="1"/>
    <x v="2"/>
    <x v="1"/>
    <x v="0"/>
    <x v="0"/>
    <x v="43"/>
    <x v="43"/>
    <x v="1"/>
    <x v="0"/>
    <x v="0"/>
    <s v="No"/>
    <s v="Y"/>
    <n v="0"/>
    <n v="-2"/>
    <n v="0"/>
    <n v="27"/>
    <n v="0"/>
    <m/>
    <n v="0"/>
    <x v="1"/>
    <n v="994"/>
    <n v="8"/>
    <x v="3"/>
    <x v="0"/>
    <n v="4"/>
    <n v="37"/>
    <n v="3"/>
    <x v="2"/>
    <n v="2"/>
    <n v="8726"/>
    <n v="2975"/>
    <n v="1"/>
    <n v="15"/>
    <n v="3"/>
    <x v="1"/>
    <n v="80"/>
    <n v="0"/>
    <n v="9"/>
    <n v="3"/>
    <n v="9"/>
    <n v="8"/>
    <n v="1"/>
    <n v="7"/>
  </r>
  <r>
    <s v="No"/>
    <x v="1"/>
    <x v="2"/>
    <x v="1"/>
    <x v="1"/>
    <x v="2"/>
    <x v="44"/>
    <x v="44"/>
    <x v="0"/>
    <x v="2"/>
    <x v="0"/>
    <s v="No"/>
    <s v="Y"/>
    <n v="2"/>
    <n v="-2"/>
    <n v="0"/>
    <n v="30"/>
    <n v="0"/>
    <m/>
    <n v="0"/>
    <x v="1"/>
    <n v="721"/>
    <n v="1"/>
    <x v="0"/>
    <x v="0"/>
    <n v="3"/>
    <n v="58"/>
    <n v="3"/>
    <x v="0"/>
    <n v="4"/>
    <n v="4011"/>
    <n v="10781"/>
    <n v="1"/>
    <n v="23"/>
    <n v="4"/>
    <x v="1"/>
    <n v="80"/>
    <n v="0"/>
    <n v="12"/>
    <n v="3"/>
    <n v="12"/>
    <n v="8"/>
    <n v="3"/>
    <n v="7"/>
  </r>
  <r>
    <s v="Yes"/>
    <x v="0"/>
    <x v="0"/>
    <x v="0"/>
    <x v="1"/>
    <x v="4"/>
    <x v="45"/>
    <x v="45"/>
    <x v="0"/>
    <x v="7"/>
    <x v="1"/>
    <s v="No"/>
    <s v="Y"/>
    <n v="0"/>
    <n v="-2"/>
    <n v="0"/>
    <n v="41"/>
    <n v="1"/>
    <n v="1"/>
    <n v="1"/>
    <x v="0"/>
    <n v="1360"/>
    <n v="12"/>
    <x v="3"/>
    <x v="0"/>
    <n v="2"/>
    <n v="49"/>
    <n v="3"/>
    <x v="4"/>
    <n v="3"/>
    <n v="19545"/>
    <n v="16280"/>
    <n v="1"/>
    <n v="12"/>
    <n v="3"/>
    <x v="1"/>
    <n v="80"/>
    <n v="0"/>
    <n v="23"/>
    <n v="3"/>
    <n v="22"/>
    <n v="15"/>
    <n v="15"/>
    <n v="8"/>
  </r>
  <r>
    <s v="No"/>
    <x v="2"/>
    <x v="2"/>
    <x v="1"/>
    <x v="0"/>
    <x v="3"/>
    <x v="46"/>
    <x v="46"/>
    <x v="1"/>
    <x v="0"/>
    <x v="0"/>
    <s v="No"/>
    <s v="Y"/>
    <n v="2"/>
    <n v="-2"/>
    <n v="0"/>
    <n v="34"/>
    <n v="0"/>
    <m/>
    <n v="0"/>
    <x v="1"/>
    <n v="1065"/>
    <n v="23"/>
    <x v="2"/>
    <x v="0"/>
    <n v="2"/>
    <n v="72"/>
    <n v="3"/>
    <x v="0"/>
    <n v="3"/>
    <n v="4568"/>
    <n v="10034"/>
    <n v="0"/>
    <n v="20"/>
    <n v="4"/>
    <x v="3"/>
    <n v="80"/>
    <n v="0"/>
    <n v="10"/>
    <n v="3"/>
    <n v="9"/>
    <n v="5"/>
    <n v="8"/>
    <n v="7"/>
  </r>
  <r>
    <s v="No"/>
    <x v="0"/>
    <x v="0"/>
    <x v="1"/>
    <x v="1"/>
    <x v="0"/>
    <x v="47"/>
    <x v="47"/>
    <x v="1"/>
    <x v="1"/>
    <x v="1"/>
    <s v="No"/>
    <s v="Y"/>
    <n v="1"/>
    <n v="-2"/>
    <n v="0"/>
    <n v="37"/>
    <n v="0"/>
    <m/>
    <n v="0"/>
    <x v="1"/>
    <n v="408"/>
    <n v="19"/>
    <x v="0"/>
    <x v="0"/>
    <n v="2"/>
    <n v="73"/>
    <n v="3"/>
    <x v="1"/>
    <n v="2"/>
    <n v="3022"/>
    <n v="10227"/>
    <n v="4"/>
    <n v="21"/>
    <n v="4"/>
    <x v="0"/>
    <n v="80"/>
    <n v="0"/>
    <n v="8"/>
    <n v="3"/>
    <n v="1"/>
    <n v="0"/>
    <n v="0"/>
    <n v="0"/>
  </r>
  <r>
    <s v="No"/>
    <x v="1"/>
    <x v="1"/>
    <x v="1"/>
    <x v="0"/>
    <x v="3"/>
    <x v="48"/>
    <x v="48"/>
    <x v="1"/>
    <x v="0"/>
    <x v="0"/>
    <s v="Yes"/>
    <s v="Y"/>
    <n v="4"/>
    <n v="-2"/>
    <n v="0"/>
    <n v="46"/>
    <n v="0"/>
    <m/>
    <n v="0"/>
    <x v="1"/>
    <n v="1211"/>
    <n v="5"/>
    <x v="2"/>
    <x v="0"/>
    <n v="1"/>
    <n v="98"/>
    <n v="3"/>
    <x v="0"/>
    <n v="4"/>
    <n v="5772"/>
    <n v="20445"/>
    <n v="4"/>
    <n v="21"/>
    <n v="4"/>
    <x v="3"/>
    <n v="80"/>
    <n v="0"/>
    <n v="14"/>
    <n v="3"/>
    <n v="9"/>
    <n v="6"/>
    <n v="0"/>
    <n v="8"/>
  </r>
  <r>
    <s v="No"/>
    <x v="0"/>
    <x v="0"/>
    <x v="1"/>
    <x v="1"/>
    <x v="0"/>
    <x v="49"/>
    <x v="49"/>
    <x v="1"/>
    <x v="2"/>
    <x v="1"/>
    <s v="No"/>
    <s v="Y"/>
    <n v="2"/>
    <n v="-2"/>
    <n v="0"/>
    <n v="35"/>
    <n v="0"/>
    <m/>
    <n v="0"/>
    <x v="1"/>
    <n v="1229"/>
    <n v="8"/>
    <x v="1"/>
    <x v="0"/>
    <n v="4"/>
    <n v="36"/>
    <n v="4"/>
    <x v="1"/>
    <n v="2"/>
    <n v="2269"/>
    <n v="4892"/>
    <n v="1"/>
    <n v="19"/>
    <n v="3"/>
    <x v="1"/>
    <n v="80"/>
    <n v="0"/>
    <n v="1"/>
    <n v="3"/>
    <n v="1"/>
    <n v="0"/>
    <n v="0"/>
    <n v="1"/>
  </r>
  <r>
    <s v="Yes"/>
    <x v="0"/>
    <x v="1"/>
    <x v="0"/>
    <x v="1"/>
    <x v="0"/>
    <x v="50"/>
    <x v="50"/>
    <x v="1"/>
    <x v="2"/>
    <x v="0"/>
    <s v="Yes"/>
    <s v="Y"/>
    <n v="2"/>
    <n v="-2"/>
    <n v="0"/>
    <n v="48"/>
    <n v="1"/>
    <n v="1"/>
    <n v="1"/>
    <x v="0"/>
    <n v="626"/>
    <n v="1"/>
    <x v="0"/>
    <x v="0"/>
    <n v="1"/>
    <n v="98"/>
    <n v="2"/>
    <x v="2"/>
    <n v="2"/>
    <n v="5381"/>
    <n v="19294"/>
    <n v="9"/>
    <n v="13"/>
    <n v="3"/>
    <x v="1"/>
    <n v="80"/>
    <n v="0"/>
    <n v="23"/>
    <n v="3"/>
    <n v="1"/>
    <n v="0"/>
    <n v="0"/>
    <n v="0"/>
  </r>
  <r>
    <s v="Yes"/>
    <x v="0"/>
    <x v="2"/>
    <x v="0"/>
    <x v="1"/>
    <x v="4"/>
    <x v="51"/>
    <x v="51"/>
    <x v="1"/>
    <x v="2"/>
    <x v="0"/>
    <s v="Yes"/>
    <s v="Y"/>
    <n v="3"/>
    <n v="-2"/>
    <n v="0"/>
    <n v="28"/>
    <n v="1"/>
    <n v="1"/>
    <n v="1"/>
    <x v="0"/>
    <n v="1434"/>
    <n v="5"/>
    <x v="2"/>
    <x v="0"/>
    <n v="3"/>
    <n v="50"/>
    <n v="3"/>
    <x v="1"/>
    <n v="3"/>
    <n v="3441"/>
    <n v="11179"/>
    <n v="1"/>
    <n v="13"/>
    <n v="3"/>
    <x v="3"/>
    <n v="80"/>
    <n v="0"/>
    <n v="2"/>
    <n v="2"/>
    <n v="2"/>
    <n v="2"/>
    <n v="2"/>
    <n v="2"/>
  </r>
  <r>
    <s v="No"/>
    <x v="0"/>
    <x v="0"/>
    <x v="1"/>
    <x v="0"/>
    <x v="3"/>
    <x v="52"/>
    <x v="52"/>
    <x v="0"/>
    <x v="0"/>
    <x v="2"/>
    <s v="Yes"/>
    <s v="Y"/>
    <n v="2"/>
    <n v="-2"/>
    <n v="0"/>
    <n v="44"/>
    <n v="0"/>
    <m/>
    <n v="0"/>
    <x v="1"/>
    <n v="1488"/>
    <n v="1"/>
    <x v="4"/>
    <x v="0"/>
    <n v="2"/>
    <n v="75"/>
    <n v="3"/>
    <x v="0"/>
    <n v="4"/>
    <n v="5454"/>
    <n v="4009"/>
    <n v="5"/>
    <n v="21"/>
    <n v="4"/>
    <x v="3"/>
    <n v="80"/>
    <n v="1"/>
    <n v="9"/>
    <n v="2"/>
    <n v="4"/>
    <n v="3"/>
    <n v="1"/>
    <n v="3"/>
  </r>
  <r>
    <s v="No"/>
    <x v="2"/>
    <x v="0"/>
    <x v="1"/>
    <x v="1"/>
    <x v="2"/>
    <x v="53"/>
    <x v="53"/>
    <x v="1"/>
    <x v="4"/>
    <x v="1"/>
    <s v="Yes"/>
    <s v="Y"/>
    <n v="3"/>
    <n v="-2"/>
    <n v="0"/>
    <n v="35"/>
    <n v="0"/>
    <m/>
    <n v="0"/>
    <x v="1"/>
    <n v="1097"/>
    <n v="11"/>
    <x v="0"/>
    <x v="0"/>
    <n v="3"/>
    <n v="79"/>
    <n v="2"/>
    <x v="2"/>
    <n v="4"/>
    <n v="9884"/>
    <n v="8302"/>
    <n v="2"/>
    <n v="13"/>
    <n v="3"/>
    <x v="3"/>
    <n v="80"/>
    <n v="1"/>
    <n v="10"/>
    <n v="3"/>
    <n v="4"/>
    <n v="0"/>
    <n v="2"/>
    <n v="3"/>
  </r>
  <r>
    <s v="No"/>
    <x v="0"/>
    <x v="2"/>
    <x v="1"/>
    <x v="0"/>
    <x v="3"/>
    <x v="54"/>
    <x v="54"/>
    <x v="0"/>
    <x v="0"/>
    <x v="1"/>
    <s v="Yes"/>
    <s v="Y"/>
    <n v="2"/>
    <n v="-2"/>
    <n v="0"/>
    <n v="26"/>
    <n v="0"/>
    <m/>
    <n v="0"/>
    <x v="1"/>
    <n v="1443"/>
    <n v="23"/>
    <x v="3"/>
    <x v="0"/>
    <n v="3"/>
    <n v="47"/>
    <n v="2"/>
    <x v="0"/>
    <n v="4"/>
    <n v="4157"/>
    <n v="21436"/>
    <n v="7"/>
    <n v="19"/>
    <n v="3"/>
    <x v="3"/>
    <n v="80"/>
    <n v="1"/>
    <n v="5"/>
    <n v="2"/>
    <n v="2"/>
    <n v="2"/>
    <n v="0"/>
    <n v="0"/>
  </r>
  <r>
    <s v="No"/>
    <x v="1"/>
    <x v="2"/>
    <x v="1"/>
    <x v="1"/>
    <x v="0"/>
    <x v="55"/>
    <x v="55"/>
    <x v="0"/>
    <x v="7"/>
    <x v="0"/>
    <s v="Yes"/>
    <s v="Y"/>
    <n v="1"/>
    <n v="-2"/>
    <n v="0"/>
    <n v="33"/>
    <n v="0"/>
    <m/>
    <n v="0"/>
    <x v="1"/>
    <n v="515"/>
    <n v="1"/>
    <x v="0"/>
    <x v="0"/>
    <n v="1"/>
    <n v="98"/>
    <n v="3"/>
    <x v="2"/>
    <n v="2"/>
    <n v="13458"/>
    <n v="15146"/>
    <n v="1"/>
    <n v="12"/>
    <n v="3"/>
    <x v="3"/>
    <n v="80"/>
    <n v="0"/>
    <n v="15"/>
    <n v="3"/>
    <n v="15"/>
    <n v="14"/>
    <n v="8"/>
    <n v="12"/>
  </r>
  <r>
    <s v="No"/>
    <x v="1"/>
    <x v="0"/>
    <x v="1"/>
    <x v="0"/>
    <x v="0"/>
    <x v="56"/>
    <x v="56"/>
    <x v="1"/>
    <x v="0"/>
    <x v="1"/>
    <s v="No"/>
    <s v="Y"/>
    <n v="3"/>
    <n v="-2"/>
    <n v="0"/>
    <n v="35"/>
    <n v="0"/>
    <m/>
    <n v="0"/>
    <x v="1"/>
    <n v="853"/>
    <n v="18"/>
    <x v="4"/>
    <x v="0"/>
    <n v="2"/>
    <n v="71"/>
    <n v="3"/>
    <x v="2"/>
    <n v="2"/>
    <n v="9069"/>
    <n v="11031"/>
    <n v="1"/>
    <n v="22"/>
    <n v="4"/>
    <x v="1"/>
    <n v="80"/>
    <n v="1"/>
    <n v="9"/>
    <n v="2"/>
    <n v="9"/>
    <n v="8"/>
    <n v="1"/>
    <n v="8"/>
  </r>
  <r>
    <s v="No"/>
    <x v="0"/>
    <x v="0"/>
    <x v="1"/>
    <x v="1"/>
    <x v="2"/>
    <x v="57"/>
    <x v="57"/>
    <x v="0"/>
    <x v="2"/>
    <x v="1"/>
    <s v="Yes"/>
    <s v="Y"/>
    <n v="3"/>
    <n v="-2"/>
    <n v="0"/>
    <n v="35"/>
    <n v="0"/>
    <m/>
    <n v="0"/>
    <x v="1"/>
    <n v="1142"/>
    <n v="23"/>
    <x v="2"/>
    <x v="0"/>
    <n v="3"/>
    <n v="30"/>
    <n v="3"/>
    <x v="1"/>
    <n v="4"/>
    <n v="4014"/>
    <n v="16002"/>
    <n v="3"/>
    <n v="15"/>
    <n v="3"/>
    <x v="3"/>
    <n v="80"/>
    <n v="1"/>
    <n v="4"/>
    <n v="3"/>
    <n v="2"/>
    <n v="2"/>
    <n v="2"/>
    <n v="2"/>
  </r>
  <r>
    <s v="No"/>
    <x v="0"/>
    <x v="2"/>
    <x v="1"/>
    <x v="1"/>
    <x v="0"/>
    <x v="58"/>
    <x v="58"/>
    <x v="1"/>
    <x v="2"/>
    <x v="2"/>
    <s v="No"/>
    <s v="Y"/>
    <n v="3"/>
    <n v="-2"/>
    <n v="0"/>
    <n v="31"/>
    <n v="0"/>
    <m/>
    <n v="0"/>
    <x v="1"/>
    <n v="655"/>
    <n v="7"/>
    <x v="2"/>
    <x v="0"/>
    <n v="4"/>
    <n v="48"/>
    <n v="3"/>
    <x v="0"/>
    <n v="2"/>
    <n v="5915"/>
    <n v="9528"/>
    <n v="3"/>
    <n v="22"/>
    <n v="4"/>
    <x v="1"/>
    <n v="80"/>
    <n v="1"/>
    <n v="10"/>
    <n v="2"/>
    <n v="7"/>
    <n v="7"/>
    <n v="1"/>
    <n v="7"/>
  </r>
  <r>
    <s v="No"/>
    <x v="0"/>
    <x v="0"/>
    <x v="1"/>
    <x v="1"/>
    <x v="0"/>
    <x v="59"/>
    <x v="59"/>
    <x v="1"/>
    <x v="3"/>
    <x v="2"/>
    <s v="No"/>
    <s v="Y"/>
    <n v="2"/>
    <n v="-2"/>
    <n v="0"/>
    <n v="37"/>
    <n v="0"/>
    <m/>
    <n v="0"/>
    <x v="1"/>
    <n v="1115"/>
    <n v="1"/>
    <x v="2"/>
    <x v="0"/>
    <n v="1"/>
    <n v="51"/>
    <n v="2"/>
    <x v="0"/>
    <n v="2"/>
    <n v="5993"/>
    <n v="2689"/>
    <n v="1"/>
    <n v="18"/>
    <n v="3"/>
    <x v="3"/>
    <n v="80"/>
    <n v="1"/>
    <n v="7"/>
    <n v="4"/>
    <n v="7"/>
    <n v="5"/>
    <n v="0"/>
    <n v="7"/>
  </r>
  <r>
    <s v="No"/>
    <x v="0"/>
    <x v="2"/>
    <x v="1"/>
    <x v="1"/>
    <x v="2"/>
    <x v="60"/>
    <x v="60"/>
    <x v="1"/>
    <x v="3"/>
    <x v="1"/>
    <s v="Yes"/>
    <s v="Y"/>
    <n v="3"/>
    <n v="-2"/>
    <n v="0"/>
    <n v="32"/>
    <n v="0"/>
    <m/>
    <n v="0"/>
    <x v="1"/>
    <n v="427"/>
    <n v="1"/>
    <x v="3"/>
    <x v="0"/>
    <n v="1"/>
    <n v="33"/>
    <n v="3"/>
    <x v="0"/>
    <n v="4"/>
    <n v="6162"/>
    <n v="10877"/>
    <n v="1"/>
    <n v="22"/>
    <n v="4"/>
    <x v="2"/>
    <n v="80"/>
    <n v="1"/>
    <n v="9"/>
    <n v="3"/>
    <n v="9"/>
    <n v="8"/>
    <n v="7"/>
    <n v="8"/>
  </r>
  <r>
    <s v="No"/>
    <x v="1"/>
    <x v="0"/>
    <x v="1"/>
    <x v="1"/>
    <x v="0"/>
    <x v="61"/>
    <x v="61"/>
    <x v="0"/>
    <x v="2"/>
    <x v="0"/>
    <s v="No"/>
    <s v="Y"/>
    <n v="2"/>
    <n v="-2"/>
    <n v="0"/>
    <n v="38"/>
    <n v="0"/>
    <m/>
    <n v="0"/>
    <x v="1"/>
    <n v="653"/>
    <n v="29"/>
    <x v="4"/>
    <x v="0"/>
    <n v="4"/>
    <n v="50"/>
    <n v="3"/>
    <x v="0"/>
    <n v="2"/>
    <n v="2406"/>
    <n v="5456"/>
    <n v="1"/>
    <n v="11"/>
    <n v="3"/>
    <x v="1"/>
    <n v="80"/>
    <n v="0"/>
    <n v="10"/>
    <n v="3"/>
    <n v="10"/>
    <n v="3"/>
    <n v="9"/>
    <n v="9"/>
  </r>
  <r>
    <s v="No"/>
    <x v="0"/>
    <x v="1"/>
    <x v="1"/>
    <x v="1"/>
    <x v="2"/>
    <x v="62"/>
    <x v="62"/>
    <x v="0"/>
    <x v="7"/>
    <x v="2"/>
    <s v="Yes"/>
    <s v="Y"/>
    <n v="2"/>
    <n v="-2"/>
    <n v="0"/>
    <n v="50"/>
    <n v="0"/>
    <m/>
    <n v="0"/>
    <x v="1"/>
    <n v="989"/>
    <n v="7"/>
    <x v="0"/>
    <x v="0"/>
    <n v="2"/>
    <n v="43"/>
    <n v="2"/>
    <x v="4"/>
    <n v="3"/>
    <n v="18740"/>
    <n v="16701"/>
    <n v="5"/>
    <n v="12"/>
    <n v="3"/>
    <x v="1"/>
    <n v="80"/>
    <n v="1"/>
    <n v="29"/>
    <n v="2"/>
    <n v="27"/>
    <n v="3"/>
    <n v="13"/>
    <n v="8"/>
  </r>
  <r>
    <s v="No"/>
    <x v="0"/>
    <x v="3"/>
    <x v="1"/>
    <x v="0"/>
    <x v="0"/>
    <x v="63"/>
    <x v="63"/>
    <x v="0"/>
    <x v="0"/>
    <x v="0"/>
    <s v="No"/>
    <s v="Y"/>
    <n v="3"/>
    <n v="-2"/>
    <n v="0"/>
    <n v="59"/>
    <n v="0"/>
    <m/>
    <n v="0"/>
    <x v="1"/>
    <n v="1435"/>
    <n v="25"/>
    <x v="3"/>
    <x v="0"/>
    <n v="1"/>
    <n v="99"/>
    <n v="3"/>
    <x v="2"/>
    <n v="2"/>
    <n v="7637"/>
    <n v="2354"/>
    <n v="7"/>
    <n v="11"/>
    <n v="3"/>
    <x v="1"/>
    <n v="80"/>
    <n v="0"/>
    <n v="28"/>
    <n v="2"/>
    <n v="21"/>
    <n v="16"/>
    <n v="7"/>
    <n v="9"/>
  </r>
  <r>
    <s v="No"/>
    <x v="0"/>
    <x v="0"/>
    <x v="1"/>
    <x v="1"/>
    <x v="4"/>
    <x v="64"/>
    <x v="64"/>
    <x v="0"/>
    <x v="4"/>
    <x v="2"/>
    <s v="No"/>
    <s v="Y"/>
    <n v="2"/>
    <n v="-2"/>
    <n v="0"/>
    <n v="36"/>
    <n v="0"/>
    <m/>
    <n v="0"/>
    <x v="1"/>
    <n v="1223"/>
    <n v="8"/>
    <x v="3"/>
    <x v="0"/>
    <n v="3"/>
    <n v="59"/>
    <n v="3"/>
    <x v="2"/>
    <n v="3"/>
    <n v="10096"/>
    <n v="8202"/>
    <n v="1"/>
    <n v="13"/>
    <n v="3"/>
    <x v="2"/>
    <n v="80"/>
    <n v="3"/>
    <n v="17"/>
    <n v="3"/>
    <n v="17"/>
    <n v="14"/>
    <n v="12"/>
    <n v="8"/>
  </r>
  <r>
    <s v="No"/>
    <x v="0"/>
    <x v="3"/>
    <x v="1"/>
    <x v="1"/>
    <x v="2"/>
    <x v="65"/>
    <x v="65"/>
    <x v="0"/>
    <x v="5"/>
    <x v="2"/>
    <s v="Yes"/>
    <s v="Y"/>
    <n v="2"/>
    <n v="-2"/>
    <n v="0"/>
    <n v="55"/>
    <n v="0"/>
    <m/>
    <n v="0"/>
    <x v="1"/>
    <n v="836"/>
    <n v="8"/>
    <x v="3"/>
    <x v="0"/>
    <n v="4"/>
    <n v="33"/>
    <n v="3"/>
    <x v="3"/>
    <n v="3"/>
    <n v="14756"/>
    <n v="19730"/>
    <n v="2"/>
    <n v="14"/>
    <n v="3"/>
    <x v="3"/>
    <n v="80"/>
    <n v="3"/>
    <n v="21"/>
    <n v="3"/>
    <n v="5"/>
    <n v="0"/>
    <n v="0"/>
    <n v="2"/>
  </r>
  <r>
    <s v="No"/>
    <x v="1"/>
    <x v="0"/>
    <x v="1"/>
    <x v="1"/>
    <x v="0"/>
    <x v="66"/>
    <x v="66"/>
    <x v="1"/>
    <x v="3"/>
    <x v="0"/>
    <s v="No"/>
    <s v="Y"/>
    <n v="3"/>
    <n v="-2"/>
    <n v="0"/>
    <n v="36"/>
    <n v="0"/>
    <m/>
    <n v="0"/>
    <x v="1"/>
    <n v="1195"/>
    <n v="11"/>
    <x v="3"/>
    <x v="0"/>
    <n v="2"/>
    <n v="95"/>
    <n v="2"/>
    <x v="0"/>
    <n v="2"/>
    <n v="6499"/>
    <n v="22656"/>
    <n v="1"/>
    <n v="13"/>
    <n v="3"/>
    <x v="3"/>
    <n v="80"/>
    <n v="0"/>
    <n v="6"/>
    <n v="3"/>
    <n v="6"/>
    <n v="5"/>
    <n v="0"/>
    <n v="3"/>
  </r>
  <r>
    <s v="No"/>
    <x v="0"/>
    <x v="1"/>
    <x v="1"/>
    <x v="1"/>
    <x v="0"/>
    <x v="67"/>
    <x v="67"/>
    <x v="1"/>
    <x v="1"/>
    <x v="2"/>
    <s v="No"/>
    <s v="Y"/>
    <n v="2"/>
    <n v="-2"/>
    <n v="0"/>
    <n v="45"/>
    <n v="0"/>
    <m/>
    <n v="0"/>
    <x v="1"/>
    <n v="1339"/>
    <n v="7"/>
    <x v="3"/>
    <x v="0"/>
    <n v="2"/>
    <n v="59"/>
    <n v="3"/>
    <x v="2"/>
    <n v="2"/>
    <n v="9724"/>
    <n v="18787"/>
    <n v="2"/>
    <n v="17"/>
    <n v="3"/>
    <x v="3"/>
    <n v="80"/>
    <n v="1"/>
    <n v="25"/>
    <n v="3"/>
    <n v="1"/>
    <n v="0"/>
    <n v="0"/>
    <n v="0"/>
  </r>
  <r>
    <s v="No"/>
    <x v="1"/>
    <x v="0"/>
    <x v="1"/>
    <x v="1"/>
    <x v="2"/>
    <x v="68"/>
    <x v="68"/>
    <x v="1"/>
    <x v="1"/>
    <x v="1"/>
    <s v="No"/>
    <s v="Y"/>
    <n v="2"/>
    <n v="-2"/>
    <n v="0"/>
    <n v="35"/>
    <n v="0"/>
    <m/>
    <n v="0"/>
    <x v="1"/>
    <n v="664"/>
    <n v="1"/>
    <x v="3"/>
    <x v="0"/>
    <n v="2"/>
    <n v="79"/>
    <n v="3"/>
    <x v="1"/>
    <n v="4"/>
    <n v="2194"/>
    <n v="5868"/>
    <n v="4"/>
    <n v="13"/>
    <n v="3"/>
    <x v="1"/>
    <n v="80"/>
    <n v="1"/>
    <n v="5"/>
    <n v="2"/>
    <n v="3"/>
    <n v="2"/>
    <n v="1"/>
    <n v="2"/>
  </r>
  <r>
    <s v="Yes"/>
    <x v="0"/>
    <x v="0"/>
    <x v="0"/>
    <x v="1"/>
    <x v="2"/>
    <x v="69"/>
    <x v="69"/>
    <x v="1"/>
    <x v="1"/>
    <x v="1"/>
    <s v="Yes"/>
    <s v="Y"/>
    <n v="0"/>
    <n v="-2"/>
    <n v="0"/>
    <n v="36"/>
    <n v="1"/>
    <n v="1"/>
    <n v="1"/>
    <x v="0"/>
    <n v="318"/>
    <n v="9"/>
    <x v="3"/>
    <x v="0"/>
    <n v="4"/>
    <n v="79"/>
    <n v="2"/>
    <x v="1"/>
    <n v="3"/>
    <n v="3388"/>
    <n v="21777"/>
    <n v="0"/>
    <n v="17"/>
    <n v="3"/>
    <x v="0"/>
    <n v="80"/>
    <n v="1"/>
    <n v="2"/>
    <n v="2"/>
    <n v="1"/>
    <n v="0"/>
    <n v="0"/>
    <n v="0"/>
  </r>
  <r>
    <s v="No"/>
    <x v="1"/>
    <x v="3"/>
    <x v="1"/>
    <x v="0"/>
    <x v="0"/>
    <x v="70"/>
    <x v="70"/>
    <x v="0"/>
    <x v="0"/>
    <x v="0"/>
    <s v="No"/>
    <s v="Y"/>
    <n v="2"/>
    <n v="-2"/>
    <n v="0"/>
    <n v="59"/>
    <n v="0"/>
    <m/>
    <n v="0"/>
    <x v="1"/>
    <n v="1225"/>
    <n v="1"/>
    <x v="1"/>
    <x v="0"/>
    <n v="1"/>
    <n v="57"/>
    <n v="2"/>
    <x v="0"/>
    <n v="2"/>
    <n v="5473"/>
    <n v="24668"/>
    <n v="7"/>
    <n v="11"/>
    <n v="3"/>
    <x v="1"/>
    <n v="80"/>
    <n v="0"/>
    <n v="20"/>
    <n v="2"/>
    <n v="4"/>
    <n v="3"/>
    <n v="1"/>
    <n v="3"/>
  </r>
  <r>
    <s v="No"/>
    <x v="0"/>
    <x v="2"/>
    <x v="1"/>
    <x v="1"/>
    <x v="0"/>
    <x v="71"/>
    <x v="71"/>
    <x v="1"/>
    <x v="1"/>
    <x v="1"/>
    <s v="No"/>
    <s v="Y"/>
    <n v="3"/>
    <n v="-2"/>
    <n v="0"/>
    <n v="29"/>
    <n v="0"/>
    <m/>
    <n v="0"/>
    <x v="1"/>
    <n v="1328"/>
    <n v="2"/>
    <x v="3"/>
    <x v="0"/>
    <n v="3"/>
    <n v="76"/>
    <n v="3"/>
    <x v="1"/>
    <n v="2"/>
    <n v="2703"/>
    <n v="4956"/>
    <n v="0"/>
    <n v="23"/>
    <n v="4"/>
    <x v="1"/>
    <n v="80"/>
    <n v="1"/>
    <n v="6"/>
    <n v="3"/>
    <n v="5"/>
    <n v="4"/>
    <n v="0"/>
    <n v="4"/>
  </r>
  <r>
    <s v="No"/>
    <x v="0"/>
    <x v="2"/>
    <x v="1"/>
    <x v="1"/>
    <x v="2"/>
    <x v="72"/>
    <x v="72"/>
    <x v="1"/>
    <x v="1"/>
    <x v="0"/>
    <s v="No"/>
    <s v="Y"/>
    <n v="4"/>
    <n v="-2"/>
    <n v="0"/>
    <n v="31"/>
    <n v="0"/>
    <m/>
    <n v="0"/>
    <x v="1"/>
    <n v="1082"/>
    <n v="1"/>
    <x v="2"/>
    <x v="0"/>
    <n v="3"/>
    <n v="87"/>
    <n v="3"/>
    <x v="1"/>
    <n v="3"/>
    <n v="2501"/>
    <n v="18775"/>
    <n v="1"/>
    <n v="17"/>
    <n v="3"/>
    <x v="2"/>
    <n v="80"/>
    <n v="0"/>
    <n v="1"/>
    <n v="3"/>
    <n v="1"/>
    <n v="1"/>
    <n v="1"/>
    <n v="0"/>
  </r>
  <r>
    <s v="No"/>
    <x v="0"/>
    <x v="2"/>
    <x v="1"/>
    <x v="1"/>
    <x v="0"/>
    <x v="73"/>
    <x v="73"/>
    <x v="1"/>
    <x v="1"/>
    <x v="1"/>
    <s v="No"/>
    <s v="Y"/>
    <n v="3"/>
    <n v="-2"/>
    <n v="0"/>
    <n v="32"/>
    <n v="0"/>
    <m/>
    <n v="0"/>
    <x v="1"/>
    <n v="548"/>
    <n v="1"/>
    <x v="3"/>
    <x v="0"/>
    <n v="2"/>
    <n v="66"/>
    <n v="3"/>
    <x v="0"/>
    <n v="2"/>
    <n v="6220"/>
    <n v="7346"/>
    <n v="1"/>
    <n v="17"/>
    <n v="3"/>
    <x v="2"/>
    <n v="80"/>
    <n v="2"/>
    <n v="10"/>
    <n v="3"/>
    <n v="10"/>
    <n v="4"/>
    <n v="0"/>
    <n v="9"/>
  </r>
  <r>
    <s v="No"/>
    <x v="0"/>
    <x v="0"/>
    <x v="1"/>
    <x v="1"/>
    <x v="0"/>
    <x v="74"/>
    <x v="74"/>
    <x v="0"/>
    <x v="2"/>
    <x v="1"/>
    <s v="No"/>
    <s v="Y"/>
    <n v="3"/>
    <n v="-2"/>
    <n v="0"/>
    <n v="36"/>
    <n v="0"/>
    <m/>
    <n v="0"/>
    <x v="1"/>
    <n v="132"/>
    <n v="6"/>
    <x v="3"/>
    <x v="0"/>
    <n v="2"/>
    <n v="55"/>
    <n v="4"/>
    <x v="1"/>
    <n v="2"/>
    <n v="3038"/>
    <n v="22002"/>
    <n v="3"/>
    <n v="12"/>
    <n v="3"/>
    <x v="2"/>
    <n v="80"/>
    <n v="0"/>
    <n v="5"/>
    <n v="3"/>
    <n v="1"/>
    <n v="0"/>
    <n v="0"/>
    <n v="0"/>
  </r>
  <r>
    <s v="No"/>
    <x v="0"/>
    <x v="2"/>
    <x v="1"/>
    <x v="1"/>
    <x v="0"/>
    <x v="75"/>
    <x v="75"/>
    <x v="0"/>
    <x v="3"/>
    <x v="0"/>
    <s v="No"/>
    <s v="Y"/>
    <n v="2"/>
    <n v="-2"/>
    <n v="0"/>
    <n v="31"/>
    <n v="0"/>
    <m/>
    <n v="0"/>
    <x v="1"/>
    <n v="746"/>
    <n v="8"/>
    <x v="2"/>
    <x v="0"/>
    <n v="3"/>
    <n v="61"/>
    <n v="3"/>
    <x v="0"/>
    <n v="2"/>
    <n v="4424"/>
    <n v="20682"/>
    <n v="1"/>
    <n v="23"/>
    <n v="4"/>
    <x v="1"/>
    <n v="80"/>
    <n v="0"/>
    <n v="11"/>
    <n v="3"/>
    <n v="11"/>
    <n v="7"/>
    <n v="1"/>
    <n v="8"/>
  </r>
  <r>
    <s v="No"/>
    <x v="0"/>
    <x v="0"/>
    <x v="1"/>
    <x v="0"/>
    <x v="3"/>
    <x v="76"/>
    <x v="76"/>
    <x v="1"/>
    <x v="0"/>
    <x v="0"/>
    <s v="No"/>
    <s v="Y"/>
    <n v="2"/>
    <n v="-2"/>
    <n v="0"/>
    <n v="35"/>
    <n v="0"/>
    <m/>
    <n v="0"/>
    <x v="1"/>
    <n v="776"/>
    <n v="1"/>
    <x v="2"/>
    <x v="0"/>
    <n v="3"/>
    <n v="32"/>
    <n v="2"/>
    <x v="0"/>
    <n v="4"/>
    <n v="4312"/>
    <n v="23016"/>
    <n v="0"/>
    <n v="14"/>
    <n v="3"/>
    <x v="2"/>
    <n v="80"/>
    <n v="0"/>
    <n v="16"/>
    <n v="3"/>
    <n v="15"/>
    <n v="13"/>
    <n v="2"/>
    <n v="8"/>
  </r>
  <r>
    <s v="No"/>
    <x v="0"/>
    <x v="1"/>
    <x v="1"/>
    <x v="1"/>
    <x v="1"/>
    <x v="77"/>
    <x v="77"/>
    <x v="1"/>
    <x v="7"/>
    <x v="1"/>
    <s v="Yes"/>
    <s v="Y"/>
    <n v="3"/>
    <n v="-2"/>
    <n v="0"/>
    <n v="45"/>
    <n v="0"/>
    <m/>
    <n v="0"/>
    <x v="1"/>
    <n v="193"/>
    <n v="6"/>
    <x v="2"/>
    <x v="0"/>
    <n v="4"/>
    <n v="52"/>
    <n v="3"/>
    <x v="2"/>
    <n v="4"/>
    <n v="13245"/>
    <n v="15067"/>
    <n v="4"/>
    <n v="14"/>
    <n v="3"/>
    <x v="2"/>
    <n v="80"/>
    <n v="0"/>
    <n v="17"/>
    <n v="4"/>
    <n v="0"/>
    <n v="0"/>
    <n v="0"/>
    <n v="0"/>
  </r>
  <r>
    <s v="No"/>
    <x v="0"/>
    <x v="0"/>
    <x v="1"/>
    <x v="1"/>
    <x v="2"/>
    <x v="78"/>
    <x v="78"/>
    <x v="1"/>
    <x v="7"/>
    <x v="0"/>
    <s v="No"/>
    <s v="Y"/>
    <n v="3"/>
    <n v="-2"/>
    <n v="0"/>
    <n v="37"/>
    <n v="0"/>
    <m/>
    <n v="0"/>
    <x v="1"/>
    <n v="397"/>
    <n v="7"/>
    <x v="2"/>
    <x v="0"/>
    <n v="1"/>
    <n v="30"/>
    <n v="3"/>
    <x v="2"/>
    <n v="3"/>
    <n v="13664"/>
    <n v="25258"/>
    <n v="4"/>
    <n v="13"/>
    <n v="3"/>
    <x v="0"/>
    <n v="80"/>
    <n v="0"/>
    <n v="16"/>
    <n v="4"/>
    <n v="5"/>
    <n v="2"/>
    <n v="0"/>
    <n v="2"/>
  </r>
  <r>
    <s v="No"/>
    <x v="0"/>
    <x v="1"/>
    <x v="1"/>
    <x v="2"/>
    <x v="2"/>
    <x v="79"/>
    <x v="79"/>
    <x v="1"/>
    <x v="8"/>
    <x v="2"/>
    <s v="Yes"/>
    <s v="Y"/>
    <n v="2"/>
    <n v="-2"/>
    <n v="0"/>
    <n v="46"/>
    <n v="0"/>
    <m/>
    <n v="0"/>
    <x v="1"/>
    <n v="945"/>
    <n v="5"/>
    <x v="0"/>
    <x v="0"/>
    <n v="2"/>
    <n v="80"/>
    <n v="3"/>
    <x v="0"/>
    <n v="3"/>
    <n v="5021"/>
    <n v="10425"/>
    <n v="8"/>
    <n v="22"/>
    <n v="4"/>
    <x v="1"/>
    <n v="80"/>
    <n v="1"/>
    <n v="16"/>
    <n v="3"/>
    <n v="4"/>
    <n v="2"/>
    <n v="0"/>
    <n v="2"/>
  </r>
  <r>
    <s v="No"/>
    <x v="0"/>
    <x v="2"/>
    <x v="1"/>
    <x v="1"/>
    <x v="0"/>
    <x v="80"/>
    <x v="80"/>
    <x v="1"/>
    <x v="2"/>
    <x v="1"/>
    <s v="Yes"/>
    <s v="Y"/>
    <n v="1"/>
    <n v="-2"/>
    <n v="0"/>
    <n v="30"/>
    <n v="0"/>
    <m/>
    <n v="0"/>
    <x v="1"/>
    <n v="852"/>
    <n v="1"/>
    <x v="1"/>
    <x v="0"/>
    <n v="4"/>
    <n v="55"/>
    <n v="2"/>
    <x v="0"/>
    <n v="2"/>
    <n v="5126"/>
    <n v="15998"/>
    <n v="1"/>
    <n v="12"/>
    <n v="3"/>
    <x v="3"/>
    <n v="80"/>
    <n v="2"/>
    <n v="10"/>
    <n v="2"/>
    <n v="10"/>
    <n v="8"/>
    <n v="3"/>
    <n v="0"/>
  </r>
  <r>
    <s v="No"/>
    <x v="0"/>
    <x v="0"/>
    <x v="1"/>
    <x v="1"/>
    <x v="2"/>
    <x v="81"/>
    <x v="81"/>
    <x v="1"/>
    <x v="1"/>
    <x v="0"/>
    <s v="No"/>
    <s v="Y"/>
    <n v="3"/>
    <n v="-2"/>
    <n v="0"/>
    <n v="35"/>
    <n v="0"/>
    <m/>
    <n v="0"/>
    <x v="1"/>
    <n v="1214"/>
    <n v="1"/>
    <x v="3"/>
    <x v="0"/>
    <n v="2"/>
    <n v="30"/>
    <n v="2"/>
    <x v="1"/>
    <n v="3"/>
    <n v="2859"/>
    <n v="26278"/>
    <n v="1"/>
    <n v="18"/>
    <n v="3"/>
    <x v="0"/>
    <n v="80"/>
    <n v="0"/>
    <n v="6"/>
    <n v="3"/>
    <n v="6"/>
    <n v="4"/>
    <n v="0"/>
    <n v="4"/>
  </r>
  <r>
    <s v="No"/>
    <x v="0"/>
    <x v="3"/>
    <x v="1"/>
    <x v="0"/>
    <x v="0"/>
    <x v="82"/>
    <x v="82"/>
    <x v="1"/>
    <x v="0"/>
    <x v="1"/>
    <s v="No"/>
    <s v="Y"/>
    <n v="4"/>
    <n v="-2"/>
    <n v="0"/>
    <n v="55"/>
    <n v="0"/>
    <m/>
    <n v="0"/>
    <x v="1"/>
    <n v="111"/>
    <n v="1"/>
    <x v="0"/>
    <x v="0"/>
    <n v="1"/>
    <n v="70"/>
    <n v="3"/>
    <x v="2"/>
    <n v="2"/>
    <n v="10239"/>
    <n v="18092"/>
    <n v="3"/>
    <n v="14"/>
    <n v="3"/>
    <x v="1"/>
    <n v="80"/>
    <n v="1"/>
    <n v="24"/>
    <n v="3"/>
    <n v="1"/>
    <n v="0"/>
    <n v="1"/>
    <n v="0"/>
  </r>
  <r>
    <s v="No"/>
    <x v="2"/>
    <x v="0"/>
    <x v="1"/>
    <x v="1"/>
    <x v="2"/>
    <x v="83"/>
    <x v="83"/>
    <x v="0"/>
    <x v="1"/>
    <x v="2"/>
    <s v="Yes"/>
    <s v="Y"/>
    <n v="3"/>
    <n v="-2"/>
    <n v="0"/>
    <n v="38"/>
    <n v="0"/>
    <m/>
    <n v="0"/>
    <x v="1"/>
    <n v="573"/>
    <n v="6"/>
    <x v="3"/>
    <x v="0"/>
    <n v="2"/>
    <n v="79"/>
    <n v="1"/>
    <x v="0"/>
    <n v="4"/>
    <n v="5329"/>
    <n v="15717"/>
    <n v="7"/>
    <n v="12"/>
    <n v="3"/>
    <x v="1"/>
    <n v="80"/>
    <n v="3"/>
    <n v="17"/>
    <n v="3"/>
    <n v="13"/>
    <n v="11"/>
    <n v="1"/>
    <n v="9"/>
  </r>
  <r>
    <s v="No"/>
    <x v="0"/>
    <x v="2"/>
    <x v="1"/>
    <x v="1"/>
    <x v="2"/>
    <x v="84"/>
    <x v="84"/>
    <x v="1"/>
    <x v="3"/>
    <x v="1"/>
    <s v="No"/>
    <s v="Y"/>
    <n v="2"/>
    <n v="-2"/>
    <n v="0"/>
    <n v="34"/>
    <n v="0"/>
    <m/>
    <n v="0"/>
    <x v="1"/>
    <n v="1153"/>
    <n v="1"/>
    <x v="0"/>
    <x v="0"/>
    <n v="1"/>
    <n v="94"/>
    <n v="3"/>
    <x v="0"/>
    <n v="3"/>
    <n v="4325"/>
    <n v="17736"/>
    <n v="1"/>
    <n v="15"/>
    <n v="3"/>
    <x v="3"/>
    <n v="80"/>
    <n v="0"/>
    <n v="5"/>
    <n v="3"/>
    <n v="5"/>
    <n v="2"/>
    <n v="1"/>
    <n v="3"/>
  </r>
  <r>
    <s v="No"/>
    <x v="0"/>
    <x v="3"/>
    <x v="1"/>
    <x v="1"/>
    <x v="0"/>
    <x v="85"/>
    <x v="85"/>
    <x v="1"/>
    <x v="3"/>
    <x v="0"/>
    <s v="No"/>
    <s v="Y"/>
    <n v="3"/>
    <n v="-2"/>
    <n v="0"/>
    <n v="56"/>
    <n v="0"/>
    <m/>
    <n v="0"/>
    <x v="1"/>
    <n v="1400"/>
    <n v="7"/>
    <x v="3"/>
    <x v="0"/>
    <n v="4"/>
    <n v="49"/>
    <n v="1"/>
    <x v="2"/>
    <n v="2"/>
    <n v="7260"/>
    <n v="21698"/>
    <n v="4"/>
    <n v="11"/>
    <n v="3"/>
    <x v="0"/>
    <n v="80"/>
    <n v="0"/>
    <n v="37"/>
    <n v="2"/>
    <n v="6"/>
    <n v="4"/>
    <n v="0"/>
    <n v="2"/>
  </r>
  <r>
    <s v="No"/>
    <x v="0"/>
    <x v="4"/>
    <x v="1"/>
    <x v="0"/>
    <x v="4"/>
    <x v="86"/>
    <x v="86"/>
    <x v="1"/>
    <x v="6"/>
    <x v="2"/>
    <s v="No"/>
    <s v="Y"/>
    <n v="3"/>
    <n v="-2"/>
    <n v="0"/>
    <n v="23"/>
    <n v="0"/>
    <m/>
    <n v="0"/>
    <x v="1"/>
    <n v="541"/>
    <n v="2"/>
    <x v="1"/>
    <x v="0"/>
    <n v="3"/>
    <n v="62"/>
    <n v="3"/>
    <x v="1"/>
    <n v="4"/>
    <n v="2322"/>
    <n v="9518"/>
    <n v="3"/>
    <n v="13"/>
    <n v="3"/>
    <x v="3"/>
    <n v="80"/>
    <n v="1"/>
    <n v="3"/>
    <n v="3"/>
    <n v="0"/>
    <n v="0"/>
    <n v="0"/>
    <n v="0"/>
  </r>
  <r>
    <s v="No"/>
    <x v="0"/>
    <x v="1"/>
    <x v="1"/>
    <x v="1"/>
    <x v="0"/>
    <x v="87"/>
    <x v="87"/>
    <x v="1"/>
    <x v="2"/>
    <x v="1"/>
    <s v="No"/>
    <s v="Y"/>
    <n v="4"/>
    <n v="-2"/>
    <n v="0"/>
    <n v="51"/>
    <n v="0"/>
    <m/>
    <n v="0"/>
    <x v="1"/>
    <n v="432"/>
    <n v="9"/>
    <x v="2"/>
    <x v="0"/>
    <n v="4"/>
    <n v="96"/>
    <n v="3"/>
    <x v="1"/>
    <n v="2"/>
    <n v="2075"/>
    <n v="18725"/>
    <n v="3"/>
    <n v="23"/>
    <n v="4"/>
    <x v="2"/>
    <n v="80"/>
    <n v="2"/>
    <n v="10"/>
    <n v="3"/>
    <n v="4"/>
    <n v="2"/>
    <n v="0"/>
    <n v="3"/>
  </r>
  <r>
    <s v="No"/>
    <x v="0"/>
    <x v="2"/>
    <x v="1"/>
    <x v="1"/>
    <x v="0"/>
    <x v="88"/>
    <x v="88"/>
    <x v="1"/>
    <x v="4"/>
    <x v="1"/>
    <s v="No"/>
    <s v="Y"/>
    <n v="3"/>
    <n v="-2"/>
    <n v="0"/>
    <n v="30"/>
    <n v="0"/>
    <m/>
    <n v="0"/>
    <x v="1"/>
    <n v="288"/>
    <n v="2"/>
    <x v="3"/>
    <x v="0"/>
    <n v="3"/>
    <n v="99"/>
    <n v="2"/>
    <x v="0"/>
    <n v="2"/>
    <n v="4152"/>
    <n v="15830"/>
    <n v="1"/>
    <n v="19"/>
    <n v="3"/>
    <x v="0"/>
    <n v="80"/>
    <n v="3"/>
    <n v="11"/>
    <n v="3"/>
    <n v="11"/>
    <n v="10"/>
    <n v="10"/>
    <n v="8"/>
  </r>
  <r>
    <s v="Yes"/>
    <x v="0"/>
    <x v="1"/>
    <x v="0"/>
    <x v="0"/>
    <x v="2"/>
    <x v="89"/>
    <x v="89"/>
    <x v="1"/>
    <x v="0"/>
    <x v="0"/>
    <s v="No"/>
    <s v="Y"/>
    <n v="3"/>
    <n v="-2"/>
    <n v="0"/>
    <n v="46"/>
    <n v="1"/>
    <n v="1"/>
    <n v="1"/>
    <x v="0"/>
    <n v="669"/>
    <n v="9"/>
    <x v="0"/>
    <x v="0"/>
    <n v="3"/>
    <n v="64"/>
    <n v="2"/>
    <x v="2"/>
    <n v="4"/>
    <n v="9619"/>
    <n v="13596"/>
    <n v="1"/>
    <n v="16"/>
    <n v="3"/>
    <x v="1"/>
    <n v="80"/>
    <n v="0"/>
    <n v="9"/>
    <n v="3"/>
    <n v="9"/>
    <n v="8"/>
    <n v="4"/>
    <n v="7"/>
  </r>
  <r>
    <s v="No"/>
    <x v="1"/>
    <x v="0"/>
    <x v="1"/>
    <x v="1"/>
    <x v="0"/>
    <x v="90"/>
    <x v="90"/>
    <x v="1"/>
    <x v="4"/>
    <x v="1"/>
    <s v="No"/>
    <s v="Y"/>
    <n v="3"/>
    <n v="-2"/>
    <n v="0"/>
    <n v="40"/>
    <n v="0"/>
    <m/>
    <n v="0"/>
    <x v="1"/>
    <n v="530"/>
    <n v="1"/>
    <x v="2"/>
    <x v="0"/>
    <n v="3"/>
    <n v="78"/>
    <n v="2"/>
    <x v="3"/>
    <n v="2"/>
    <n v="13503"/>
    <n v="14115"/>
    <n v="1"/>
    <n v="22"/>
    <n v="4"/>
    <x v="1"/>
    <n v="80"/>
    <n v="1"/>
    <n v="22"/>
    <n v="2"/>
    <n v="22"/>
    <n v="3"/>
    <n v="11"/>
    <n v="11"/>
  </r>
  <r>
    <s v="No"/>
    <x v="0"/>
    <x v="1"/>
    <x v="1"/>
    <x v="0"/>
    <x v="3"/>
    <x v="91"/>
    <x v="91"/>
    <x v="1"/>
    <x v="0"/>
    <x v="0"/>
    <s v="Yes"/>
    <s v="Y"/>
    <n v="2"/>
    <n v="-2"/>
    <n v="0"/>
    <n v="51"/>
    <n v="0"/>
    <m/>
    <n v="0"/>
    <x v="1"/>
    <n v="632"/>
    <n v="21"/>
    <x v="2"/>
    <x v="0"/>
    <n v="3"/>
    <n v="71"/>
    <n v="3"/>
    <x v="0"/>
    <n v="4"/>
    <n v="5441"/>
    <n v="8423"/>
    <n v="0"/>
    <n v="22"/>
    <n v="4"/>
    <x v="1"/>
    <n v="80"/>
    <n v="0"/>
    <n v="11"/>
    <n v="1"/>
    <n v="10"/>
    <n v="7"/>
    <n v="1"/>
    <n v="0"/>
  </r>
  <r>
    <s v="No"/>
    <x v="0"/>
    <x v="2"/>
    <x v="1"/>
    <x v="0"/>
    <x v="2"/>
    <x v="92"/>
    <x v="92"/>
    <x v="0"/>
    <x v="0"/>
    <x v="2"/>
    <s v="Yes"/>
    <s v="Y"/>
    <n v="4"/>
    <n v="-2"/>
    <n v="0"/>
    <n v="30"/>
    <n v="0"/>
    <m/>
    <n v="0"/>
    <x v="1"/>
    <n v="1334"/>
    <n v="4"/>
    <x v="0"/>
    <x v="0"/>
    <n v="3"/>
    <n v="63"/>
    <n v="2"/>
    <x v="0"/>
    <n v="3"/>
    <n v="5209"/>
    <n v="19760"/>
    <n v="1"/>
    <n v="12"/>
    <n v="3"/>
    <x v="2"/>
    <n v="80"/>
    <n v="3"/>
    <n v="11"/>
    <n v="2"/>
    <n v="11"/>
    <n v="8"/>
    <n v="2"/>
    <n v="7"/>
  </r>
  <r>
    <s v="No"/>
    <x v="1"/>
    <x v="1"/>
    <x v="1"/>
    <x v="1"/>
    <x v="2"/>
    <x v="93"/>
    <x v="93"/>
    <x v="1"/>
    <x v="4"/>
    <x v="1"/>
    <s v="Yes"/>
    <s v="Y"/>
    <n v="5"/>
    <n v="-2"/>
    <n v="0"/>
    <n v="46"/>
    <n v="0"/>
    <m/>
    <n v="0"/>
    <x v="1"/>
    <n v="638"/>
    <n v="1"/>
    <x v="3"/>
    <x v="0"/>
    <n v="3"/>
    <n v="40"/>
    <n v="2"/>
    <x v="2"/>
    <n v="4"/>
    <n v="10673"/>
    <n v="3142"/>
    <n v="2"/>
    <n v="13"/>
    <n v="3"/>
    <x v="3"/>
    <n v="80"/>
    <n v="1"/>
    <n v="21"/>
    <n v="2"/>
    <n v="10"/>
    <n v="9"/>
    <n v="9"/>
    <n v="5"/>
  </r>
  <r>
    <s v="No"/>
    <x v="0"/>
    <x v="2"/>
    <x v="1"/>
    <x v="0"/>
    <x v="2"/>
    <x v="94"/>
    <x v="94"/>
    <x v="1"/>
    <x v="0"/>
    <x v="0"/>
    <s v="No"/>
    <s v="Y"/>
    <n v="0"/>
    <n v="-2"/>
    <n v="0"/>
    <n v="32"/>
    <n v="0"/>
    <m/>
    <n v="0"/>
    <x v="1"/>
    <n v="1093"/>
    <n v="6"/>
    <x v="2"/>
    <x v="0"/>
    <n v="2"/>
    <n v="87"/>
    <n v="3"/>
    <x v="0"/>
    <n v="3"/>
    <n v="5010"/>
    <n v="24301"/>
    <n v="1"/>
    <n v="16"/>
    <n v="3"/>
    <x v="0"/>
    <n v="80"/>
    <n v="0"/>
    <n v="12"/>
    <n v="3"/>
    <n v="11"/>
    <n v="8"/>
    <n v="5"/>
    <n v="7"/>
  </r>
  <r>
    <s v="No"/>
    <x v="0"/>
    <x v="1"/>
    <x v="1"/>
    <x v="1"/>
    <x v="4"/>
    <x v="95"/>
    <x v="95"/>
    <x v="0"/>
    <x v="7"/>
    <x v="1"/>
    <s v="No"/>
    <s v="Y"/>
    <n v="5"/>
    <n v="-2"/>
    <n v="0"/>
    <n v="54"/>
    <n v="0"/>
    <m/>
    <n v="0"/>
    <x v="1"/>
    <n v="1217"/>
    <n v="2"/>
    <x v="2"/>
    <x v="0"/>
    <n v="1"/>
    <n v="60"/>
    <n v="3"/>
    <x v="2"/>
    <n v="3"/>
    <n v="13549"/>
    <n v="24001"/>
    <n v="9"/>
    <n v="12"/>
    <n v="3"/>
    <x v="0"/>
    <n v="80"/>
    <n v="1"/>
    <n v="16"/>
    <n v="1"/>
    <n v="4"/>
    <n v="3"/>
    <n v="0"/>
    <n v="3"/>
  </r>
  <r>
    <s v="No"/>
    <x v="0"/>
    <x v="4"/>
    <x v="1"/>
    <x v="0"/>
    <x v="1"/>
    <x v="96"/>
    <x v="96"/>
    <x v="0"/>
    <x v="0"/>
    <x v="1"/>
    <s v="No"/>
    <s v="Y"/>
    <n v="2"/>
    <n v="-2"/>
    <n v="0"/>
    <n v="24"/>
    <n v="0"/>
    <m/>
    <n v="0"/>
    <x v="1"/>
    <n v="1353"/>
    <n v="3"/>
    <x v="0"/>
    <x v="0"/>
    <n v="1"/>
    <n v="33"/>
    <n v="3"/>
    <x v="0"/>
    <n v="3"/>
    <n v="4999"/>
    <n v="17519"/>
    <n v="0"/>
    <n v="21"/>
    <n v="4"/>
    <x v="0"/>
    <n v="80"/>
    <n v="1"/>
    <n v="4"/>
    <n v="2"/>
    <n v="3"/>
    <n v="2"/>
    <n v="0"/>
    <n v="2"/>
  </r>
  <r>
    <s v="No"/>
    <x v="2"/>
    <x v="2"/>
    <x v="1"/>
    <x v="0"/>
    <x v="2"/>
    <x v="97"/>
    <x v="97"/>
    <x v="1"/>
    <x v="0"/>
    <x v="1"/>
    <s v="No"/>
    <s v="Y"/>
    <n v="3"/>
    <n v="-2"/>
    <n v="0"/>
    <n v="28"/>
    <n v="0"/>
    <m/>
    <n v="0"/>
    <x v="1"/>
    <n v="120"/>
    <n v="4"/>
    <x v="3"/>
    <x v="0"/>
    <n v="2"/>
    <n v="43"/>
    <n v="3"/>
    <x v="0"/>
    <n v="3"/>
    <n v="4221"/>
    <n v="8863"/>
    <n v="1"/>
    <n v="15"/>
    <n v="3"/>
    <x v="2"/>
    <n v="80"/>
    <n v="0"/>
    <n v="5"/>
    <n v="4"/>
    <n v="5"/>
    <n v="4"/>
    <n v="0"/>
    <n v="4"/>
  </r>
  <r>
    <s v="No"/>
    <x v="0"/>
    <x v="3"/>
    <x v="1"/>
    <x v="0"/>
    <x v="2"/>
    <x v="98"/>
    <x v="98"/>
    <x v="1"/>
    <x v="0"/>
    <x v="0"/>
    <s v="No"/>
    <s v="Y"/>
    <n v="1"/>
    <n v="-2"/>
    <n v="0"/>
    <n v="58"/>
    <n v="0"/>
    <m/>
    <n v="0"/>
    <x v="1"/>
    <n v="682"/>
    <n v="10"/>
    <x v="2"/>
    <x v="0"/>
    <n v="4"/>
    <n v="37"/>
    <n v="3"/>
    <x v="3"/>
    <n v="3"/>
    <n v="13872"/>
    <n v="24409"/>
    <n v="0"/>
    <n v="13"/>
    <n v="3"/>
    <x v="3"/>
    <n v="80"/>
    <n v="0"/>
    <n v="38"/>
    <n v="2"/>
    <n v="37"/>
    <n v="10"/>
    <n v="1"/>
    <n v="8"/>
  </r>
  <r>
    <s v="No"/>
    <x v="2"/>
    <x v="0"/>
    <x v="1"/>
    <x v="1"/>
    <x v="2"/>
    <x v="99"/>
    <x v="99"/>
    <x v="1"/>
    <x v="2"/>
    <x v="1"/>
    <s v="No"/>
    <s v="Y"/>
    <n v="3"/>
    <n v="-2"/>
    <n v="0"/>
    <n v="44"/>
    <n v="0"/>
    <m/>
    <n v="0"/>
    <x v="1"/>
    <n v="489"/>
    <n v="23"/>
    <x v="3"/>
    <x v="0"/>
    <n v="2"/>
    <n v="67"/>
    <n v="3"/>
    <x v="0"/>
    <n v="3"/>
    <n v="2042"/>
    <n v="25043"/>
    <n v="4"/>
    <n v="12"/>
    <n v="3"/>
    <x v="3"/>
    <n v="80"/>
    <n v="1"/>
    <n v="17"/>
    <n v="4"/>
    <n v="3"/>
    <n v="2"/>
    <n v="1"/>
    <n v="2"/>
  </r>
  <r>
    <s v="Yes"/>
    <x v="0"/>
    <x v="0"/>
    <x v="0"/>
    <x v="2"/>
    <x v="5"/>
    <x v="100"/>
    <x v="100"/>
    <x v="1"/>
    <x v="8"/>
    <x v="2"/>
    <s v="Yes"/>
    <s v="Y"/>
    <n v="3"/>
    <n v="-2"/>
    <n v="0"/>
    <n v="37"/>
    <n v="1"/>
    <n v="1"/>
    <n v="1"/>
    <x v="0"/>
    <n v="807"/>
    <n v="6"/>
    <x v="2"/>
    <x v="0"/>
    <n v="3"/>
    <n v="63"/>
    <n v="3"/>
    <x v="1"/>
    <n v="4"/>
    <n v="2073"/>
    <n v="23648"/>
    <n v="4"/>
    <n v="22"/>
    <n v="4"/>
    <x v="1"/>
    <n v="80"/>
    <n v="0"/>
    <n v="7"/>
    <n v="3"/>
    <n v="3"/>
    <n v="2"/>
    <n v="0"/>
    <n v="2"/>
  </r>
  <r>
    <s v="No"/>
    <x v="0"/>
    <x v="2"/>
    <x v="1"/>
    <x v="1"/>
    <x v="0"/>
    <x v="101"/>
    <x v="101"/>
    <x v="1"/>
    <x v="1"/>
    <x v="0"/>
    <s v="No"/>
    <s v="Y"/>
    <n v="2"/>
    <n v="-2"/>
    <n v="0"/>
    <n v="32"/>
    <n v="0"/>
    <m/>
    <n v="0"/>
    <x v="1"/>
    <n v="827"/>
    <n v="1"/>
    <x v="1"/>
    <x v="0"/>
    <n v="4"/>
    <n v="71"/>
    <n v="3"/>
    <x v="1"/>
    <n v="2"/>
    <n v="2956"/>
    <n v="15178"/>
    <n v="1"/>
    <n v="13"/>
    <n v="3"/>
    <x v="1"/>
    <n v="80"/>
    <n v="0"/>
    <n v="1"/>
    <n v="3"/>
    <n v="1"/>
    <n v="0"/>
    <n v="0"/>
    <n v="0"/>
  </r>
  <r>
    <s v="Yes"/>
    <x v="1"/>
    <x v="4"/>
    <x v="0"/>
    <x v="1"/>
    <x v="0"/>
    <x v="102"/>
    <x v="102"/>
    <x v="0"/>
    <x v="2"/>
    <x v="0"/>
    <s v="Yes"/>
    <s v="Y"/>
    <n v="5"/>
    <n v="-2"/>
    <n v="0"/>
    <n v="20"/>
    <n v="1"/>
    <n v="1"/>
    <n v="1"/>
    <x v="0"/>
    <n v="871"/>
    <n v="6"/>
    <x v="3"/>
    <x v="0"/>
    <n v="4"/>
    <n v="66"/>
    <n v="2"/>
    <x v="1"/>
    <n v="2"/>
    <n v="2926"/>
    <n v="19783"/>
    <n v="1"/>
    <n v="18"/>
    <n v="3"/>
    <x v="2"/>
    <n v="80"/>
    <n v="0"/>
    <n v="1"/>
    <n v="3"/>
    <n v="1"/>
    <n v="0"/>
    <n v="1"/>
    <n v="0"/>
  </r>
  <r>
    <s v="No"/>
    <x v="0"/>
    <x v="2"/>
    <x v="1"/>
    <x v="1"/>
    <x v="1"/>
    <x v="103"/>
    <x v="103"/>
    <x v="0"/>
    <x v="1"/>
    <x v="0"/>
    <s v="No"/>
    <s v="Y"/>
    <n v="3"/>
    <n v="-2"/>
    <n v="0"/>
    <n v="34"/>
    <n v="0"/>
    <m/>
    <n v="0"/>
    <x v="1"/>
    <n v="665"/>
    <n v="6"/>
    <x v="2"/>
    <x v="0"/>
    <n v="1"/>
    <n v="41"/>
    <n v="3"/>
    <x v="0"/>
    <n v="3"/>
    <n v="4809"/>
    <n v="12482"/>
    <n v="1"/>
    <n v="14"/>
    <n v="3"/>
    <x v="3"/>
    <n v="80"/>
    <n v="0"/>
    <n v="16"/>
    <n v="3"/>
    <n v="16"/>
    <n v="13"/>
    <n v="2"/>
    <n v="10"/>
  </r>
  <r>
    <s v="No"/>
    <x v="2"/>
    <x v="0"/>
    <x v="1"/>
    <x v="1"/>
    <x v="0"/>
    <x v="104"/>
    <x v="104"/>
    <x v="1"/>
    <x v="4"/>
    <x v="2"/>
    <s v="No"/>
    <s v="Y"/>
    <n v="2"/>
    <n v="-2"/>
    <n v="0"/>
    <n v="37"/>
    <n v="0"/>
    <m/>
    <n v="0"/>
    <x v="1"/>
    <n v="1040"/>
    <n v="2"/>
    <x v="0"/>
    <x v="0"/>
    <n v="3"/>
    <n v="100"/>
    <n v="2"/>
    <x v="0"/>
    <n v="2"/>
    <n v="5163"/>
    <n v="15850"/>
    <n v="5"/>
    <n v="14"/>
    <n v="3"/>
    <x v="1"/>
    <n v="80"/>
    <n v="1"/>
    <n v="17"/>
    <n v="4"/>
    <n v="1"/>
    <n v="0"/>
    <n v="0"/>
    <n v="0"/>
  </r>
  <r>
    <s v="No"/>
    <x v="2"/>
    <x v="3"/>
    <x v="1"/>
    <x v="2"/>
    <x v="5"/>
    <x v="105"/>
    <x v="105"/>
    <x v="0"/>
    <x v="5"/>
    <x v="1"/>
    <s v="No"/>
    <s v="Y"/>
    <n v="3"/>
    <n v="-2"/>
    <n v="0"/>
    <n v="59"/>
    <n v="0"/>
    <m/>
    <n v="0"/>
    <x v="1"/>
    <n v="1420"/>
    <n v="2"/>
    <x v="2"/>
    <x v="0"/>
    <n v="3"/>
    <n v="32"/>
    <n v="2"/>
    <x v="4"/>
    <n v="4"/>
    <n v="18844"/>
    <n v="21922"/>
    <n v="9"/>
    <n v="21"/>
    <n v="4"/>
    <x v="1"/>
    <n v="80"/>
    <n v="1"/>
    <n v="30"/>
    <n v="3"/>
    <n v="3"/>
    <n v="2"/>
    <n v="2"/>
    <n v="2"/>
  </r>
  <r>
    <s v="No"/>
    <x v="1"/>
    <x v="1"/>
    <x v="1"/>
    <x v="1"/>
    <x v="0"/>
    <x v="106"/>
    <x v="106"/>
    <x v="0"/>
    <x v="7"/>
    <x v="1"/>
    <s v="Yes"/>
    <s v="Y"/>
    <n v="1"/>
    <n v="-2"/>
    <n v="0"/>
    <n v="50"/>
    <n v="0"/>
    <m/>
    <n v="0"/>
    <x v="1"/>
    <n v="1115"/>
    <n v="1"/>
    <x v="3"/>
    <x v="0"/>
    <n v="1"/>
    <n v="73"/>
    <n v="3"/>
    <x v="4"/>
    <n v="2"/>
    <n v="18172"/>
    <n v="9755"/>
    <n v="3"/>
    <n v="19"/>
    <n v="3"/>
    <x v="0"/>
    <n v="80"/>
    <n v="0"/>
    <n v="28"/>
    <n v="2"/>
    <n v="8"/>
    <n v="3"/>
    <n v="0"/>
    <n v="7"/>
  </r>
  <r>
    <s v="Yes"/>
    <x v="0"/>
    <x v="2"/>
    <x v="0"/>
    <x v="0"/>
    <x v="3"/>
    <x v="107"/>
    <x v="107"/>
    <x v="1"/>
    <x v="0"/>
    <x v="0"/>
    <s v="Yes"/>
    <s v="Y"/>
    <n v="1"/>
    <n v="-2"/>
    <n v="0"/>
    <n v="25"/>
    <n v="1"/>
    <n v="1"/>
    <n v="1"/>
    <x v="0"/>
    <n v="240"/>
    <n v="5"/>
    <x v="3"/>
    <x v="0"/>
    <n v="3"/>
    <n v="46"/>
    <n v="2"/>
    <x v="0"/>
    <n v="3"/>
    <n v="5744"/>
    <n v="26959"/>
    <n v="1"/>
    <n v="11"/>
    <n v="3"/>
    <x v="1"/>
    <n v="80"/>
    <n v="0"/>
    <n v="6"/>
    <n v="3"/>
    <n v="6"/>
    <n v="4"/>
    <n v="0"/>
    <n v="3"/>
  </r>
  <r>
    <s v="No"/>
    <x v="0"/>
    <x v="2"/>
    <x v="1"/>
    <x v="1"/>
    <x v="2"/>
    <x v="108"/>
    <x v="108"/>
    <x v="1"/>
    <x v="1"/>
    <x v="1"/>
    <s v="No"/>
    <s v="Y"/>
    <n v="2"/>
    <n v="-2"/>
    <n v="0"/>
    <n v="25"/>
    <n v="0"/>
    <m/>
    <n v="0"/>
    <x v="1"/>
    <n v="1280"/>
    <n v="7"/>
    <x v="1"/>
    <x v="0"/>
    <n v="4"/>
    <n v="64"/>
    <n v="2"/>
    <x v="1"/>
    <n v="4"/>
    <n v="2889"/>
    <n v="26897"/>
    <n v="1"/>
    <n v="11"/>
    <n v="3"/>
    <x v="3"/>
    <n v="80"/>
    <n v="2"/>
    <n v="2"/>
    <n v="3"/>
    <n v="2"/>
    <n v="2"/>
    <n v="2"/>
    <n v="1"/>
  </r>
  <r>
    <s v="No"/>
    <x v="0"/>
    <x v="4"/>
    <x v="1"/>
    <x v="1"/>
    <x v="2"/>
    <x v="109"/>
    <x v="109"/>
    <x v="0"/>
    <x v="2"/>
    <x v="0"/>
    <s v="No"/>
    <s v="Y"/>
    <n v="5"/>
    <n v="-2"/>
    <n v="0"/>
    <n v="22"/>
    <n v="0"/>
    <m/>
    <n v="0"/>
    <x v="1"/>
    <n v="534"/>
    <n v="15"/>
    <x v="3"/>
    <x v="0"/>
    <n v="2"/>
    <n v="59"/>
    <n v="3"/>
    <x v="1"/>
    <n v="4"/>
    <n v="2871"/>
    <n v="23785"/>
    <n v="1"/>
    <n v="15"/>
    <n v="3"/>
    <x v="3"/>
    <n v="80"/>
    <n v="0"/>
    <n v="1"/>
    <n v="3"/>
    <n v="0"/>
    <n v="0"/>
    <n v="0"/>
    <n v="0"/>
  </r>
  <r>
    <s v="No"/>
    <x v="1"/>
    <x v="1"/>
    <x v="1"/>
    <x v="1"/>
    <x v="2"/>
    <x v="110"/>
    <x v="110"/>
    <x v="0"/>
    <x v="4"/>
    <x v="0"/>
    <s v="No"/>
    <s v="Y"/>
    <n v="1"/>
    <n v="-2"/>
    <n v="0"/>
    <n v="51"/>
    <n v="0"/>
    <m/>
    <n v="0"/>
    <x v="1"/>
    <n v="1456"/>
    <n v="1"/>
    <x v="2"/>
    <x v="0"/>
    <n v="1"/>
    <n v="30"/>
    <n v="2"/>
    <x v="2"/>
    <n v="4"/>
    <n v="7484"/>
    <n v="25796"/>
    <n v="3"/>
    <n v="20"/>
    <n v="4"/>
    <x v="3"/>
    <n v="80"/>
    <n v="0"/>
    <n v="23"/>
    <n v="2"/>
    <n v="13"/>
    <n v="12"/>
    <n v="12"/>
    <n v="8"/>
  </r>
  <r>
    <s v="Yes"/>
    <x v="1"/>
    <x v="2"/>
    <x v="0"/>
    <x v="1"/>
    <x v="0"/>
    <x v="111"/>
    <x v="111"/>
    <x v="1"/>
    <x v="2"/>
    <x v="0"/>
    <s v="Yes"/>
    <s v="Y"/>
    <n v="3"/>
    <n v="-2"/>
    <n v="0"/>
    <n v="34"/>
    <n v="1"/>
    <n v="1"/>
    <n v="1"/>
    <x v="0"/>
    <n v="658"/>
    <n v="7"/>
    <x v="3"/>
    <x v="0"/>
    <n v="1"/>
    <n v="66"/>
    <n v="1"/>
    <x v="0"/>
    <n v="2"/>
    <n v="6074"/>
    <n v="22887"/>
    <n v="1"/>
    <n v="24"/>
    <n v="4"/>
    <x v="1"/>
    <n v="80"/>
    <n v="0"/>
    <n v="9"/>
    <n v="3"/>
    <n v="9"/>
    <n v="7"/>
    <n v="0"/>
    <n v="6"/>
  </r>
  <r>
    <s v="No"/>
    <x v="2"/>
    <x v="1"/>
    <x v="1"/>
    <x v="2"/>
    <x v="5"/>
    <x v="112"/>
    <x v="112"/>
    <x v="0"/>
    <x v="5"/>
    <x v="0"/>
    <s v="Yes"/>
    <s v="Y"/>
    <n v="3"/>
    <n v="-2"/>
    <n v="0"/>
    <n v="54"/>
    <n v="0"/>
    <m/>
    <n v="0"/>
    <x v="1"/>
    <n v="142"/>
    <n v="26"/>
    <x v="3"/>
    <x v="0"/>
    <n v="4"/>
    <n v="30"/>
    <n v="4"/>
    <x v="3"/>
    <n v="4"/>
    <n v="17328"/>
    <n v="13871"/>
    <n v="2"/>
    <n v="12"/>
    <n v="3"/>
    <x v="3"/>
    <n v="80"/>
    <n v="0"/>
    <n v="23"/>
    <n v="3"/>
    <n v="5"/>
    <n v="3"/>
    <n v="4"/>
    <n v="4"/>
  </r>
  <r>
    <s v="No"/>
    <x v="0"/>
    <x v="4"/>
    <x v="1"/>
    <x v="1"/>
    <x v="0"/>
    <x v="113"/>
    <x v="113"/>
    <x v="1"/>
    <x v="2"/>
    <x v="1"/>
    <s v="No"/>
    <s v="Y"/>
    <n v="2"/>
    <n v="-2"/>
    <n v="0"/>
    <n v="24"/>
    <n v="0"/>
    <m/>
    <n v="0"/>
    <x v="1"/>
    <n v="1127"/>
    <n v="18"/>
    <x v="1"/>
    <x v="0"/>
    <n v="2"/>
    <n v="52"/>
    <n v="3"/>
    <x v="1"/>
    <n v="2"/>
    <n v="2774"/>
    <n v="13257"/>
    <n v="0"/>
    <n v="12"/>
    <n v="3"/>
    <x v="3"/>
    <n v="80"/>
    <n v="1"/>
    <n v="6"/>
    <n v="3"/>
    <n v="5"/>
    <n v="3"/>
    <n v="1"/>
    <n v="2"/>
  </r>
  <r>
    <s v="No"/>
    <x v="0"/>
    <x v="2"/>
    <x v="1"/>
    <x v="1"/>
    <x v="0"/>
    <x v="114"/>
    <x v="114"/>
    <x v="0"/>
    <x v="1"/>
    <x v="2"/>
    <s v="No"/>
    <s v="Y"/>
    <n v="3"/>
    <n v="-2"/>
    <n v="0"/>
    <n v="34"/>
    <n v="0"/>
    <m/>
    <n v="0"/>
    <x v="1"/>
    <n v="1031"/>
    <n v="6"/>
    <x v="2"/>
    <x v="0"/>
    <n v="3"/>
    <n v="45"/>
    <n v="2"/>
    <x v="0"/>
    <n v="2"/>
    <n v="4505"/>
    <n v="15000"/>
    <n v="6"/>
    <n v="15"/>
    <n v="3"/>
    <x v="3"/>
    <n v="80"/>
    <n v="1"/>
    <n v="12"/>
    <n v="3"/>
    <n v="1"/>
    <n v="0"/>
    <n v="0"/>
    <n v="0"/>
  </r>
  <r>
    <s v="No"/>
    <x v="0"/>
    <x v="0"/>
    <x v="1"/>
    <x v="0"/>
    <x v="0"/>
    <x v="115"/>
    <x v="115"/>
    <x v="1"/>
    <x v="0"/>
    <x v="0"/>
    <s v="No"/>
    <s v="Y"/>
    <n v="3"/>
    <n v="-2"/>
    <n v="0"/>
    <n v="37"/>
    <n v="0"/>
    <m/>
    <n v="0"/>
    <x v="1"/>
    <n v="1189"/>
    <n v="3"/>
    <x v="3"/>
    <x v="0"/>
    <n v="3"/>
    <n v="87"/>
    <n v="3"/>
    <x v="2"/>
    <n v="2"/>
    <n v="7428"/>
    <n v="14506"/>
    <n v="2"/>
    <n v="12"/>
    <n v="3"/>
    <x v="0"/>
    <n v="80"/>
    <n v="0"/>
    <n v="12"/>
    <n v="3"/>
    <n v="5"/>
    <n v="3"/>
    <n v="1"/>
    <n v="3"/>
  </r>
  <r>
    <s v="No"/>
    <x v="0"/>
    <x v="2"/>
    <x v="1"/>
    <x v="1"/>
    <x v="2"/>
    <x v="116"/>
    <x v="116"/>
    <x v="0"/>
    <x v="5"/>
    <x v="0"/>
    <s v="No"/>
    <s v="Y"/>
    <n v="6"/>
    <n v="-2"/>
    <n v="0"/>
    <n v="34"/>
    <n v="0"/>
    <m/>
    <n v="0"/>
    <x v="1"/>
    <n v="1354"/>
    <n v="5"/>
    <x v="3"/>
    <x v="0"/>
    <n v="3"/>
    <n v="45"/>
    <n v="2"/>
    <x v="2"/>
    <n v="4"/>
    <n v="11631"/>
    <n v="5615"/>
    <n v="2"/>
    <n v="12"/>
    <n v="3"/>
    <x v="1"/>
    <n v="80"/>
    <n v="0"/>
    <n v="14"/>
    <n v="3"/>
    <n v="11"/>
    <n v="10"/>
    <n v="5"/>
    <n v="8"/>
  </r>
  <r>
    <s v="No"/>
    <x v="1"/>
    <x v="0"/>
    <x v="1"/>
    <x v="0"/>
    <x v="4"/>
    <x v="117"/>
    <x v="117"/>
    <x v="0"/>
    <x v="0"/>
    <x v="1"/>
    <s v="No"/>
    <s v="Y"/>
    <n v="6"/>
    <n v="-2"/>
    <n v="0"/>
    <n v="36"/>
    <n v="0"/>
    <m/>
    <n v="0"/>
    <x v="1"/>
    <n v="1467"/>
    <n v="11"/>
    <x v="0"/>
    <x v="0"/>
    <n v="2"/>
    <n v="92"/>
    <n v="3"/>
    <x v="2"/>
    <n v="4"/>
    <n v="9738"/>
    <n v="22952"/>
    <n v="0"/>
    <n v="14"/>
    <n v="3"/>
    <x v="3"/>
    <n v="80"/>
    <n v="1"/>
    <n v="10"/>
    <n v="3"/>
    <n v="9"/>
    <n v="7"/>
    <n v="2"/>
    <n v="8"/>
  </r>
  <r>
    <s v="No"/>
    <x v="0"/>
    <x v="0"/>
    <x v="1"/>
    <x v="1"/>
    <x v="0"/>
    <x v="118"/>
    <x v="118"/>
    <x v="0"/>
    <x v="2"/>
    <x v="2"/>
    <s v="No"/>
    <s v="Y"/>
    <n v="2"/>
    <n v="-2"/>
    <n v="0"/>
    <n v="36"/>
    <n v="0"/>
    <m/>
    <n v="0"/>
    <x v="1"/>
    <n v="922"/>
    <n v="3"/>
    <x v="0"/>
    <x v="0"/>
    <n v="1"/>
    <n v="39"/>
    <n v="3"/>
    <x v="1"/>
    <n v="2"/>
    <n v="2835"/>
    <n v="2561"/>
    <n v="5"/>
    <n v="22"/>
    <n v="4"/>
    <x v="0"/>
    <n v="80"/>
    <n v="1"/>
    <n v="7"/>
    <n v="3"/>
    <n v="1"/>
    <n v="0"/>
    <n v="0"/>
    <n v="0"/>
  </r>
  <r>
    <s v="No"/>
    <x v="1"/>
    <x v="0"/>
    <x v="1"/>
    <x v="0"/>
    <x v="0"/>
    <x v="119"/>
    <x v="119"/>
    <x v="1"/>
    <x v="5"/>
    <x v="1"/>
    <s v="Yes"/>
    <s v="Y"/>
    <n v="3"/>
    <n v="-2"/>
    <n v="0"/>
    <n v="43"/>
    <n v="0"/>
    <m/>
    <n v="0"/>
    <x v="1"/>
    <n v="394"/>
    <n v="26"/>
    <x v="0"/>
    <x v="0"/>
    <n v="3"/>
    <n v="92"/>
    <n v="3"/>
    <x v="3"/>
    <n v="2"/>
    <n v="16959"/>
    <n v="19494"/>
    <n v="1"/>
    <n v="12"/>
    <n v="3"/>
    <x v="1"/>
    <n v="80"/>
    <n v="2"/>
    <n v="25"/>
    <n v="4"/>
    <n v="25"/>
    <n v="12"/>
    <n v="4"/>
    <n v="12"/>
  </r>
  <r>
    <s v="No"/>
    <x v="1"/>
    <x v="2"/>
    <x v="1"/>
    <x v="1"/>
    <x v="0"/>
    <x v="120"/>
    <x v="120"/>
    <x v="1"/>
    <x v="1"/>
    <x v="2"/>
    <s v="No"/>
    <s v="Y"/>
    <n v="2"/>
    <n v="-2"/>
    <n v="0"/>
    <n v="30"/>
    <n v="0"/>
    <m/>
    <n v="0"/>
    <x v="1"/>
    <n v="1312"/>
    <n v="23"/>
    <x v="3"/>
    <x v="0"/>
    <n v="1"/>
    <n v="96"/>
    <n v="1"/>
    <x v="1"/>
    <n v="2"/>
    <n v="2613"/>
    <n v="22310"/>
    <n v="1"/>
    <n v="25"/>
    <n v="4"/>
    <x v="3"/>
    <n v="80"/>
    <n v="3"/>
    <n v="10"/>
    <n v="2"/>
    <n v="10"/>
    <n v="7"/>
    <n v="0"/>
    <n v="9"/>
  </r>
  <r>
    <s v="No"/>
    <x v="2"/>
    <x v="2"/>
    <x v="1"/>
    <x v="0"/>
    <x v="3"/>
    <x v="121"/>
    <x v="121"/>
    <x v="1"/>
    <x v="0"/>
    <x v="1"/>
    <s v="No"/>
    <s v="Y"/>
    <n v="2"/>
    <n v="-2"/>
    <n v="0"/>
    <n v="33"/>
    <n v="0"/>
    <m/>
    <n v="0"/>
    <x v="1"/>
    <n v="750"/>
    <n v="22"/>
    <x v="0"/>
    <x v="0"/>
    <n v="3"/>
    <n v="95"/>
    <n v="3"/>
    <x v="0"/>
    <n v="3"/>
    <n v="6146"/>
    <n v="15480"/>
    <n v="0"/>
    <n v="13"/>
    <n v="3"/>
    <x v="0"/>
    <n v="80"/>
    <n v="1"/>
    <n v="8"/>
    <n v="4"/>
    <n v="7"/>
    <n v="7"/>
    <n v="0"/>
    <n v="7"/>
  </r>
  <r>
    <s v="Yes"/>
    <x v="0"/>
    <x v="3"/>
    <x v="0"/>
    <x v="1"/>
    <x v="0"/>
    <x v="122"/>
    <x v="122"/>
    <x v="0"/>
    <x v="1"/>
    <x v="1"/>
    <s v="Yes"/>
    <s v="Y"/>
    <n v="2"/>
    <n v="-2"/>
    <n v="0"/>
    <n v="56"/>
    <n v="1"/>
    <n v="1"/>
    <n v="1"/>
    <x v="0"/>
    <n v="441"/>
    <n v="14"/>
    <x v="2"/>
    <x v="0"/>
    <n v="2"/>
    <n v="72"/>
    <n v="3"/>
    <x v="1"/>
    <n v="2"/>
    <n v="4963"/>
    <n v="4510"/>
    <n v="9"/>
    <n v="18"/>
    <n v="3"/>
    <x v="0"/>
    <n v="80"/>
    <n v="3"/>
    <n v="7"/>
    <n v="3"/>
    <n v="5"/>
    <n v="4"/>
    <n v="4"/>
    <n v="3"/>
  </r>
  <r>
    <s v="No"/>
    <x v="0"/>
    <x v="1"/>
    <x v="1"/>
    <x v="1"/>
    <x v="0"/>
    <x v="123"/>
    <x v="123"/>
    <x v="1"/>
    <x v="7"/>
    <x v="0"/>
    <s v="No"/>
    <s v="Y"/>
    <n v="5"/>
    <n v="-2"/>
    <n v="0"/>
    <n v="51"/>
    <n v="0"/>
    <m/>
    <n v="0"/>
    <x v="1"/>
    <n v="684"/>
    <n v="6"/>
    <x v="3"/>
    <x v="0"/>
    <n v="1"/>
    <n v="51"/>
    <n v="3"/>
    <x v="4"/>
    <n v="2"/>
    <n v="19537"/>
    <n v="6462"/>
    <n v="7"/>
    <n v="13"/>
    <n v="3"/>
    <x v="3"/>
    <n v="80"/>
    <n v="0"/>
    <n v="23"/>
    <n v="3"/>
    <n v="20"/>
    <n v="18"/>
    <n v="15"/>
    <n v="15"/>
  </r>
  <r>
    <s v="Yes"/>
    <x v="0"/>
    <x v="2"/>
    <x v="0"/>
    <x v="0"/>
    <x v="0"/>
    <x v="124"/>
    <x v="124"/>
    <x v="1"/>
    <x v="0"/>
    <x v="1"/>
    <s v="Yes"/>
    <s v="Y"/>
    <n v="3"/>
    <n v="-2"/>
    <n v="0"/>
    <n v="31"/>
    <n v="1"/>
    <n v="1"/>
    <n v="1"/>
    <x v="0"/>
    <n v="249"/>
    <n v="6"/>
    <x v="2"/>
    <x v="0"/>
    <n v="2"/>
    <n v="76"/>
    <n v="1"/>
    <x v="0"/>
    <n v="2"/>
    <n v="6172"/>
    <n v="20739"/>
    <n v="4"/>
    <n v="18"/>
    <n v="3"/>
    <x v="2"/>
    <n v="80"/>
    <n v="0"/>
    <n v="12"/>
    <n v="2"/>
    <n v="7"/>
    <n v="7"/>
    <n v="7"/>
    <n v="7"/>
  </r>
  <r>
    <s v="No"/>
    <x v="0"/>
    <x v="2"/>
    <x v="1"/>
    <x v="1"/>
    <x v="1"/>
    <x v="125"/>
    <x v="125"/>
    <x v="0"/>
    <x v="1"/>
    <x v="1"/>
    <s v="No"/>
    <s v="Y"/>
    <n v="3"/>
    <n v="-2"/>
    <n v="0"/>
    <n v="26"/>
    <n v="0"/>
    <m/>
    <n v="0"/>
    <x v="1"/>
    <n v="841"/>
    <n v="6"/>
    <x v="3"/>
    <x v="0"/>
    <n v="3"/>
    <n v="46"/>
    <n v="2"/>
    <x v="1"/>
    <n v="3"/>
    <n v="2368"/>
    <n v="23300"/>
    <n v="1"/>
    <n v="19"/>
    <n v="3"/>
    <x v="3"/>
    <n v="80"/>
    <n v="0"/>
    <n v="5"/>
    <n v="2"/>
    <n v="5"/>
    <n v="4"/>
    <n v="4"/>
    <n v="3"/>
  </r>
  <r>
    <s v="Yes"/>
    <x v="0"/>
    <x v="3"/>
    <x v="0"/>
    <x v="1"/>
    <x v="2"/>
    <x v="126"/>
    <x v="126"/>
    <x v="0"/>
    <x v="4"/>
    <x v="1"/>
    <s v="No"/>
    <s v="Y"/>
    <n v="3"/>
    <n v="-2"/>
    <n v="0"/>
    <n v="58"/>
    <n v="1"/>
    <n v="1"/>
    <n v="1"/>
    <x v="0"/>
    <n v="147"/>
    <n v="23"/>
    <x v="2"/>
    <x v="0"/>
    <n v="4"/>
    <n v="94"/>
    <n v="3"/>
    <x v="2"/>
    <n v="4"/>
    <n v="10312"/>
    <n v="3465"/>
    <n v="1"/>
    <n v="12"/>
    <n v="3"/>
    <x v="1"/>
    <n v="80"/>
    <n v="1"/>
    <n v="40"/>
    <n v="2"/>
    <n v="40"/>
    <n v="10"/>
    <n v="15"/>
    <n v="6"/>
  </r>
  <r>
    <s v="Yes"/>
    <x v="0"/>
    <x v="4"/>
    <x v="0"/>
    <x v="0"/>
    <x v="3"/>
    <x v="127"/>
    <x v="127"/>
    <x v="1"/>
    <x v="6"/>
    <x v="0"/>
    <s v="Yes"/>
    <s v="Y"/>
    <n v="2"/>
    <n v="-2"/>
    <n v="0"/>
    <n v="19"/>
    <n v="1"/>
    <n v="1"/>
    <n v="1"/>
    <x v="0"/>
    <n v="528"/>
    <n v="22"/>
    <x v="1"/>
    <x v="0"/>
    <n v="4"/>
    <n v="50"/>
    <n v="3"/>
    <x v="1"/>
    <n v="3"/>
    <n v="1675"/>
    <n v="26820"/>
    <n v="1"/>
    <n v="19"/>
    <n v="3"/>
    <x v="1"/>
    <n v="80"/>
    <n v="0"/>
    <n v="0"/>
    <n v="2"/>
    <n v="0"/>
    <n v="0"/>
    <n v="0"/>
    <n v="0"/>
  </r>
  <r>
    <s v="No"/>
    <x v="0"/>
    <x v="4"/>
    <x v="1"/>
    <x v="1"/>
    <x v="4"/>
    <x v="128"/>
    <x v="128"/>
    <x v="1"/>
    <x v="2"/>
    <x v="1"/>
    <s v="No"/>
    <s v="Y"/>
    <n v="2"/>
    <n v="-2"/>
    <n v="0"/>
    <n v="22"/>
    <n v="0"/>
    <m/>
    <n v="0"/>
    <x v="1"/>
    <n v="594"/>
    <n v="2"/>
    <x v="1"/>
    <x v="0"/>
    <n v="3"/>
    <n v="100"/>
    <n v="3"/>
    <x v="1"/>
    <n v="4"/>
    <n v="2523"/>
    <n v="19299"/>
    <n v="0"/>
    <n v="14"/>
    <n v="3"/>
    <x v="3"/>
    <n v="80"/>
    <n v="1"/>
    <n v="3"/>
    <n v="3"/>
    <n v="2"/>
    <n v="1"/>
    <n v="2"/>
    <n v="1"/>
  </r>
  <r>
    <s v="No"/>
    <x v="0"/>
    <x v="1"/>
    <x v="1"/>
    <x v="1"/>
    <x v="2"/>
    <x v="129"/>
    <x v="129"/>
    <x v="0"/>
    <x v="3"/>
    <x v="1"/>
    <s v="No"/>
    <s v="Y"/>
    <n v="2"/>
    <n v="-2"/>
    <n v="0"/>
    <n v="49"/>
    <n v="0"/>
    <m/>
    <n v="0"/>
    <x v="1"/>
    <n v="470"/>
    <n v="20"/>
    <x v="2"/>
    <x v="0"/>
    <n v="3"/>
    <n v="96"/>
    <n v="3"/>
    <x v="0"/>
    <n v="1"/>
    <n v="6567"/>
    <n v="5549"/>
    <n v="1"/>
    <n v="14"/>
    <n v="3"/>
    <x v="3"/>
    <n v="80"/>
    <n v="0"/>
    <n v="16"/>
    <n v="2"/>
    <n v="15"/>
    <n v="11"/>
    <n v="5"/>
    <n v="11"/>
  </r>
  <r>
    <s v="No"/>
    <x v="1"/>
    <x v="0"/>
    <x v="1"/>
    <x v="1"/>
    <x v="2"/>
    <x v="130"/>
    <x v="130"/>
    <x v="0"/>
    <x v="1"/>
    <x v="0"/>
    <s v="No"/>
    <s v="Y"/>
    <n v="2"/>
    <n v="-2"/>
    <n v="0"/>
    <n v="43"/>
    <n v="0"/>
    <m/>
    <n v="0"/>
    <x v="1"/>
    <n v="957"/>
    <n v="28"/>
    <x v="3"/>
    <x v="0"/>
    <n v="2"/>
    <n v="72"/>
    <n v="4"/>
    <x v="1"/>
    <n v="3"/>
    <n v="4739"/>
    <n v="16090"/>
    <n v="4"/>
    <n v="12"/>
    <n v="3"/>
    <x v="1"/>
    <n v="80"/>
    <n v="0"/>
    <n v="18"/>
    <n v="3"/>
    <n v="3"/>
    <n v="2"/>
    <n v="1"/>
    <n v="2"/>
  </r>
  <r>
    <s v="No"/>
    <x v="1"/>
    <x v="1"/>
    <x v="1"/>
    <x v="0"/>
    <x v="3"/>
    <x v="131"/>
    <x v="131"/>
    <x v="0"/>
    <x v="0"/>
    <x v="0"/>
    <s v="No"/>
    <s v="Y"/>
    <n v="3"/>
    <n v="-2"/>
    <n v="0"/>
    <n v="50"/>
    <n v="0"/>
    <m/>
    <n v="0"/>
    <x v="1"/>
    <n v="809"/>
    <n v="12"/>
    <x v="3"/>
    <x v="0"/>
    <n v="3"/>
    <n v="77"/>
    <n v="3"/>
    <x v="2"/>
    <n v="4"/>
    <n v="9208"/>
    <n v="6645"/>
    <n v="4"/>
    <n v="11"/>
    <n v="3"/>
    <x v="1"/>
    <n v="80"/>
    <n v="0"/>
    <n v="16"/>
    <n v="3"/>
    <n v="2"/>
    <n v="2"/>
    <n v="2"/>
    <n v="1"/>
  </r>
  <r>
    <s v="Yes"/>
    <x v="0"/>
    <x v="2"/>
    <x v="0"/>
    <x v="0"/>
    <x v="0"/>
    <x v="132"/>
    <x v="132"/>
    <x v="0"/>
    <x v="0"/>
    <x v="1"/>
    <s v="Yes"/>
    <s v="Y"/>
    <n v="2"/>
    <n v="-2"/>
    <n v="0"/>
    <n v="31"/>
    <n v="1"/>
    <n v="1"/>
    <n v="1"/>
    <x v="0"/>
    <n v="542"/>
    <n v="20"/>
    <x v="3"/>
    <x v="0"/>
    <n v="2"/>
    <n v="71"/>
    <n v="1"/>
    <x v="0"/>
    <n v="2"/>
    <n v="4559"/>
    <n v="24788"/>
    <n v="3"/>
    <n v="11"/>
    <n v="3"/>
    <x v="3"/>
    <n v="80"/>
    <n v="1"/>
    <n v="4"/>
    <n v="3"/>
    <n v="2"/>
    <n v="2"/>
    <n v="2"/>
    <n v="2"/>
  </r>
  <r>
    <s v="No"/>
    <x v="0"/>
    <x v="0"/>
    <x v="1"/>
    <x v="0"/>
    <x v="0"/>
    <x v="133"/>
    <x v="133"/>
    <x v="1"/>
    <x v="0"/>
    <x v="2"/>
    <s v="Yes"/>
    <s v="Y"/>
    <n v="2"/>
    <n v="-2"/>
    <n v="0"/>
    <n v="41"/>
    <n v="0"/>
    <m/>
    <n v="0"/>
    <x v="1"/>
    <n v="802"/>
    <n v="9"/>
    <x v="1"/>
    <x v="0"/>
    <n v="3"/>
    <n v="96"/>
    <n v="3"/>
    <x v="2"/>
    <n v="2"/>
    <n v="8189"/>
    <n v="21196"/>
    <n v="3"/>
    <n v="13"/>
    <n v="3"/>
    <x v="3"/>
    <n v="80"/>
    <n v="1"/>
    <n v="12"/>
    <n v="3"/>
    <n v="9"/>
    <n v="7"/>
    <n v="0"/>
    <n v="7"/>
  </r>
  <r>
    <s v="No"/>
    <x v="0"/>
    <x v="2"/>
    <x v="1"/>
    <x v="2"/>
    <x v="0"/>
    <x v="134"/>
    <x v="134"/>
    <x v="0"/>
    <x v="8"/>
    <x v="1"/>
    <s v="No"/>
    <s v="Y"/>
    <n v="3"/>
    <n v="-2"/>
    <n v="0"/>
    <n v="26"/>
    <n v="0"/>
    <m/>
    <n v="0"/>
    <x v="1"/>
    <n v="1355"/>
    <n v="25"/>
    <x v="1"/>
    <x v="0"/>
    <n v="3"/>
    <n v="61"/>
    <n v="3"/>
    <x v="1"/>
    <n v="2"/>
    <n v="2942"/>
    <n v="8916"/>
    <n v="1"/>
    <n v="23"/>
    <n v="4"/>
    <x v="1"/>
    <n v="80"/>
    <n v="1"/>
    <n v="8"/>
    <n v="3"/>
    <n v="8"/>
    <n v="7"/>
    <n v="5"/>
    <n v="7"/>
  </r>
  <r>
    <s v="No"/>
    <x v="0"/>
    <x v="0"/>
    <x v="1"/>
    <x v="1"/>
    <x v="2"/>
    <x v="135"/>
    <x v="135"/>
    <x v="1"/>
    <x v="3"/>
    <x v="2"/>
    <s v="No"/>
    <s v="Y"/>
    <n v="0"/>
    <n v="-2"/>
    <n v="0"/>
    <n v="36"/>
    <n v="0"/>
    <m/>
    <n v="0"/>
    <x v="1"/>
    <n v="216"/>
    <n v="6"/>
    <x v="0"/>
    <x v="0"/>
    <n v="2"/>
    <n v="84"/>
    <n v="3"/>
    <x v="0"/>
    <n v="3"/>
    <n v="4941"/>
    <n v="2819"/>
    <n v="6"/>
    <n v="20"/>
    <n v="4"/>
    <x v="1"/>
    <n v="80"/>
    <n v="2"/>
    <n v="7"/>
    <n v="3"/>
    <n v="3"/>
    <n v="2"/>
    <n v="0"/>
    <n v="1"/>
  </r>
  <r>
    <s v="Yes"/>
    <x v="1"/>
    <x v="1"/>
    <x v="0"/>
    <x v="1"/>
    <x v="0"/>
    <x v="136"/>
    <x v="136"/>
    <x v="1"/>
    <x v="3"/>
    <x v="0"/>
    <s v="No"/>
    <s v="Y"/>
    <n v="2"/>
    <n v="-2"/>
    <n v="0"/>
    <n v="51"/>
    <n v="1"/>
    <n v="1"/>
    <n v="1"/>
    <x v="0"/>
    <n v="1150"/>
    <n v="8"/>
    <x v="2"/>
    <x v="0"/>
    <n v="1"/>
    <n v="53"/>
    <n v="1"/>
    <x v="2"/>
    <n v="2"/>
    <n v="10650"/>
    <n v="25150"/>
    <n v="2"/>
    <n v="15"/>
    <n v="3"/>
    <x v="1"/>
    <n v="80"/>
    <n v="0"/>
    <n v="18"/>
    <n v="3"/>
    <n v="4"/>
    <n v="2"/>
    <n v="0"/>
    <n v="3"/>
  </r>
  <r>
    <s v="No"/>
    <x v="0"/>
    <x v="0"/>
    <x v="1"/>
    <x v="0"/>
    <x v="0"/>
    <x v="137"/>
    <x v="137"/>
    <x v="0"/>
    <x v="0"/>
    <x v="1"/>
    <s v="No"/>
    <s v="Y"/>
    <n v="1"/>
    <n v="-2"/>
    <n v="0"/>
    <n v="39"/>
    <n v="0"/>
    <m/>
    <n v="0"/>
    <x v="1"/>
    <n v="1329"/>
    <n v="4"/>
    <x v="2"/>
    <x v="0"/>
    <n v="4"/>
    <n v="47"/>
    <n v="2"/>
    <x v="0"/>
    <n v="2"/>
    <n v="5902"/>
    <n v="14590"/>
    <n v="4"/>
    <n v="14"/>
    <n v="3"/>
    <x v="3"/>
    <n v="80"/>
    <n v="1"/>
    <n v="17"/>
    <n v="4"/>
    <n v="15"/>
    <n v="11"/>
    <n v="5"/>
    <n v="9"/>
  </r>
  <r>
    <s v="No"/>
    <x v="0"/>
    <x v="2"/>
    <x v="1"/>
    <x v="0"/>
    <x v="0"/>
    <x v="138"/>
    <x v="138"/>
    <x v="1"/>
    <x v="0"/>
    <x v="1"/>
    <s v="No"/>
    <s v="Y"/>
    <n v="3"/>
    <n v="-2"/>
    <n v="0"/>
    <n v="25"/>
    <n v="0"/>
    <m/>
    <n v="0"/>
    <x v="1"/>
    <n v="959"/>
    <n v="28"/>
    <x v="3"/>
    <x v="0"/>
    <n v="1"/>
    <n v="41"/>
    <n v="2"/>
    <x v="0"/>
    <n v="2"/>
    <n v="8639"/>
    <n v="24835"/>
    <n v="2"/>
    <n v="18"/>
    <n v="3"/>
    <x v="1"/>
    <n v="80"/>
    <n v="0"/>
    <n v="6"/>
    <n v="3"/>
    <n v="2"/>
    <n v="2"/>
    <n v="2"/>
    <n v="2"/>
  </r>
  <r>
    <s v="No"/>
    <x v="0"/>
    <x v="2"/>
    <x v="1"/>
    <x v="2"/>
    <x v="5"/>
    <x v="139"/>
    <x v="139"/>
    <x v="1"/>
    <x v="8"/>
    <x v="1"/>
    <s v="Yes"/>
    <s v="Y"/>
    <n v="2"/>
    <n v="-2"/>
    <n v="0"/>
    <n v="30"/>
    <n v="0"/>
    <m/>
    <n v="0"/>
    <x v="1"/>
    <n v="1240"/>
    <n v="9"/>
    <x v="3"/>
    <x v="0"/>
    <n v="3"/>
    <n v="48"/>
    <n v="3"/>
    <x v="0"/>
    <n v="4"/>
    <n v="6347"/>
    <n v="13982"/>
    <n v="0"/>
    <n v="19"/>
    <n v="3"/>
    <x v="1"/>
    <n v="80"/>
    <n v="0"/>
    <n v="12"/>
    <n v="1"/>
    <n v="11"/>
    <n v="9"/>
    <n v="4"/>
    <n v="7"/>
  </r>
  <r>
    <s v="Yes"/>
    <x v="0"/>
    <x v="2"/>
    <x v="0"/>
    <x v="1"/>
    <x v="2"/>
    <x v="140"/>
    <x v="140"/>
    <x v="0"/>
    <x v="2"/>
    <x v="0"/>
    <s v="No"/>
    <s v="Y"/>
    <n v="2"/>
    <n v="-2"/>
    <n v="0"/>
    <n v="32"/>
    <n v="1"/>
    <n v="1"/>
    <n v="1"/>
    <x v="0"/>
    <n v="1033"/>
    <n v="9"/>
    <x v="3"/>
    <x v="0"/>
    <n v="1"/>
    <n v="41"/>
    <n v="3"/>
    <x v="1"/>
    <n v="1"/>
    <n v="4200"/>
    <n v="10224"/>
    <n v="7"/>
    <n v="22"/>
    <n v="4"/>
    <x v="0"/>
    <n v="80"/>
    <n v="0"/>
    <n v="10"/>
    <n v="4"/>
    <n v="5"/>
    <n v="4"/>
    <n v="0"/>
    <n v="4"/>
  </r>
  <r>
    <s v="No"/>
    <x v="0"/>
    <x v="1"/>
    <x v="1"/>
    <x v="1"/>
    <x v="2"/>
    <x v="141"/>
    <x v="141"/>
    <x v="1"/>
    <x v="1"/>
    <x v="0"/>
    <s v="No"/>
    <s v="Y"/>
    <n v="2"/>
    <n v="-2"/>
    <n v="0"/>
    <n v="45"/>
    <n v="0"/>
    <m/>
    <n v="0"/>
    <x v="1"/>
    <n v="1316"/>
    <n v="29"/>
    <x v="3"/>
    <x v="0"/>
    <n v="3"/>
    <n v="83"/>
    <n v="3"/>
    <x v="1"/>
    <n v="4"/>
    <n v="3452"/>
    <n v="9752"/>
    <n v="5"/>
    <n v="13"/>
    <n v="3"/>
    <x v="2"/>
    <n v="80"/>
    <n v="0"/>
    <n v="9"/>
    <n v="2"/>
    <n v="6"/>
    <n v="5"/>
    <n v="0"/>
    <n v="3"/>
  </r>
  <r>
    <s v="No"/>
    <x v="0"/>
    <x v="0"/>
    <x v="1"/>
    <x v="1"/>
    <x v="4"/>
    <x v="142"/>
    <x v="142"/>
    <x v="0"/>
    <x v="1"/>
    <x v="0"/>
    <s v="Yes"/>
    <s v="Y"/>
    <n v="2"/>
    <n v="-2"/>
    <n v="0"/>
    <n v="38"/>
    <n v="0"/>
    <m/>
    <n v="0"/>
    <x v="1"/>
    <n v="364"/>
    <n v="3"/>
    <x v="4"/>
    <x v="0"/>
    <n v="4"/>
    <n v="32"/>
    <n v="3"/>
    <x v="0"/>
    <n v="3"/>
    <n v="4317"/>
    <n v="2302"/>
    <n v="3"/>
    <n v="20"/>
    <n v="4"/>
    <x v="2"/>
    <n v="80"/>
    <n v="0"/>
    <n v="19"/>
    <n v="3"/>
    <n v="3"/>
    <n v="2"/>
    <n v="2"/>
    <n v="2"/>
  </r>
  <r>
    <s v="No"/>
    <x v="0"/>
    <x v="2"/>
    <x v="1"/>
    <x v="1"/>
    <x v="0"/>
    <x v="143"/>
    <x v="143"/>
    <x v="0"/>
    <x v="1"/>
    <x v="0"/>
    <s v="No"/>
    <s v="Y"/>
    <n v="4"/>
    <n v="-2"/>
    <n v="0"/>
    <n v="30"/>
    <n v="0"/>
    <m/>
    <n v="0"/>
    <x v="1"/>
    <n v="438"/>
    <n v="18"/>
    <x v="3"/>
    <x v="0"/>
    <n v="1"/>
    <n v="75"/>
    <n v="3"/>
    <x v="1"/>
    <n v="2"/>
    <n v="2632"/>
    <n v="23910"/>
    <n v="1"/>
    <n v="14"/>
    <n v="3"/>
    <x v="3"/>
    <n v="80"/>
    <n v="0"/>
    <n v="5"/>
    <n v="2"/>
    <n v="5"/>
    <n v="4"/>
    <n v="0"/>
    <n v="4"/>
  </r>
  <r>
    <s v="No"/>
    <x v="1"/>
    <x v="2"/>
    <x v="1"/>
    <x v="0"/>
    <x v="2"/>
    <x v="144"/>
    <x v="144"/>
    <x v="1"/>
    <x v="0"/>
    <x v="2"/>
    <s v="No"/>
    <s v="Y"/>
    <n v="2"/>
    <n v="-2"/>
    <n v="0"/>
    <n v="32"/>
    <n v="0"/>
    <m/>
    <n v="0"/>
    <x v="1"/>
    <n v="689"/>
    <n v="9"/>
    <x v="0"/>
    <x v="0"/>
    <n v="4"/>
    <n v="35"/>
    <n v="1"/>
    <x v="0"/>
    <n v="4"/>
    <n v="4668"/>
    <n v="22812"/>
    <n v="0"/>
    <n v="17"/>
    <n v="3"/>
    <x v="1"/>
    <n v="80"/>
    <n v="3"/>
    <n v="9"/>
    <n v="4"/>
    <n v="8"/>
    <n v="7"/>
    <n v="0"/>
    <n v="7"/>
  </r>
  <r>
    <s v="No"/>
    <x v="0"/>
    <x v="2"/>
    <x v="1"/>
    <x v="1"/>
    <x v="4"/>
    <x v="145"/>
    <x v="145"/>
    <x v="0"/>
    <x v="1"/>
    <x v="2"/>
    <s v="No"/>
    <s v="Y"/>
    <n v="3"/>
    <n v="-2"/>
    <n v="0"/>
    <n v="30"/>
    <n v="0"/>
    <m/>
    <n v="0"/>
    <x v="1"/>
    <n v="201"/>
    <n v="5"/>
    <x v="3"/>
    <x v="0"/>
    <n v="4"/>
    <n v="84"/>
    <n v="3"/>
    <x v="1"/>
    <n v="4"/>
    <n v="3204"/>
    <n v="10415"/>
    <n v="5"/>
    <n v="14"/>
    <n v="3"/>
    <x v="1"/>
    <n v="80"/>
    <n v="1"/>
    <n v="8"/>
    <n v="3"/>
    <n v="3"/>
    <n v="2"/>
    <n v="2"/>
    <n v="2"/>
  </r>
  <r>
    <s v="No"/>
    <x v="0"/>
    <x v="2"/>
    <x v="1"/>
    <x v="1"/>
    <x v="2"/>
    <x v="146"/>
    <x v="146"/>
    <x v="1"/>
    <x v="2"/>
    <x v="0"/>
    <s v="No"/>
    <s v="Y"/>
    <n v="3"/>
    <n v="-2"/>
    <n v="0"/>
    <n v="30"/>
    <n v="0"/>
    <m/>
    <n v="0"/>
    <x v="1"/>
    <n v="1427"/>
    <n v="2"/>
    <x v="1"/>
    <x v="0"/>
    <n v="2"/>
    <n v="35"/>
    <n v="2"/>
    <x v="1"/>
    <n v="4"/>
    <n v="2720"/>
    <n v="11162"/>
    <n v="0"/>
    <n v="13"/>
    <n v="3"/>
    <x v="1"/>
    <n v="80"/>
    <n v="0"/>
    <n v="6"/>
    <n v="3"/>
    <n v="5"/>
    <n v="3"/>
    <n v="1"/>
    <n v="2"/>
  </r>
  <r>
    <s v="No"/>
    <x v="1"/>
    <x v="0"/>
    <x v="1"/>
    <x v="1"/>
    <x v="0"/>
    <x v="147"/>
    <x v="147"/>
    <x v="1"/>
    <x v="5"/>
    <x v="2"/>
    <s v="No"/>
    <s v="Y"/>
    <n v="2"/>
    <n v="-2"/>
    <n v="0"/>
    <n v="41"/>
    <n v="0"/>
    <m/>
    <n v="0"/>
    <x v="1"/>
    <n v="857"/>
    <n v="10"/>
    <x v="3"/>
    <x v="0"/>
    <n v="4"/>
    <n v="91"/>
    <n v="2"/>
    <x v="3"/>
    <n v="2"/>
    <n v="17181"/>
    <n v="12888"/>
    <n v="4"/>
    <n v="13"/>
    <n v="3"/>
    <x v="2"/>
    <n v="80"/>
    <n v="1"/>
    <n v="21"/>
    <n v="2"/>
    <n v="7"/>
    <n v="6"/>
    <n v="7"/>
    <n v="7"/>
  </r>
  <r>
    <s v="No"/>
    <x v="0"/>
    <x v="0"/>
    <x v="1"/>
    <x v="1"/>
    <x v="0"/>
    <x v="148"/>
    <x v="148"/>
    <x v="1"/>
    <x v="2"/>
    <x v="1"/>
    <s v="No"/>
    <s v="Y"/>
    <n v="2"/>
    <n v="-2"/>
    <n v="0"/>
    <n v="41"/>
    <n v="0"/>
    <m/>
    <n v="0"/>
    <x v="1"/>
    <n v="933"/>
    <n v="9"/>
    <x v="2"/>
    <x v="0"/>
    <n v="3"/>
    <n v="94"/>
    <n v="3"/>
    <x v="1"/>
    <n v="2"/>
    <n v="2238"/>
    <n v="6961"/>
    <n v="2"/>
    <n v="21"/>
    <n v="4"/>
    <x v="1"/>
    <n v="80"/>
    <n v="1"/>
    <n v="7"/>
    <n v="3"/>
    <n v="5"/>
    <n v="0"/>
    <n v="1"/>
    <n v="4"/>
  </r>
  <r>
    <s v="No"/>
    <x v="0"/>
    <x v="4"/>
    <x v="1"/>
    <x v="1"/>
    <x v="2"/>
    <x v="149"/>
    <x v="149"/>
    <x v="0"/>
    <x v="2"/>
    <x v="0"/>
    <s v="No"/>
    <s v="Y"/>
    <n v="3"/>
    <n v="-2"/>
    <n v="0"/>
    <n v="19"/>
    <n v="0"/>
    <m/>
    <n v="0"/>
    <x v="1"/>
    <n v="1181"/>
    <n v="3"/>
    <x v="1"/>
    <x v="0"/>
    <n v="2"/>
    <n v="79"/>
    <n v="3"/>
    <x v="1"/>
    <n v="3"/>
    <n v="1483"/>
    <n v="16102"/>
    <n v="1"/>
    <n v="14"/>
    <n v="3"/>
    <x v="1"/>
    <n v="80"/>
    <n v="0"/>
    <n v="1"/>
    <n v="3"/>
    <n v="1"/>
    <n v="0"/>
    <n v="0"/>
    <n v="0"/>
  </r>
  <r>
    <s v="No"/>
    <x v="1"/>
    <x v="0"/>
    <x v="1"/>
    <x v="1"/>
    <x v="2"/>
    <x v="150"/>
    <x v="150"/>
    <x v="0"/>
    <x v="1"/>
    <x v="2"/>
    <s v="No"/>
    <s v="Y"/>
    <n v="2"/>
    <n v="-2"/>
    <n v="0"/>
    <n v="40"/>
    <n v="0"/>
    <m/>
    <n v="0"/>
    <x v="1"/>
    <n v="1395"/>
    <n v="26"/>
    <x v="3"/>
    <x v="0"/>
    <n v="2"/>
    <n v="54"/>
    <n v="3"/>
    <x v="0"/>
    <n v="3"/>
    <n v="5605"/>
    <n v="8504"/>
    <n v="1"/>
    <n v="11"/>
    <n v="3"/>
    <x v="0"/>
    <n v="80"/>
    <n v="1"/>
    <n v="20"/>
    <n v="3"/>
    <n v="20"/>
    <n v="7"/>
    <n v="2"/>
    <n v="13"/>
  </r>
  <r>
    <s v="No"/>
    <x v="0"/>
    <x v="0"/>
    <x v="1"/>
    <x v="0"/>
    <x v="3"/>
    <x v="151"/>
    <x v="151"/>
    <x v="1"/>
    <x v="0"/>
    <x v="1"/>
    <s v="No"/>
    <s v="Y"/>
    <n v="3"/>
    <n v="-2"/>
    <n v="0"/>
    <n v="35"/>
    <n v="0"/>
    <m/>
    <n v="0"/>
    <x v="1"/>
    <n v="662"/>
    <n v="1"/>
    <x v="4"/>
    <x v="0"/>
    <n v="3"/>
    <n v="94"/>
    <n v="3"/>
    <x v="2"/>
    <n v="3"/>
    <n v="7295"/>
    <n v="11439"/>
    <n v="1"/>
    <n v="13"/>
    <n v="3"/>
    <x v="0"/>
    <n v="80"/>
    <n v="2"/>
    <n v="10"/>
    <n v="3"/>
    <n v="10"/>
    <n v="8"/>
    <n v="0"/>
    <n v="6"/>
  </r>
  <r>
    <s v="No"/>
    <x v="0"/>
    <x v="1"/>
    <x v="1"/>
    <x v="0"/>
    <x v="3"/>
    <x v="152"/>
    <x v="152"/>
    <x v="1"/>
    <x v="6"/>
    <x v="1"/>
    <s v="Yes"/>
    <s v="Y"/>
    <n v="3"/>
    <n v="-2"/>
    <n v="0"/>
    <n v="53"/>
    <n v="0"/>
    <m/>
    <n v="0"/>
    <x v="1"/>
    <n v="1436"/>
    <n v="6"/>
    <x v="0"/>
    <x v="0"/>
    <n v="2"/>
    <n v="34"/>
    <n v="3"/>
    <x v="0"/>
    <n v="3"/>
    <n v="2306"/>
    <n v="16047"/>
    <n v="2"/>
    <n v="20"/>
    <n v="4"/>
    <x v="1"/>
    <n v="80"/>
    <n v="1"/>
    <n v="13"/>
    <n v="1"/>
    <n v="7"/>
    <n v="7"/>
    <n v="4"/>
    <n v="5"/>
  </r>
  <r>
    <s v="No"/>
    <x v="0"/>
    <x v="1"/>
    <x v="1"/>
    <x v="1"/>
    <x v="0"/>
    <x v="153"/>
    <x v="153"/>
    <x v="1"/>
    <x v="2"/>
    <x v="2"/>
    <s v="No"/>
    <s v="Y"/>
    <n v="2"/>
    <n v="-2"/>
    <n v="0"/>
    <n v="45"/>
    <n v="0"/>
    <m/>
    <n v="0"/>
    <x v="1"/>
    <n v="194"/>
    <n v="9"/>
    <x v="3"/>
    <x v="0"/>
    <n v="2"/>
    <n v="60"/>
    <n v="3"/>
    <x v="0"/>
    <n v="2"/>
    <n v="2348"/>
    <n v="10901"/>
    <n v="8"/>
    <n v="18"/>
    <n v="3"/>
    <x v="3"/>
    <n v="80"/>
    <n v="1"/>
    <n v="20"/>
    <n v="1"/>
    <n v="17"/>
    <n v="9"/>
    <n v="0"/>
    <n v="15"/>
  </r>
  <r>
    <s v="No"/>
    <x v="1"/>
    <x v="2"/>
    <x v="1"/>
    <x v="0"/>
    <x v="3"/>
    <x v="154"/>
    <x v="154"/>
    <x v="0"/>
    <x v="0"/>
    <x v="0"/>
    <s v="No"/>
    <s v="Y"/>
    <n v="2"/>
    <n v="-2"/>
    <n v="0"/>
    <n v="32"/>
    <n v="0"/>
    <m/>
    <n v="0"/>
    <x v="1"/>
    <n v="967"/>
    <n v="8"/>
    <x v="3"/>
    <x v="0"/>
    <n v="2"/>
    <n v="43"/>
    <n v="3"/>
    <x v="2"/>
    <n v="4"/>
    <n v="8998"/>
    <n v="15589"/>
    <n v="1"/>
    <n v="14"/>
    <n v="3"/>
    <x v="1"/>
    <n v="80"/>
    <n v="0"/>
    <n v="9"/>
    <n v="3"/>
    <n v="9"/>
    <n v="8"/>
    <n v="3"/>
    <n v="7"/>
  </r>
  <r>
    <s v="No"/>
    <x v="2"/>
    <x v="2"/>
    <x v="1"/>
    <x v="1"/>
    <x v="4"/>
    <x v="155"/>
    <x v="155"/>
    <x v="1"/>
    <x v="3"/>
    <x v="1"/>
    <s v="No"/>
    <s v="Y"/>
    <n v="1"/>
    <n v="-2"/>
    <n v="0"/>
    <n v="29"/>
    <n v="0"/>
    <m/>
    <n v="0"/>
    <x v="1"/>
    <n v="1496"/>
    <n v="1"/>
    <x v="1"/>
    <x v="0"/>
    <n v="4"/>
    <n v="41"/>
    <n v="3"/>
    <x v="0"/>
    <n v="4"/>
    <n v="4319"/>
    <n v="26283"/>
    <n v="1"/>
    <n v="13"/>
    <n v="3"/>
    <x v="0"/>
    <n v="80"/>
    <n v="1"/>
    <n v="10"/>
    <n v="3"/>
    <n v="10"/>
    <n v="7"/>
    <n v="0"/>
    <n v="9"/>
  </r>
  <r>
    <s v="No"/>
    <x v="0"/>
    <x v="1"/>
    <x v="1"/>
    <x v="1"/>
    <x v="2"/>
    <x v="156"/>
    <x v="156"/>
    <x v="1"/>
    <x v="3"/>
    <x v="1"/>
    <s v="No"/>
    <s v="Y"/>
    <n v="2"/>
    <n v="-2"/>
    <n v="0"/>
    <n v="51"/>
    <n v="0"/>
    <m/>
    <n v="0"/>
    <x v="1"/>
    <n v="1169"/>
    <n v="7"/>
    <x v="2"/>
    <x v="0"/>
    <n v="2"/>
    <n v="34"/>
    <n v="2"/>
    <x v="0"/>
    <n v="3"/>
    <n v="6132"/>
    <n v="13983"/>
    <n v="2"/>
    <n v="17"/>
    <n v="3"/>
    <x v="3"/>
    <n v="80"/>
    <n v="0"/>
    <n v="10"/>
    <n v="3"/>
    <n v="1"/>
    <n v="0"/>
    <n v="0"/>
    <n v="0"/>
  </r>
  <r>
    <s v="No"/>
    <x v="0"/>
    <x v="3"/>
    <x v="1"/>
    <x v="1"/>
    <x v="2"/>
    <x v="157"/>
    <x v="157"/>
    <x v="0"/>
    <x v="1"/>
    <x v="1"/>
    <s v="Yes"/>
    <s v="Y"/>
    <n v="3"/>
    <n v="-2"/>
    <n v="0"/>
    <n v="58"/>
    <n v="0"/>
    <m/>
    <n v="0"/>
    <x v="1"/>
    <n v="1145"/>
    <n v="9"/>
    <x v="3"/>
    <x v="0"/>
    <n v="2"/>
    <n v="75"/>
    <n v="2"/>
    <x v="1"/>
    <n v="3"/>
    <n v="3346"/>
    <n v="11873"/>
    <n v="4"/>
    <n v="20"/>
    <n v="4"/>
    <x v="2"/>
    <n v="80"/>
    <n v="1"/>
    <n v="9"/>
    <n v="2"/>
    <n v="1"/>
    <n v="0"/>
    <n v="0"/>
    <n v="0"/>
  </r>
  <r>
    <s v="No"/>
    <x v="0"/>
    <x v="0"/>
    <x v="1"/>
    <x v="0"/>
    <x v="3"/>
    <x v="158"/>
    <x v="158"/>
    <x v="1"/>
    <x v="0"/>
    <x v="1"/>
    <s v="No"/>
    <s v="Y"/>
    <n v="2"/>
    <n v="-2"/>
    <n v="0"/>
    <n v="40"/>
    <n v="0"/>
    <m/>
    <n v="0"/>
    <x v="1"/>
    <n v="630"/>
    <n v="4"/>
    <x v="2"/>
    <x v="0"/>
    <n v="3"/>
    <n v="67"/>
    <n v="2"/>
    <x v="2"/>
    <n v="4"/>
    <n v="10855"/>
    <n v="8552"/>
    <n v="7"/>
    <n v="11"/>
    <n v="3"/>
    <x v="0"/>
    <n v="80"/>
    <n v="1"/>
    <n v="15"/>
    <n v="2"/>
    <n v="12"/>
    <n v="11"/>
    <n v="2"/>
    <n v="11"/>
  </r>
  <r>
    <s v="No"/>
    <x v="1"/>
    <x v="2"/>
    <x v="1"/>
    <x v="0"/>
    <x v="3"/>
    <x v="159"/>
    <x v="159"/>
    <x v="0"/>
    <x v="6"/>
    <x v="1"/>
    <s v="No"/>
    <s v="Y"/>
    <n v="3"/>
    <n v="-2"/>
    <n v="0"/>
    <n v="34"/>
    <n v="0"/>
    <m/>
    <n v="0"/>
    <x v="1"/>
    <n v="303"/>
    <n v="2"/>
    <x v="2"/>
    <x v="0"/>
    <n v="3"/>
    <n v="75"/>
    <n v="3"/>
    <x v="1"/>
    <n v="3"/>
    <n v="2231"/>
    <n v="11314"/>
    <n v="6"/>
    <n v="18"/>
    <n v="3"/>
    <x v="1"/>
    <n v="80"/>
    <n v="1"/>
    <n v="6"/>
    <n v="3"/>
    <n v="4"/>
    <n v="3"/>
    <n v="1"/>
    <n v="2"/>
  </r>
  <r>
    <s v="No"/>
    <x v="0"/>
    <x v="4"/>
    <x v="1"/>
    <x v="1"/>
    <x v="2"/>
    <x v="160"/>
    <x v="160"/>
    <x v="1"/>
    <x v="1"/>
    <x v="1"/>
    <s v="No"/>
    <s v="Y"/>
    <n v="6"/>
    <n v="-2"/>
    <n v="0"/>
    <n v="22"/>
    <n v="0"/>
    <m/>
    <n v="0"/>
    <x v="1"/>
    <n v="1256"/>
    <n v="19"/>
    <x v="1"/>
    <x v="0"/>
    <n v="3"/>
    <n v="80"/>
    <n v="3"/>
    <x v="1"/>
    <n v="4"/>
    <n v="2323"/>
    <n v="11992"/>
    <n v="1"/>
    <n v="24"/>
    <n v="4"/>
    <x v="0"/>
    <n v="80"/>
    <n v="2"/>
    <n v="2"/>
    <n v="3"/>
    <n v="2"/>
    <n v="2"/>
    <n v="2"/>
    <n v="2"/>
  </r>
  <r>
    <s v="No"/>
    <x v="2"/>
    <x v="2"/>
    <x v="1"/>
    <x v="1"/>
    <x v="2"/>
    <x v="161"/>
    <x v="161"/>
    <x v="1"/>
    <x v="1"/>
    <x v="2"/>
    <s v="No"/>
    <s v="Y"/>
    <n v="1"/>
    <n v="-2"/>
    <n v="0"/>
    <n v="27"/>
    <n v="0"/>
    <m/>
    <n v="0"/>
    <x v="1"/>
    <n v="691"/>
    <n v="9"/>
    <x v="3"/>
    <x v="0"/>
    <n v="4"/>
    <n v="57"/>
    <n v="3"/>
    <x v="1"/>
    <n v="3"/>
    <n v="2024"/>
    <n v="5970"/>
    <n v="6"/>
    <n v="18"/>
    <n v="3"/>
    <x v="1"/>
    <n v="80"/>
    <n v="1"/>
    <n v="6"/>
    <n v="1"/>
    <n v="2"/>
    <n v="2"/>
    <n v="2"/>
    <n v="2"/>
  </r>
  <r>
    <s v="No"/>
    <x v="0"/>
    <x v="2"/>
    <x v="1"/>
    <x v="1"/>
    <x v="2"/>
    <x v="162"/>
    <x v="162"/>
    <x v="1"/>
    <x v="1"/>
    <x v="1"/>
    <s v="No"/>
    <s v="Y"/>
    <n v="2"/>
    <n v="-2"/>
    <n v="0"/>
    <n v="28"/>
    <n v="0"/>
    <m/>
    <n v="0"/>
    <x v="1"/>
    <n v="440"/>
    <n v="21"/>
    <x v="3"/>
    <x v="0"/>
    <n v="3"/>
    <n v="42"/>
    <n v="3"/>
    <x v="1"/>
    <n v="4"/>
    <n v="2713"/>
    <n v="6672"/>
    <n v="1"/>
    <n v="11"/>
    <n v="3"/>
    <x v="3"/>
    <n v="80"/>
    <n v="1"/>
    <n v="5"/>
    <n v="1"/>
    <n v="5"/>
    <n v="2"/>
    <n v="0"/>
    <n v="2"/>
  </r>
  <r>
    <s v="No"/>
    <x v="0"/>
    <x v="3"/>
    <x v="1"/>
    <x v="1"/>
    <x v="0"/>
    <x v="163"/>
    <x v="163"/>
    <x v="1"/>
    <x v="4"/>
    <x v="2"/>
    <s v="Yes"/>
    <s v="Y"/>
    <n v="2"/>
    <n v="-2"/>
    <n v="0"/>
    <n v="57"/>
    <n v="0"/>
    <m/>
    <n v="0"/>
    <x v="1"/>
    <n v="334"/>
    <n v="24"/>
    <x v="0"/>
    <x v="0"/>
    <n v="3"/>
    <n v="83"/>
    <n v="4"/>
    <x v="2"/>
    <n v="2"/>
    <n v="9439"/>
    <n v="23402"/>
    <n v="3"/>
    <n v="16"/>
    <n v="3"/>
    <x v="2"/>
    <n v="80"/>
    <n v="1"/>
    <n v="12"/>
    <n v="1"/>
    <n v="5"/>
    <n v="3"/>
    <n v="1"/>
    <n v="4"/>
  </r>
  <r>
    <s v="No"/>
    <x v="2"/>
    <x v="2"/>
    <x v="1"/>
    <x v="1"/>
    <x v="2"/>
    <x v="164"/>
    <x v="164"/>
    <x v="1"/>
    <x v="1"/>
    <x v="2"/>
    <s v="Yes"/>
    <s v="Y"/>
    <n v="2"/>
    <n v="-2"/>
    <n v="0"/>
    <n v="27"/>
    <n v="0"/>
    <m/>
    <n v="0"/>
    <x v="1"/>
    <n v="1450"/>
    <n v="3"/>
    <x v="3"/>
    <x v="0"/>
    <n v="3"/>
    <n v="79"/>
    <n v="2"/>
    <x v="1"/>
    <n v="3"/>
    <n v="2566"/>
    <n v="25326"/>
    <n v="1"/>
    <n v="15"/>
    <n v="3"/>
    <x v="1"/>
    <n v="80"/>
    <n v="1"/>
    <n v="1"/>
    <n v="2"/>
    <n v="1"/>
    <n v="1"/>
    <n v="0"/>
    <n v="1"/>
  </r>
  <r>
    <s v="No"/>
    <x v="0"/>
    <x v="1"/>
    <x v="1"/>
    <x v="1"/>
    <x v="0"/>
    <x v="165"/>
    <x v="165"/>
    <x v="0"/>
    <x v="5"/>
    <x v="0"/>
    <s v="No"/>
    <s v="Y"/>
    <n v="5"/>
    <n v="-2"/>
    <n v="0"/>
    <n v="50"/>
    <n v="0"/>
    <m/>
    <n v="0"/>
    <x v="1"/>
    <n v="1452"/>
    <n v="11"/>
    <x v="3"/>
    <x v="0"/>
    <n v="3"/>
    <n v="53"/>
    <n v="3"/>
    <x v="4"/>
    <n v="2"/>
    <n v="19926"/>
    <n v="17053"/>
    <n v="3"/>
    <n v="15"/>
    <n v="3"/>
    <x v="2"/>
    <n v="80"/>
    <n v="0"/>
    <n v="21"/>
    <n v="3"/>
    <n v="5"/>
    <n v="4"/>
    <n v="4"/>
    <n v="4"/>
  </r>
  <r>
    <s v="No"/>
    <x v="0"/>
    <x v="0"/>
    <x v="1"/>
    <x v="1"/>
    <x v="0"/>
    <x v="166"/>
    <x v="166"/>
    <x v="1"/>
    <x v="1"/>
    <x v="2"/>
    <s v="No"/>
    <s v="Y"/>
    <n v="2"/>
    <n v="-2"/>
    <n v="0"/>
    <n v="41"/>
    <n v="0"/>
    <m/>
    <n v="0"/>
    <x v="1"/>
    <n v="465"/>
    <n v="14"/>
    <x v="3"/>
    <x v="0"/>
    <n v="1"/>
    <n v="56"/>
    <n v="3"/>
    <x v="1"/>
    <n v="2"/>
    <n v="2451"/>
    <n v="4609"/>
    <n v="4"/>
    <n v="12"/>
    <n v="3"/>
    <x v="0"/>
    <n v="80"/>
    <n v="1"/>
    <n v="13"/>
    <n v="3"/>
    <n v="9"/>
    <n v="8"/>
    <n v="1"/>
    <n v="8"/>
  </r>
  <r>
    <s v="No"/>
    <x v="0"/>
    <x v="2"/>
    <x v="1"/>
    <x v="0"/>
    <x v="0"/>
    <x v="167"/>
    <x v="167"/>
    <x v="0"/>
    <x v="0"/>
    <x v="1"/>
    <s v="No"/>
    <s v="Y"/>
    <n v="2"/>
    <n v="-2"/>
    <n v="0"/>
    <n v="30"/>
    <n v="0"/>
    <m/>
    <n v="0"/>
    <x v="1"/>
    <n v="1339"/>
    <n v="5"/>
    <x v="3"/>
    <x v="0"/>
    <n v="2"/>
    <n v="41"/>
    <n v="3"/>
    <x v="2"/>
    <n v="2"/>
    <n v="9419"/>
    <n v="8053"/>
    <n v="2"/>
    <n v="12"/>
    <n v="3"/>
    <x v="3"/>
    <n v="80"/>
    <n v="1"/>
    <n v="12"/>
    <n v="3"/>
    <n v="10"/>
    <n v="9"/>
    <n v="7"/>
    <n v="4"/>
  </r>
  <r>
    <s v="No"/>
    <x v="0"/>
    <x v="0"/>
    <x v="1"/>
    <x v="0"/>
    <x v="0"/>
    <x v="168"/>
    <x v="168"/>
    <x v="0"/>
    <x v="0"/>
    <x v="0"/>
    <s v="No"/>
    <s v="Y"/>
    <n v="2"/>
    <n v="-2"/>
    <n v="0"/>
    <n v="38"/>
    <n v="0"/>
    <m/>
    <n v="0"/>
    <x v="1"/>
    <n v="702"/>
    <n v="1"/>
    <x v="2"/>
    <x v="0"/>
    <n v="1"/>
    <n v="59"/>
    <n v="2"/>
    <x v="0"/>
    <n v="2"/>
    <n v="8686"/>
    <n v="12930"/>
    <n v="4"/>
    <n v="22"/>
    <n v="4"/>
    <x v="3"/>
    <n v="80"/>
    <n v="0"/>
    <n v="12"/>
    <n v="4"/>
    <n v="8"/>
    <n v="3"/>
    <n v="0"/>
    <n v="7"/>
  </r>
  <r>
    <s v="No"/>
    <x v="0"/>
    <x v="2"/>
    <x v="1"/>
    <x v="1"/>
    <x v="0"/>
    <x v="169"/>
    <x v="169"/>
    <x v="1"/>
    <x v="1"/>
    <x v="0"/>
    <s v="No"/>
    <s v="Y"/>
    <n v="2"/>
    <n v="-2"/>
    <n v="0"/>
    <n v="32"/>
    <n v="0"/>
    <m/>
    <n v="0"/>
    <x v="1"/>
    <n v="120"/>
    <n v="6"/>
    <x v="4"/>
    <x v="0"/>
    <n v="3"/>
    <n v="43"/>
    <n v="3"/>
    <x v="1"/>
    <n v="2"/>
    <n v="3038"/>
    <n v="12430"/>
    <n v="3"/>
    <n v="20"/>
    <n v="4"/>
    <x v="0"/>
    <n v="80"/>
    <n v="0"/>
    <n v="8"/>
    <n v="3"/>
    <n v="5"/>
    <n v="4"/>
    <n v="1"/>
    <n v="4"/>
  </r>
  <r>
    <s v="No"/>
    <x v="0"/>
    <x v="2"/>
    <x v="1"/>
    <x v="1"/>
    <x v="4"/>
    <x v="170"/>
    <x v="170"/>
    <x v="1"/>
    <x v="1"/>
    <x v="1"/>
    <s v="Yes"/>
    <s v="Y"/>
    <n v="3"/>
    <n v="-2"/>
    <n v="0"/>
    <n v="27"/>
    <n v="0"/>
    <m/>
    <n v="0"/>
    <x v="1"/>
    <n v="1157"/>
    <n v="17"/>
    <x v="3"/>
    <x v="0"/>
    <n v="3"/>
    <n v="51"/>
    <n v="3"/>
    <x v="1"/>
    <n v="4"/>
    <n v="3058"/>
    <n v="13364"/>
    <n v="0"/>
    <n v="16"/>
    <n v="3"/>
    <x v="1"/>
    <n v="80"/>
    <n v="1"/>
    <n v="6"/>
    <n v="2"/>
    <n v="5"/>
    <n v="2"/>
    <n v="1"/>
    <n v="1"/>
  </r>
  <r>
    <s v="Yes"/>
    <x v="1"/>
    <x v="4"/>
    <x v="0"/>
    <x v="0"/>
    <x v="4"/>
    <x v="171"/>
    <x v="171"/>
    <x v="0"/>
    <x v="6"/>
    <x v="0"/>
    <s v="No"/>
    <s v="Y"/>
    <n v="5"/>
    <n v="-2"/>
    <n v="0"/>
    <n v="19"/>
    <n v="1"/>
    <n v="1"/>
    <n v="1"/>
    <x v="0"/>
    <n v="602"/>
    <n v="1"/>
    <x v="1"/>
    <x v="0"/>
    <n v="3"/>
    <n v="100"/>
    <n v="1"/>
    <x v="1"/>
    <n v="4"/>
    <n v="2325"/>
    <n v="20989"/>
    <n v="0"/>
    <n v="21"/>
    <n v="4"/>
    <x v="0"/>
    <n v="80"/>
    <n v="0"/>
    <n v="1"/>
    <n v="4"/>
    <n v="0"/>
    <n v="0"/>
    <n v="0"/>
    <n v="0"/>
  </r>
  <r>
    <s v="No"/>
    <x v="1"/>
    <x v="0"/>
    <x v="1"/>
    <x v="1"/>
    <x v="2"/>
    <x v="172"/>
    <x v="172"/>
    <x v="1"/>
    <x v="2"/>
    <x v="0"/>
    <s v="No"/>
    <s v="Y"/>
    <n v="3"/>
    <n v="-2"/>
    <n v="0"/>
    <n v="36"/>
    <n v="0"/>
    <m/>
    <n v="0"/>
    <x v="1"/>
    <n v="1480"/>
    <n v="3"/>
    <x v="0"/>
    <x v="0"/>
    <n v="4"/>
    <n v="30"/>
    <n v="3"/>
    <x v="1"/>
    <n v="3"/>
    <n v="2088"/>
    <n v="15062"/>
    <n v="4"/>
    <n v="12"/>
    <n v="3"/>
    <x v="3"/>
    <n v="80"/>
    <n v="0"/>
    <n v="13"/>
    <n v="2"/>
    <n v="8"/>
    <n v="7"/>
    <n v="7"/>
    <n v="2"/>
  </r>
  <r>
    <s v="No"/>
    <x v="2"/>
    <x v="2"/>
    <x v="1"/>
    <x v="1"/>
    <x v="2"/>
    <x v="173"/>
    <x v="173"/>
    <x v="1"/>
    <x v="2"/>
    <x v="2"/>
    <s v="No"/>
    <s v="Y"/>
    <n v="4"/>
    <n v="-2"/>
    <n v="0"/>
    <n v="30"/>
    <n v="0"/>
    <m/>
    <n v="0"/>
    <x v="1"/>
    <n v="111"/>
    <n v="9"/>
    <x v="3"/>
    <x v="0"/>
    <n v="3"/>
    <n v="66"/>
    <n v="3"/>
    <x v="0"/>
    <n v="1"/>
    <n v="3072"/>
    <n v="11012"/>
    <n v="1"/>
    <n v="11"/>
    <n v="3"/>
    <x v="3"/>
    <n v="80"/>
    <n v="2"/>
    <n v="12"/>
    <n v="3"/>
    <n v="12"/>
    <n v="9"/>
    <n v="6"/>
    <n v="10"/>
  </r>
  <r>
    <s v="No"/>
    <x v="0"/>
    <x v="1"/>
    <x v="1"/>
    <x v="0"/>
    <x v="0"/>
    <x v="174"/>
    <x v="174"/>
    <x v="0"/>
    <x v="0"/>
    <x v="2"/>
    <s v="Yes"/>
    <s v="Y"/>
    <n v="3"/>
    <n v="-2"/>
    <n v="0"/>
    <n v="45"/>
    <n v="0"/>
    <m/>
    <n v="0"/>
    <x v="1"/>
    <n v="1268"/>
    <n v="4"/>
    <x v="0"/>
    <x v="0"/>
    <n v="3"/>
    <n v="30"/>
    <n v="3"/>
    <x v="0"/>
    <n v="2"/>
    <n v="5006"/>
    <n v="6319"/>
    <n v="4"/>
    <n v="11"/>
    <n v="3"/>
    <x v="0"/>
    <n v="80"/>
    <n v="1"/>
    <n v="9"/>
    <n v="4"/>
    <n v="5"/>
    <n v="4"/>
    <n v="0"/>
    <n v="3"/>
  </r>
  <r>
    <s v="No"/>
    <x v="0"/>
    <x v="3"/>
    <x v="1"/>
    <x v="1"/>
    <x v="0"/>
    <x v="175"/>
    <x v="175"/>
    <x v="0"/>
    <x v="1"/>
    <x v="2"/>
    <s v="Yes"/>
    <s v="Y"/>
    <n v="3"/>
    <n v="-2"/>
    <n v="0"/>
    <n v="56"/>
    <n v="0"/>
    <m/>
    <n v="0"/>
    <x v="1"/>
    <n v="713"/>
    <n v="8"/>
    <x v="3"/>
    <x v="0"/>
    <n v="3"/>
    <n v="67"/>
    <n v="3"/>
    <x v="1"/>
    <n v="2"/>
    <n v="4257"/>
    <n v="13939"/>
    <n v="4"/>
    <n v="18"/>
    <n v="3"/>
    <x v="3"/>
    <n v="80"/>
    <n v="1"/>
    <n v="19"/>
    <n v="3"/>
    <n v="2"/>
    <n v="2"/>
    <n v="2"/>
    <n v="2"/>
  </r>
  <r>
    <s v="No"/>
    <x v="0"/>
    <x v="2"/>
    <x v="1"/>
    <x v="1"/>
    <x v="0"/>
    <x v="176"/>
    <x v="176"/>
    <x v="1"/>
    <x v="1"/>
    <x v="0"/>
    <s v="No"/>
    <s v="Y"/>
    <n v="2"/>
    <n v="-2"/>
    <n v="0"/>
    <n v="33"/>
    <n v="0"/>
    <m/>
    <n v="0"/>
    <x v="1"/>
    <n v="134"/>
    <n v="2"/>
    <x v="3"/>
    <x v="0"/>
    <n v="3"/>
    <n v="90"/>
    <n v="3"/>
    <x v="1"/>
    <n v="2"/>
    <n v="2500"/>
    <n v="10515"/>
    <n v="0"/>
    <n v="14"/>
    <n v="3"/>
    <x v="0"/>
    <n v="80"/>
    <n v="0"/>
    <n v="4"/>
    <n v="4"/>
    <n v="3"/>
    <n v="1"/>
    <n v="0"/>
    <n v="2"/>
  </r>
  <r>
    <s v="Yes"/>
    <x v="0"/>
    <x v="4"/>
    <x v="0"/>
    <x v="1"/>
    <x v="0"/>
    <x v="177"/>
    <x v="177"/>
    <x v="1"/>
    <x v="2"/>
    <x v="0"/>
    <s v="No"/>
    <s v="Y"/>
    <n v="3"/>
    <n v="-2"/>
    <n v="0"/>
    <n v="19"/>
    <n v="1"/>
    <n v="1"/>
    <n v="1"/>
    <x v="0"/>
    <n v="303"/>
    <n v="2"/>
    <x v="3"/>
    <x v="0"/>
    <n v="2"/>
    <n v="47"/>
    <n v="2"/>
    <x v="1"/>
    <n v="2"/>
    <n v="1102"/>
    <n v="9241"/>
    <n v="1"/>
    <n v="22"/>
    <n v="4"/>
    <x v="3"/>
    <n v="80"/>
    <n v="0"/>
    <n v="1"/>
    <n v="2"/>
    <n v="1"/>
    <n v="0"/>
    <n v="1"/>
    <n v="0"/>
  </r>
  <r>
    <s v="No"/>
    <x v="0"/>
    <x v="1"/>
    <x v="1"/>
    <x v="0"/>
    <x v="3"/>
    <x v="178"/>
    <x v="178"/>
    <x v="0"/>
    <x v="0"/>
    <x v="2"/>
    <s v="No"/>
    <s v="Y"/>
    <n v="2"/>
    <n v="-2"/>
    <n v="0"/>
    <n v="46"/>
    <n v="0"/>
    <m/>
    <n v="0"/>
    <x v="1"/>
    <n v="526"/>
    <n v="1"/>
    <x v="0"/>
    <x v="0"/>
    <n v="2"/>
    <n v="92"/>
    <n v="3"/>
    <x v="2"/>
    <n v="1"/>
    <n v="10453"/>
    <n v="2137"/>
    <n v="1"/>
    <n v="25"/>
    <n v="4"/>
    <x v="3"/>
    <n v="80"/>
    <n v="3"/>
    <n v="24"/>
    <n v="3"/>
    <n v="24"/>
    <n v="13"/>
    <n v="15"/>
    <n v="7"/>
  </r>
  <r>
    <s v="No"/>
    <x v="0"/>
    <x v="0"/>
    <x v="1"/>
    <x v="1"/>
    <x v="0"/>
    <x v="179"/>
    <x v="179"/>
    <x v="0"/>
    <x v="2"/>
    <x v="0"/>
    <s v="No"/>
    <s v="Y"/>
    <n v="3"/>
    <n v="-2"/>
    <n v="0"/>
    <n v="38"/>
    <n v="0"/>
    <m/>
    <n v="0"/>
    <x v="1"/>
    <n v="1380"/>
    <n v="9"/>
    <x v="0"/>
    <x v="0"/>
    <n v="3"/>
    <n v="75"/>
    <n v="3"/>
    <x v="1"/>
    <n v="2"/>
    <n v="2288"/>
    <n v="6319"/>
    <n v="1"/>
    <n v="12"/>
    <n v="3"/>
    <x v="3"/>
    <n v="80"/>
    <n v="0"/>
    <n v="2"/>
    <n v="3"/>
    <n v="2"/>
    <n v="2"/>
    <n v="2"/>
    <n v="1"/>
  </r>
  <r>
    <s v="No"/>
    <x v="0"/>
    <x v="2"/>
    <x v="1"/>
    <x v="1"/>
    <x v="2"/>
    <x v="180"/>
    <x v="180"/>
    <x v="0"/>
    <x v="1"/>
    <x v="1"/>
    <s v="Yes"/>
    <s v="Y"/>
    <n v="0"/>
    <n v="-2"/>
    <n v="0"/>
    <n v="31"/>
    <n v="0"/>
    <m/>
    <n v="0"/>
    <x v="1"/>
    <n v="140"/>
    <n v="12"/>
    <x v="1"/>
    <x v="0"/>
    <n v="3"/>
    <n v="95"/>
    <n v="3"/>
    <x v="1"/>
    <n v="4"/>
    <n v="3929"/>
    <n v="6984"/>
    <n v="8"/>
    <n v="23"/>
    <n v="4"/>
    <x v="3"/>
    <n v="80"/>
    <n v="1"/>
    <n v="7"/>
    <n v="3"/>
    <n v="4"/>
    <n v="2"/>
    <n v="0"/>
    <n v="2"/>
  </r>
  <r>
    <s v="No"/>
    <x v="0"/>
    <x v="2"/>
    <x v="1"/>
    <x v="1"/>
    <x v="2"/>
    <x v="181"/>
    <x v="181"/>
    <x v="0"/>
    <x v="1"/>
    <x v="0"/>
    <s v="No"/>
    <s v="Y"/>
    <n v="3"/>
    <n v="-2"/>
    <n v="0"/>
    <n v="34"/>
    <n v="0"/>
    <m/>
    <n v="0"/>
    <x v="1"/>
    <n v="629"/>
    <n v="27"/>
    <x v="0"/>
    <x v="0"/>
    <n v="4"/>
    <n v="95"/>
    <n v="3"/>
    <x v="1"/>
    <n v="3"/>
    <n v="2311"/>
    <n v="5711"/>
    <n v="2"/>
    <n v="15"/>
    <n v="3"/>
    <x v="1"/>
    <n v="80"/>
    <n v="0"/>
    <n v="9"/>
    <n v="3"/>
    <n v="3"/>
    <n v="2"/>
    <n v="1"/>
    <n v="2"/>
  </r>
  <r>
    <s v="Yes"/>
    <x v="0"/>
    <x v="0"/>
    <x v="0"/>
    <x v="0"/>
    <x v="3"/>
    <x v="182"/>
    <x v="182"/>
    <x v="0"/>
    <x v="6"/>
    <x v="0"/>
    <s v="Yes"/>
    <s v="Y"/>
    <n v="5"/>
    <n v="-2"/>
    <n v="0"/>
    <n v="41"/>
    <n v="1"/>
    <n v="1"/>
    <n v="1"/>
    <x v="0"/>
    <n v="1356"/>
    <n v="20"/>
    <x v="0"/>
    <x v="0"/>
    <n v="2"/>
    <n v="70"/>
    <n v="3"/>
    <x v="1"/>
    <n v="3"/>
    <n v="3140"/>
    <n v="21728"/>
    <n v="1"/>
    <n v="22"/>
    <n v="4"/>
    <x v="1"/>
    <n v="80"/>
    <n v="0"/>
    <n v="4"/>
    <n v="2"/>
    <n v="4"/>
    <n v="3"/>
    <n v="0"/>
    <n v="2"/>
  </r>
  <r>
    <s v="No"/>
    <x v="0"/>
    <x v="1"/>
    <x v="1"/>
    <x v="1"/>
    <x v="2"/>
    <x v="183"/>
    <x v="183"/>
    <x v="1"/>
    <x v="2"/>
    <x v="1"/>
    <s v="No"/>
    <s v="Y"/>
    <n v="2"/>
    <n v="-2"/>
    <n v="0"/>
    <n v="50"/>
    <n v="0"/>
    <m/>
    <n v="0"/>
    <x v="1"/>
    <n v="328"/>
    <n v="1"/>
    <x v="3"/>
    <x v="0"/>
    <n v="3"/>
    <n v="86"/>
    <n v="2"/>
    <x v="1"/>
    <n v="3"/>
    <n v="3690"/>
    <n v="3425"/>
    <n v="2"/>
    <n v="15"/>
    <n v="3"/>
    <x v="1"/>
    <n v="80"/>
    <n v="1"/>
    <n v="5"/>
    <n v="2"/>
    <n v="3"/>
    <n v="2"/>
    <n v="0"/>
    <n v="2"/>
  </r>
  <r>
    <s v="No"/>
    <x v="0"/>
    <x v="1"/>
    <x v="1"/>
    <x v="1"/>
    <x v="2"/>
    <x v="184"/>
    <x v="184"/>
    <x v="0"/>
    <x v="3"/>
    <x v="2"/>
    <s v="No"/>
    <s v="Y"/>
    <n v="3"/>
    <n v="-2"/>
    <n v="0"/>
    <n v="53"/>
    <n v="0"/>
    <m/>
    <n v="0"/>
    <x v="1"/>
    <n v="1084"/>
    <n v="13"/>
    <x v="0"/>
    <x v="0"/>
    <n v="4"/>
    <n v="57"/>
    <n v="4"/>
    <x v="0"/>
    <n v="3"/>
    <n v="4450"/>
    <n v="26250"/>
    <n v="1"/>
    <n v="11"/>
    <n v="3"/>
    <x v="3"/>
    <n v="80"/>
    <n v="2"/>
    <n v="5"/>
    <n v="3"/>
    <n v="4"/>
    <n v="2"/>
    <n v="1"/>
    <n v="3"/>
  </r>
  <r>
    <s v="No"/>
    <x v="0"/>
    <x v="2"/>
    <x v="1"/>
    <x v="1"/>
    <x v="2"/>
    <x v="185"/>
    <x v="185"/>
    <x v="0"/>
    <x v="1"/>
    <x v="1"/>
    <s v="No"/>
    <s v="Y"/>
    <n v="5"/>
    <n v="-2"/>
    <n v="0"/>
    <n v="33"/>
    <n v="0"/>
    <m/>
    <n v="0"/>
    <x v="1"/>
    <n v="931"/>
    <n v="14"/>
    <x v="3"/>
    <x v="0"/>
    <n v="4"/>
    <n v="72"/>
    <n v="3"/>
    <x v="1"/>
    <n v="3"/>
    <n v="2756"/>
    <n v="4673"/>
    <n v="1"/>
    <n v="13"/>
    <n v="3"/>
    <x v="1"/>
    <n v="80"/>
    <n v="1"/>
    <n v="8"/>
    <n v="3"/>
    <n v="8"/>
    <n v="7"/>
    <n v="1"/>
    <n v="6"/>
  </r>
  <r>
    <s v="No"/>
    <x v="0"/>
    <x v="0"/>
    <x v="1"/>
    <x v="1"/>
    <x v="2"/>
    <x v="186"/>
    <x v="186"/>
    <x v="0"/>
    <x v="5"/>
    <x v="1"/>
    <s v="No"/>
    <s v="Y"/>
    <n v="2"/>
    <n v="-2"/>
    <n v="0"/>
    <n v="40"/>
    <n v="0"/>
    <m/>
    <n v="0"/>
    <x v="1"/>
    <n v="989"/>
    <n v="4"/>
    <x v="1"/>
    <x v="0"/>
    <n v="4"/>
    <n v="46"/>
    <n v="3"/>
    <x v="4"/>
    <n v="3"/>
    <n v="19033"/>
    <n v="6499"/>
    <n v="1"/>
    <n v="14"/>
    <n v="3"/>
    <x v="2"/>
    <n v="80"/>
    <n v="1"/>
    <n v="21"/>
    <n v="3"/>
    <n v="20"/>
    <n v="8"/>
    <n v="9"/>
    <n v="9"/>
  </r>
  <r>
    <s v="No"/>
    <x v="0"/>
    <x v="3"/>
    <x v="1"/>
    <x v="1"/>
    <x v="2"/>
    <x v="187"/>
    <x v="187"/>
    <x v="1"/>
    <x v="7"/>
    <x v="0"/>
    <s v="No"/>
    <s v="Y"/>
    <n v="3"/>
    <n v="-2"/>
    <n v="0"/>
    <n v="55"/>
    <n v="0"/>
    <m/>
    <n v="0"/>
    <x v="1"/>
    <n v="692"/>
    <n v="14"/>
    <x v="2"/>
    <x v="0"/>
    <n v="3"/>
    <n v="61"/>
    <n v="4"/>
    <x v="4"/>
    <n v="3"/>
    <n v="18722"/>
    <n v="13339"/>
    <n v="8"/>
    <n v="11"/>
    <n v="3"/>
    <x v="1"/>
    <n v="80"/>
    <n v="0"/>
    <n v="36"/>
    <n v="3"/>
    <n v="24"/>
    <n v="15"/>
    <n v="2"/>
    <n v="15"/>
  </r>
  <r>
    <s v="No"/>
    <x v="1"/>
    <x v="2"/>
    <x v="1"/>
    <x v="1"/>
    <x v="0"/>
    <x v="188"/>
    <x v="188"/>
    <x v="1"/>
    <x v="3"/>
    <x v="1"/>
    <s v="No"/>
    <s v="Y"/>
    <n v="2"/>
    <n v="-2"/>
    <n v="0"/>
    <n v="34"/>
    <n v="0"/>
    <m/>
    <n v="0"/>
    <x v="1"/>
    <n v="1069"/>
    <n v="2"/>
    <x v="1"/>
    <x v="0"/>
    <n v="4"/>
    <n v="45"/>
    <n v="2"/>
    <x v="0"/>
    <n v="2"/>
    <n v="9547"/>
    <n v="14074"/>
    <n v="1"/>
    <n v="17"/>
    <n v="3"/>
    <x v="3"/>
    <n v="80"/>
    <n v="0"/>
    <n v="10"/>
    <n v="2"/>
    <n v="10"/>
    <n v="9"/>
    <n v="1"/>
    <n v="9"/>
  </r>
  <r>
    <s v="No"/>
    <x v="0"/>
    <x v="1"/>
    <x v="1"/>
    <x v="1"/>
    <x v="2"/>
    <x v="189"/>
    <x v="189"/>
    <x v="0"/>
    <x v="4"/>
    <x v="0"/>
    <s v="No"/>
    <s v="Y"/>
    <n v="6"/>
    <n v="-2"/>
    <n v="0"/>
    <n v="51"/>
    <n v="0"/>
    <m/>
    <n v="0"/>
    <x v="1"/>
    <n v="313"/>
    <n v="3"/>
    <x v="3"/>
    <x v="0"/>
    <n v="4"/>
    <n v="98"/>
    <n v="3"/>
    <x v="3"/>
    <n v="3"/>
    <n v="13734"/>
    <n v="7192"/>
    <n v="3"/>
    <n v="18"/>
    <n v="3"/>
    <x v="3"/>
    <n v="80"/>
    <n v="0"/>
    <n v="21"/>
    <n v="3"/>
    <n v="7"/>
    <n v="7"/>
    <n v="1"/>
    <n v="0"/>
  </r>
  <r>
    <s v="No"/>
    <x v="0"/>
    <x v="1"/>
    <x v="1"/>
    <x v="1"/>
    <x v="0"/>
    <x v="190"/>
    <x v="190"/>
    <x v="1"/>
    <x v="5"/>
    <x v="1"/>
    <s v="No"/>
    <s v="Y"/>
    <n v="5"/>
    <n v="-2"/>
    <n v="0"/>
    <n v="52"/>
    <n v="0"/>
    <m/>
    <n v="0"/>
    <x v="1"/>
    <n v="699"/>
    <n v="1"/>
    <x v="2"/>
    <x v="0"/>
    <n v="3"/>
    <n v="65"/>
    <n v="2"/>
    <x v="4"/>
    <n v="2"/>
    <n v="19999"/>
    <n v="5678"/>
    <n v="0"/>
    <n v="14"/>
    <n v="3"/>
    <x v="0"/>
    <n v="80"/>
    <n v="1"/>
    <n v="34"/>
    <n v="3"/>
    <n v="33"/>
    <n v="18"/>
    <n v="11"/>
    <n v="9"/>
  </r>
  <r>
    <s v="No"/>
    <x v="0"/>
    <x v="2"/>
    <x v="1"/>
    <x v="1"/>
    <x v="2"/>
    <x v="191"/>
    <x v="191"/>
    <x v="0"/>
    <x v="1"/>
    <x v="0"/>
    <s v="No"/>
    <s v="Y"/>
    <n v="2"/>
    <n v="-2"/>
    <n v="0"/>
    <n v="27"/>
    <n v="0"/>
    <m/>
    <n v="0"/>
    <x v="1"/>
    <n v="894"/>
    <n v="9"/>
    <x v="3"/>
    <x v="0"/>
    <n v="4"/>
    <n v="99"/>
    <n v="3"/>
    <x v="1"/>
    <n v="3"/>
    <n v="2279"/>
    <n v="11781"/>
    <n v="1"/>
    <n v="16"/>
    <n v="3"/>
    <x v="1"/>
    <n v="80"/>
    <n v="0"/>
    <n v="7"/>
    <n v="2"/>
    <n v="7"/>
    <n v="7"/>
    <n v="0"/>
    <n v="3"/>
  </r>
  <r>
    <s v="Yes"/>
    <x v="0"/>
    <x v="0"/>
    <x v="0"/>
    <x v="1"/>
    <x v="0"/>
    <x v="192"/>
    <x v="192"/>
    <x v="1"/>
    <x v="3"/>
    <x v="1"/>
    <s v="Yes"/>
    <s v="Y"/>
    <n v="1"/>
    <n v="-2"/>
    <n v="0"/>
    <n v="35"/>
    <n v="1"/>
    <n v="1"/>
    <n v="1"/>
    <x v="0"/>
    <n v="556"/>
    <n v="23"/>
    <x v="0"/>
    <x v="0"/>
    <n v="2"/>
    <n v="50"/>
    <n v="2"/>
    <x v="0"/>
    <n v="2"/>
    <n v="5916"/>
    <n v="15497"/>
    <n v="3"/>
    <n v="13"/>
    <n v="3"/>
    <x v="0"/>
    <n v="80"/>
    <n v="0"/>
    <n v="8"/>
    <n v="3"/>
    <n v="1"/>
    <n v="0"/>
    <n v="0"/>
    <n v="1"/>
  </r>
  <r>
    <s v="No"/>
    <x v="2"/>
    <x v="0"/>
    <x v="1"/>
    <x v="1"/>
    <x v="2"/>
    <x v="193"/>
    <x v="193"/>
    <x v="1"/>
    <x v="1"/>
    <x v="2"/>
    <s v="No"/>
    <s v="Y"/>
    <n v="3"/>
    <n v="-2"/>
    <n v="0"/>
    <n v="43"/>
    <n v="0"/>
    <m/>
    <n v="0"/>
    <x v="1"/>
    <n v="1344"/>
    <n v="7"/>
    <x v="3"/>
    <x v="0"/>
    <n v="4"/>
    <n v="37"/>
    <n v="4"/>
    <x v="1"/>
    <n v="4"/>
    <n v="2089"/>
    <n v="5228"/>
    <n v="4"/>
    <n v="14"/>
    <n v="3"/>
    <x v="1"/>
    <n v="80"/>
    <n v="3"/>
    <n v="7"/>
    <n v="4"/>
    <n v="5"/>
    <n v="4"/>
    <n v="2"/>
    <n v="2"/>
  </r>
  <r>
    <s v="No"/>
    <x v="2"/>
    <x v="1"/>
    <x v="1"/>
    <x v="1"/>
    <x v="2"/>
    <x v="194"/>
    <x v="194"/>
    <x v="1"/>
    <x v="5"/>
    <x v="1"/>
    <s v="No"/>
    <s v="Y"/>
    <n v="1"/>
    <n v="-2"/>
    <n v="0"/>
    <n v="45"/>
    <n v="0"/>
    <m/>
    <n v="0"/>
    <x v="1"/>
    <n v="1195"/>
    <n v="2"/>
    <x v="0"/>
    <x v="0"/>
    <n v="1"/>
    <n v="65"/>
    <n v="2"/>
    <x v="3"/>
    <n v="4"/>
    <n v="16792"/>
    <n v="20462"/>
    <n v="9"/>
    <n v="23"/>
    <n v="4"/>
    <x v="1"/>
    <n v="80"/>
    <n v="1"/>
    <n v="22"/>
    <n v="3"/>
    <n v="20"/>
    <n v="8"/>
    <n v="11"/>
    <n v="8"/>
  </r>
  <r>
    <s v="No"/>
    <x v="0"/>
    <x v="0"/>
    <x v="1"/>
    <x v="1"/>
    <x v="0"/>
    <x v="195"/>
    <x v="195"/>
    <x v="1"/>
    <x v="1"/>
    <x v="1"/>
    <s v="Yes"/>
    <s v="Y"/>
    <n v="3"/>
    <n v="-2"/>
    <n v="0"/>
    <n v="37"/>
    <n v="0"/>
    <m/>
    <n v="0"/>
    <x v="1"/>
    <n v="290"/>
    <n v="21"/>
    <x v="3"/>
    <x v="0"/>
    <n v="2"/>
    <n v="65"/>
    <n v="4"/>
    <x v="1"/>
    <n v="2"/>
    <n v="3564"/>
    <n v="22977"/>
    <n v="1"/>
    <n v="12"/>
    <n v="3"/>
    <x v="0"/>
    <n v="80"/>
    <n v="1"/>
    <n v="8"/>
    <n v="2"/>
    <n v="8"/>
    <n v="7"/>
    <n v="1"/>
    <n v="7"/>
  </r>
  <r>
    <s v="No"/>
    <x v="1"/>
    <x v="0"/>
    <x v="1"/>
    <x v="1"/>
    <x v="2"/>
    <x v="196"/>
    <x v="196"/>
    <x v="0"/>
    <x v="2"/>
    <x v="0"/>
    <s v="No"/>
    <s v="Y"/>
    <n v="5"/>
    <n v="-2"/>
    <n v="0"/>
    <n v="35"/>
    <n v="0"/>
    <m/>
    <n v="0"/>
    <x v="1"/>
    <n v="138"/>
    <n v="2"/>
    <x v="3"/>
    <x v="0"/>
    <n v="2"/>
    <n v="37"/>
    <n v="3"/>
    <x v="0"/>
    <n v="3"/>
    <n v="4425"/>
    <n v="15986"/>
    <n v="5"/>
    <n v="11"/>
    <n v="3"/>
    <x v="1"/>
    <n v="80"/>
    <n v="0"/>
    <n v="10"/>
    <n v="3"/>
    <n v="6"/>
    <n v="2"/>
    <n v="1"/>
    <n v="2"/>
  </r>
  <r>
    <s v="No"/>
    <x v="2"/>
    <x v="0"/>
    <x v="1"/>
    <x v="1"/>
    <x v="2"/>
    <x v="197"/>
    <x v="197"/>
    <x v="0"/>
    <x v="3"/>
    <x v="2"/>
    <s v="No"/>
    <s v="Y"/>
    <n v="5"/>
    <n v="-2"/>
    <n v="0"/>
    <n v="42"/>
    <n v="0"/>
    <m/>
    <n v="0"/>
    <x v="1"/>
    <n v="926"/>
    <n v="21"/>
    <x v="0"/>
    <x v="0"/>
    <n v="3"/>
    <n v="36"/>
    <n v="3"/>
    <x v="0"/>
    <n v="3"/>
    <n v="5265"/>
    <n v="16439"/>
    <n v="2"/>
    <n v="16"/>
    <n v="3"/>
    <x v="2"/>
    <n v="80"/>
    <n v="1"/>
    <n v="11"/>
    <n v="3"/>
    <n v="5"/>
    <n v="3"/>
    <n v="0"/>
    <n v="2"/>
  </r>
  <r>
    <s v="No"/>
    <x v="0"/>
    <x v="0"/>
    <x v="1"/>
    <x v="1"/>
    <x v="0"/>
    <x v="198"/>
    <x v="198"/>
    <x v="1"/>
    <x v="3"/>
    <x v="1"/>
    <s v="No"/>
    <s v="Y"/>
    <n v="3"/>
    <n v="-2"/>
    <n v="0"/>
    <n v="38"/>
    <n v="0"/>
    <m/>
    <n v="0"/>
    <x v="1"/>
    <n v="1261"/>
    <n v="2"/>
    <x v="2"/>
    <x v="0"/>
    <n v="4"/>
    <n v="88"/>
    <n v="3"/>
    <x v="0"/>
    <n v="2"/>
    <n v="6553"/>
    <n v="7259"/>
    <n v="9"/>
    <n v="14"/>
    <n v="3"/>
    <x v="2"/>
    <n v="80"/>
    <n v="0"/>
    <n v="14"/>
    <n v="3"/>
    <n v="1"/>
    <n v="0"/>
    <n v="0"/>
    <n v="0"/>
  </r>
  <r>
    <s v="No"/>
    <x v="0"/>
    <x v="0"/>
    <x v="1"/>
    <x v="1"/>
    <x v="4"/>
    <x v="199"/>
    <x v="199"/>
    <x v="1"/>
    <x v="3"/>
    <x v="1"/>
    <s v="No"/>
    <s v="Y"/>
    <n v="3"/>
    <n v="-2"/>
    <n v="0"/>
    <n v="38"/>
    <n v="0"/>
    <m/>
    <n v="0"/>
    <x v="1"/>
    <n v="1084"/>
    <n v="29"/>
    <x v="3"/>
    <x v="0"/>
    <n v="4"/>
    <n v="54"/>
    <n v="3"/>
    <x v="0"/>
    <n v="4"/>
    <n v="6261"/>
    <n v="4185"/>
    <n v="3"/>
    <n v="18"/>
    <n v="3"/>
    <x v="0"/>
    <n v="80"/>
    <n v="1"/>
    <n v="9"/>
    <n v="1"/>
    <n v="7"/>
    <n v="7"/>
    <n v="1"/>
    <n v="7"/>
  </r>
  <r>
    <s v="No"/>
    <x v="1"/>
    <x v="2"/>
    <x v="1"/>
    <x v="1"/>
    <x v="4"/>
    <x v="200"/>
    <x v="200"/>
    <x v="1"/>
    <x v="3"/>
    <x v="1"/>
    <s v="No"/>
    <s v="Y"/>
    <n v="1"/>
    <n v="-2"/>
    <n v="0"/>
    <n v="27"/>
    <n v="0"/>
    <m/>
    <n v="0"/>
    <x v="1"/>
    <n v="472"/>
    <n v="1"/>
    <x v="1"/>
    <x v="0"/>
    <n v="3"/>
    <n v="60"/>
    <n v="2"/>
    <x v="0"/>
    <n v="4"/>
    <n v="4298"/>
    <n v="9679"/>
    <n v="5"/>
    <n v="19"/>
    <n v="3"/>
    <x v="3"/>
    <n v="80"/>
    <n v="1"/>
    <n v="6"/>
    <n v="3"/>
    <n v="2"/>
    <n v="2"/>
    <n v="2"/>
    <n v="0"/>
  </r>
  <r>
    <s v="No"/>
    <x v="2"/>
    <x v="1"/>
    <x v="1"/>
    <x v="1"/>
    <x v="0"/>
    <x v="201"/>
    <x v="201"/>
    <x v="1"/>
    <x v="3"/>
    <x v="2"/>
    <s v="Yes"/>
    <s v="Y"/>
    <n v="0"/>
    <n v="-2"/>
    <n v="0"/>
    <n v="49"/>
    <n v="0"/>
    <m/>
    <n v="0"/>
    <x v="1"/>
    <n v="1002"/>
    <n v="18"/>
    <x v="2"/>
    <x v="0"/>
    <n v="4"/>
    <n v="92"/>
    <n v="3"/>
    <x v="0"/>
    <n v="2"/>
    <n v="6804"/>
    <n v="23793"/>
    <n v="1"/>
    <n v="15"/>
    <n v="3"/>
    <x v="0"/>
    <n v="80"/>
    <n v="2"/>
    <n v="7"/>
    <n v="3"/>
    <n v="7"/>
    <n v="7"/>
    <n v="1"/>
    <n v="7"/>
  </r>
  <r>
    <s v="No"/>
    <x v="1"/>
    <x v="2"/>
    <x v="1"/>
    <x v="1"/>
    <x v="2"/>
    <x v="202"/>
    <x v="202"/>
    <x v="1"/>
    <x v="1"/>
    <x v="2"/>
    <s v="Yes"/>
    <s v="Y"/>
    <n v="4"/>
    <n v="-2"/>
    <n v="0"/>
    <n v="34"/>
    <n v="0"/>
    <m/>
    <n v="0"/>
    <x v="1"/>
    <n v="878"/>
    <n v="10"/>
    <x v="2"/>
    <x v="0"/>
    <n v="4"/>
    <n v="43"/>
    <n v="3"/>
    <x v="1"/>
    <n v="3"/>
    <n v="3815"/>
    <n v="5972"/>
    <n v="1"/>
    <n v="17"/>
    <n v="3"/>
    <x v="1"/>
    <n v="80"/>
    <n v="1"/>
    <n v="5"/>
    <n v="4"/>
    <n v="5"/>
    <n v="3"/>
    <n v="2"/>
    <n v="0"/>
  </r>
  <r>
    <s v="No"/>
    <x v="0"/>
    <x v="0"/>
    <x v="1"/>
    <x v="1"/>
    <x v="2"/>
    <x v="203"/>
    <x v="203"/>
    <x v="1"/>
    <x v="2"/>
    <x v="1"/>
    <s v="Yes"/>
    <s v="Y"/>
    <n v="2"/>
    <n v="-2"/>
    <n v="0"/>
    <n v="40"/>
    <n v="0"/>
    <m/>
    <n v="0"/>
    <x v="1"/>
    <n v="905"/>
    <n v="19"/>
    <x v="0"/>
    <x v="0"/>
    <n v="3"/>
    <n v="99"/>
    <n v="3"/>
    <x v="0"/>
    <n v="4"/>
    <n v="2741"/>
    <n v="16523"/>
    <n v="8"/>
    <n v="15"/>
    <n v="3"/>
    <x v="3"/>
    <n v="80"/>
    <n v="1"/>
    <n v="15"/>
    <n v="4"/>
    <n v="7"/>
    <n v="2"/>
    <n v="3"/>
    <n v="7"/>
  </r>
  <r>
    <s v="Yes"/>
    <x v="0"/>
    <x v="0"/>
    <x v="0"/>
    <x v="1"/>
    <x v="2"/>
    <x v="204"/>
    <x v="204"/>
    <x v="1"/>
    <x v="4"/>
    <x v="1"/>
    <s v="Yes"/>
    <s v="Y"/>
    <n v="2"/>
    <n v="-2"/>
    <n v="0"/>
    <n v="38"/>
    <n v="1"/>
    <n v="1"/>
    <n v="1"/>
    <x v="0"/>
    <n v="1180"/>
    <n v="29"/>
    <x v="1"/>
    <x v="0"/>
    <n v="2"/>
    <n v="70"/>
    <n v="3"/>
    <x v="0"/>
    <n v="3"/>
    <n v="6673"/>
    <n v="11354"/>
    <n v="7"/>
    <n v="19"/>
    <n v="3"/>
    <x v="2"/>
    <n v="80"/>
    <n v="0"/>
    <n v="17"/>
    <n v="3"/>
    <n v="1"/>
    <n v="0"/>
    <n v="0"/>
    <n v="0"/>
  </r>
  <r>
    <s v="Yes"/>
    <x v="0"/>
    <x v="2"/>
    <x v="0"/>
    <x v="0"/>
    <x v="3"/>
    <x v="205"/>
    <x v="205"/>
    <x v="0"/>
    <x v="0"/>
    <x v="1"/>
    <s v="No"/>
    <s v="Y"/>
    <n v="3"/>
    <n v="-2"/>
    <n v="0"/>
    <n v="29"/>
    <n v="1"/>
    <n v="1"/>
    <n v="1"/>
    <x v="0"/>
    <n v="121"/>
    <n v="27"/>
    <x v="3"/>
    <x v="0"/>
    <n v="2"/>
    <n v="35"/>
    <n v="3"/>
    <x v="2"/>
    <n v="4"/>
    <n v="7639"/>
    <n v="24525"/>
    <n v="1"/>
    <n v="22"/>
    <n v="4"/>
    <x v="1"/>
    <n v="80"/>
    <n v="3"/>
    <n v="10"/>
    <n v="2"/>
    <n v="10"/>
    <n v="4"/>
    <n v="1"/>
    <n v="9"/>
  </r>
  <r>
    <s v="No"/>
    <x v="0"/>
    <x v="4"/>
    <x v="1"/>
    <x v="1"/>
    <x v="0"/>
    <x v="206"/>
    <x v="206"/>
    <x v="1"/>
    <x v="1"/>
    <x v="2"/>
    <s v="Yes"/>
    <s v="Y"/>
    <n v="2"/>
    <n v="-2"/>
    <n v="0"/>
    <n v="22"/>
    <n v="0"/>
    <m/>
    <n v="0"/>
    <x v="1"/>
    <n v="1136"/>
    <n v="5"/>
    <x v="3"/>
    <x v="0"/>
    <n v="4"/>
    <n v="60"/>
    <n v="4"/>
    <x v="1"/>
    <n v="2"/>
    <n v="2328"/>
    <n v="12392"/>
    <n v="1"/>
    <n v="16"/>
    <n v="3"/>
    <x v="0"/>
    <n v="80"/>
    <n v="1"/>
    <n v="4"/>
    <n v="2"/>
    <n v="4"/>
    <n v="2"/>
    <n v="2"/>
    <n v="2"/>
  </r>
  <r>
    <s v="No"/>
    <x v="1"/>
    <x v="0"/>
    <x v="1"/>
    <x v="1"/>
    <x v="2"/>
    <x v="207"/>
    <x v="207"/>
    <x v="0"/>
    <x v="2"/>
    <x v="0"/>
    <s v="No"/>
    <s v="Y"/>
    <n v="2"/>
    <n v="-2"/>
    <n v="0"/>
    <n v="36"/>
    <n v="0"/>
    <m/>
    <n v="0"/>
    <x v="1"/>
    <n v="635"/>
    <n v="18"/>
    <x v="1"/>
    <x v="0"/>
    <n v="2"/>
    <n v="73"/>
    <n v="3"/>
    <x v="1"/>
    <n v="4"/>
    <n v="2153"/>
    <n v="7703"/>
    <n v="1"/>
    <n v="13"/>
    <n v="3"/>
    <x v="0"/>
    <n v="80"/>
    <n v="0"/>
    <n v="8"/>
    <n v="3"/>
    <n v="8"/>
    <n v="1"/>
    <n v="1"/>
    <n v="7"/>
  </r>
  <r>
    <s v="No"/>
    <x v="2"/>
    <x v="0"/>
    <x v="1"/>
    <x v="1"/>
    <x v="0"/>
    <x v="208"/>
    <x v="208"/>
    <x v="1"/>
    <x v="4"/>
    <x v="1"/>
    <s v="No"/>
    <s v="Y"/>
    <n v="5"/>
    <n v="-2"/>
    <n v="0"/>
    <n v="40"/>
    <n v="0"/>
    <m/>
    <n v="0"/>
    <x v="1"/>
    <n v="1151"/>
    <n v="9"/>
    <x v="4"/>
    <x v="0"/>
    <n v="4"/>
    <n v="63"/>
    <n v="2"/>
    <x v="0"/>
    <n v="2"/>
    <n v="4876"/>
    <n v="14242"/>
    <n v="9"/>
    <n v="14"/>
    <n v="3"/>
    <x v="1"/>
    <n v="80"/>
    <n v="1"/>
    <n v="5"/>
    <n v="1"/>
    <n v="3"/>
    <n v="2"/>
    <n v="0"/>
    <n v="2"/>
  </r>
  <r>
    <s v="No"/>
    <x v="0"/>
    <x v="1"/>
    <x v="1"/>
    <x v="1"/>
    <x v="2"/>
    <x v="209"/>
    <x v="209"/>
    <x v="1"/>
    <x v="4"/>
    <x v="2"/>
    <s v="No"/>
    <s v="Y"/>
    <n v="3"/>
    <n v="-2"/>
    <n v="0"/>
    <n v="46"/>
    <n v="0"/>
    <m/>
    <n v="0"/>
    <x v="1"/>
    <n v="644"/>
    <n v="1"/>
    <x v="2"/>
    <x v="0"/>
    <n v="4"/>
    <n v="97"/>
    <n v="3"/>
    <x v="2"/>
    <n v="3"/>
    <n v="9396"/>
    <n v="12368"/>
    <n v="7"/>
    <n v="16"/>
    <n v="3"/>
    <x v="3"/>
    <n v="80"/>
    <n v="1"/>
    <n v="17"/>
    <n v="3"/>
    <n v="4"/>
    <n v="2"/>
    <n v="0"/>
    <n v="3"/>
  </r>
  <r>
    <s v="Yes"/>
    <x v="0"/>
    <x v="2"/>
    <x v="0"/>
    <x v="0"/>
    <x v="2"/>
    <x v="210"/>
    <x v="210"/>
    <x v="1"/>
    <x v="0"/>
    <x v="1"/>
    <s v="No"/>
    <s v="Y"/>
    <n v="2"/>
    <n v="-2"/>
    <n v="0"/>
    <n v="32"/>
    <n v="1"/>
    <n v="1"/>
    <n v="1"/>
    <x v="0"/>
    <n v="1045"/>
    <n v="4"/>
    <x v="2"/>
    <x v="0"/>
    <n v="4"/>
    <n v="32"/>
    <n v="1"/>
    <x v="2"/>
    <n v="4"/>
    <n v="10400"/>
    <n v="25812"/>
    <n v="1"/>
    <n v="11"/>
    <n v="3"/>
    <x v="3"/>
    <n v="80"/>
    <n v="0"/>
    <n v="14"/>
    <n v="2"/>
    <n v="14"/>
    <n v="8"/>
    <n v="9"/>
    <n v="8"/>
  </r>
  <r>
    <s v="No"/>
    <x v="2"/>
    <x v="2"/>
    <x v="1"/>
    <x v="1"/>
    <x v="0"/>
    <x v="211"/>
    <x v="211"/>
    <x v="1"/>
    <x v="3"/>
    <x v="0"/>
    <s v="No"/>
    <s v="Y"/>
    <n v="2"/>
    <n v="-2"/>
    <n v="0"/>
    <n v="30"/>
    <n v="0"/>
    <m/>
    <n v="0"/>
    <x v="1"/>
    <n v="829"/>
    <n v="1"/>
    <x v="1"/>
    <x v="0"/>
    <n v="3"/>
    <n v="88"/>
    <n v="2"/>
    <x v="2"/>
    <n v="2"/>
    <n v="8474"/>
    <n v="20925"/>
    <n v="1"/>
    <n v="22"/>
    <n v="4"/>
    <x v="3"/>
    <n v="80"/>
    <n v="0"/>
    <n v="12"/>
    <n v="3"/>
    <n v="11"/>
    <n v="8"/>
    <n v="5"/>
    <n v="8"/>
  </r>
  <r>
    <s v="No"/>
    <x v="1"/>
    <x v="2"/>
    <x v="1"/>
    <x v="0"/>
    <x v="0"/>
    <x v="212"/>
    <x v="212"/>
    <x v="0"/>
    <x v="0"/>
    <x v="0"/>
    <s v="No"/>
    <s v="Y"/>
    <n v="2"/>
    <n v="-2"/>
    <n v="0"/>
    <n v="27"/>
    <n v="0"/>
    <m/>
    <n v="0"/>
    <x v="1"/>
    <n v="1242"/>
    <n v="20"/>
    <x v="3"/>
    <x v="0"/>
    <n v="4"/>
    <n v="90"/>
    <n v="3"/>
    <x v="0"/>
    <n v="2"/>
    <n v="9981"/>
    <n v="12916"/>
    <n v="1"/>
    <n v="14"/>
    <n v="3"/>
    <x v="1"/>
    <n v="80"/>
    <n v="0"/>
    <n v="7"/>
    <n v="3"/>
    <n v="7"/>
    <n v="7"/>
    <n v="0"/>
    <n v="7"/>
  </r>
  <r>
    <s v="No"/>
    <x v="0"/>
    <x v="1"/>
    <x v="1"/>
    <x v="1"/>
    <x v="0"/>
    <x v="213"/>
    <x v="213"/>
    <x v="1"/>
    <x v="7"/>
    <x v="1"/>
    <s v="No"/>
    <s v="Y"/>
    <n v="5"/>
    <n v="-2"/>
    <n v="0"/>
    <n v="51"/>
    <n v="0"/>
    <m/>
    <n v="0"/>
    <x v="1"/>
    <n v="1469"/>
    <n v="8"/>
    <x v="2"/>
    <x v="0"/>
    <n v="2"/>
    <n v="81"/>
    <n v="2"/>
    <x v="2"/>
    <n v="2"/>
    <n v="12490"/>
    <n v="15736"/>
    <n v="5"/>
    <n v="16"/>
    <n v="3"/>
    <x v="1"/>
    <n v="80"/>
    <n v="2"/>
    <n v="16"/>
    <n v="1"/>
    <n v="10"/>
    <n v="9"/>
    <n v="4"/>
    <n v="7"/>
  </r>
  <r>
    <s v="Yes"/>
    <x v="0"/>
    <x v="2"/>
    <x v="0"/>
    <x v="1"/>
    <x v="4"/>
    <x v="214"/>
    <x v="214"/>
    <x v="0"/>
    <x v="1"/>
    <x v="0"/>
    <s v="Yes"/>
    <s v="Y"/>
    <n v="5"/>
    <n v="-2"/>
    <n v="0"/>
    <n v="30"/>
    <n v="1"/>
    <n v="1"/>
    <n v="1"/>
    <x v="0"/>
    <n v="1005"/>
    <n v="3"/>
    <x v="3"/>
    <x v="0"/>
    <n v="4"/>
    <n v="88"/>
    <n v="3"/>
    <x v="1"/>
    <n v="4"/>
    <n v="2657"/>
    <n v="8556"/>
    <n v="5"/>
    <n v="11"/>
    <n v="3"/>
    <x v="3"/>
    <n v="80"/>
    <n v="0"/>
    <n v="8"/>
    <n v="3"/>
    <n v="5"/>
    <n v="2"/>
    <n v="0"/>
    <n v="4"/>
  </r>
  <r>
    <s v="No"/>
    <x v="0"/>
    <x v="0"/>
    <x v="1"/>
    <x v="0"/>
    <x v="0"/>
    <x v="215"/>
    <x v="215"/>
    <x v="0"/>
    <x v="5"/>
    <x v="0"/>
    <s v="Yes"/>
    <s v="Y"/>
    <n v="3"/>
    <n v="-2"/>
    <n v="0"/>
    <n v="41"/>
    <n v="0"/>
    <m/>
    <n v="0"/>
    <x v="1"/>
    <n v="896"/>
    <n v="6"/>
    <x v="3"/>
    <x v="0"/>
    <n v="4"/>
    <n v="75"/>
    <n v="3"/>
    <x v="2"/>
    <n v="2"/>
    <n v="13591"/>
    <n v="14674"/>
    <n v="3"/>
    <n v="18"/>
    <n v="3"/>
    <x v="3"/>
    <n v="80"/>
    <n v="0"/>
    <n v="16"/>
    <n v="3"/>
    <n v="1"/>
    <n v="0"/>
    <n v="0"/>
    <n v="0"/>
  </r>
  <r>
    <s v="Yes"/>
    <x v="1"/>
    <x v="2"/>
    <x v="0"/>
    <x v="0"/>
    <x v="3"/>
    <x v="216"/>
    <x v="216"/>
    <x v="0"/>
    <x v="0"/>
    <x v="0"/>
    <s v="No"/>
    <s v="Y"/>
    <n v="5"/>
    <n v="-2"/>
    <n v="0"/>
    <n v="30"/>
    <n v="1"/>
    <n v="1"/>
    <n v="1"/>
    <x v="0"/>
    <n v="334"/>
    <n v="26"/>
    <x v="2"/>
    <x v="0"/>
    <n v="3"/>
    <n v="52"/>
    <n v="2"/>
    <x v="0"/>
    <n v="3"/>
    <n v="6696"/>
    <n v="22967"/>
    <n v="5"/>
    <n v="15"/>
    <n v="3"/>
    <x v="3"/>
    <n v="80"/>
    <n v="0"/>
    <n v="9"/>
    <n v="2"/>
    <n v="6"/>
    <n v="3"/>
    <n v="0"/>
    <n v="1"/>
  </r>
  <r>
    <s v="Yes"/>
    <x v="0"/>
    <x v="2"/>
    <x v="0"/>
    <x v="1"/>
    <x v="4"/>
    <x v="217"/>
    <x v="217"/>
    <x v="1"/>
    <x v="1"/>
    <x v="0"/>
    <s v="No"/>
    <s v="Y"/>
    <n v="1"/>
    <n v="-2"/>
    <n v="0"/>
    <n v="29"/>
    <n v="1"/>
    <n v="1"/>
    <n v="1"/>
    <x v="0"/>
    <n v="992"/>
    <n v="1"/>
    <x v="3"/>
    <x v="0"/>
    <n v="3"/>
    <n v="85"/>
    <n v="3"/>
    <x v="1"/>
    <n v="4"/>
    <n v="2058"/>
    <n v="19757"/>
    <n v="0"/>
    <n v="14"/>
    <n v="3"/>
    <x v="1"/>
    <n v="80"/>
    <n v="0"/>
    <n v="7"/>
    <n v="2"/>
    <n v="6"/>
    <n v="2"/>
    <n v="1"/>
    <n v="5"/>
  </r>
  <r>
    <s v="No"/>
    <x v="2"/>
    <x v="1"/>
    <x v="1"/>
    <x v="0"/>
    <x v="2"/>
    <x v="218"/>
    <x v="218"/>
    <x v="0"/>
    <x v="0"/>
    <x v="0"/>
    <s v="No"/>
    <s v="Y"/>
    <n v="2"/>
    <n v="-2"/>
    <n v="0"/>
    <n v="45"/>
    <n v="0"/>
    <m/>
    <n v="0"/>
    <x v="1"/>
    <n v="1052"/>
    <n v="6"/>
    <x v="3"/>
    <x v="0"/>
    <n v="4"/>
    <n v="57"/>
    <n v="2"/>
    <x v="2"/>
    <n v="4"/>
    <n v="8865"/>
    <n v="16840"/>
    <n v="6"/>
    <n v="12"/>
    <n v="3"/>
    <x v="1"/>
    <n v="80"/>
    <n v="0"/>
    <n v="23"/>
    <n v="3"/>
    <n v="19"/>
    <n v="7"/>
    <n v="12"/>
    <n v="8"/>
  </r>
  <r>
    <s v="No"/>
    <x v="0"/>
    <x v="1"/>
    <x v="1"/>
    <x v="0"/>
    <x v="3"/>
    <x v="219"/>
    <x v="219"/>
    <x v="0"/>
    <x v="0"/>
    <x v="1"/>
    <s v="No"/>
    <s v="Y"/>
    <n v="4"/>
    <n v="-2"/>
    <n v="0"/>
    <n v="54"/>
    <n v="0"/>
    <m/>
    <n v="0"/>
    <x v="1"/>
    <n v="1147"/>
    <n v="3"/>
    <x v="3"/>
    <x v="0"/>
    <n v="4"/>
    <n v="52"/>
    <n v="3"/>
    <x v="0"/>
    <n v="1"/>
    <n v="5940"/>
    <n v="17011"/>
    <n v="2"/>
    <n v="14"/>
    <n v="3"/>
    <x v="1"/>
    <n v="80"/>
    <n v="1"/>
    <n v="16"/>
    <n v="3"/>
    <n v="6"/>
    <n v="2"/>
    <n v="0"/>
    <n v="5"/>
  </r>
  <r>
    <s v="No"/>
    <x v="0"/>
    <x v="0"/>
    <x v="1"/>
    <x v="1"/>
    <x v="0"/>
    <x v="220"/>
    <x v="220"/>
    <x v="1"/>
    <x v="2"/>
    <x v="0"/>
    <s v="No"/>
    <s v="Y"/>
    <n v="3"/>
    <n v="-2"/>
    <n v="0"/>
    <n v="36"/>
    <n v="0"/>
    <m/>
    <n v="0"/>
    <x v="1"/>
    <n v="1396"/>
    <n v="5"/>
    <x v="0"/>
    <x v="0"/>
    <n v="4"/>
    <n v="62"/>
    <n v="3"/>
    <x v="0"/>
    <n v="2"/>
    <n v="5914"/>
    <n v="9945"/>
    <n v="8"/>
    <n v="16"/>
    <n v="3"/>
    <x v="1"/>
    <n v="80"/>
    <n v="0"/>
    <n v="16"/>
    <n v="4"/>
    <n v="13"/>
    <n v="11"/>
    <n v="3"/>
    <n v="7"/>
  </r>
  <r>
    <s v="No"/>
    <x v="0"/>
    <x v="2"/>
    <x v="1"/>
    <x v="1"/>
    <x v="2"/>
    <x v="221"/>
    <x v="221"/>
    <x v="0"/>
    <x v="1"/>
    <x v="1"/>
    <s v="No"/>
    <s v="Y"/>
    <n v="3"/>
    <n v="-2"/>
    <n v="0"/>
    <n v="33"/>
    <n v="0"/>
    <m/>
    <n v="0"/>
    <x v="1"/>
    <n v="147"/>
    <n v="4"/>
    <x v="2"/>
    <x v="0"/>
    <n v="3"/>
    <n v="47"/>
    <n v="2"/>
    <x v="1"/>
    <n v="3"/>
    <n v="2622"/>
    <n v="13248"/>
    <n v="6"/>
    <n v="21"/>
    <n v="4"/>
    <x v="1"/>
    <n v="80"/>
    <n v="0"/>
    <n v="7"/>
    <n v="3"/>
    <n v="3"/>
    <n v="2"/>
    <n v="1"/>
    <n v="1"/>
  </r>
  <r>
    <s v="No"/>
    <x v="1"/>
    <x v="0"/>
    <x v="1"/>
    <x v="1"/>
    <x v="1"/>
    <x v="222"/>
    <x v="222"/>
    <x v="1"/>
    <x v="7"/>
    <x v="2"/>
    <s v="Yes"/>
    <s v="Y"/>
    <n v="1"/>
    <n v="-2"/>
    <n v="0"/>
    <n v="37"/>
    <n v="0"/>
    <m/>
    <n v="0"/>
    <x v="1"/>
    <n v="663"/>
    <n v="11"/>
    <x v="3"/>
    <x v="0"/>
    <n v="2"/>
    <n v="47"/>
    <n v="3"/>
    <x v="2"/>
    <n v="4"/>
    <n v="12185"/>
    <n v="10056"/>
    <n v="1"/>
    <n v="14"/>
    <n v="3"/>
    <x v="3"/>
    <n v="80"/>
    <n v="3"/>
    <n v="10"/>
    <n v="3"/>
    <n v="10"/>
    <n v="8"/>
    <n v="0"/>
    <n v="7"/>
  </r>
  <r>
    <s v="No"/>
    <x v="0"/>
    <x v="0"/>
    <x v="1"/>
    <x v="0"/>
    <x v="0"/>
    <x v="223"/>
    <x v="223"/>
    <x v="1"/>
    <x v="0"/>
    <x v="2"/>
    <s v="No"/>
    <s v="Y"/>
    <n v="6"/>
    <n v="-2"/>
    <n v="0"/>
    <n v="38"/>
    <n v="0"/>
    <m/>
    <n v="0"/>
    <x v="1"/>
    <n v="119"/>
    <n v="3"/>
    <x v="3"/>
    <x v="0"/>
    <n v="1"/>
    <n v="76"/>
    <n v="3"/>
    <x v="2"/>
    <n v="2"/>
    <n v="10609"/>
    <n v="9647"/>
    <n v="0"/>
    <n v="12"/>
    <n v="3"/>
    <x v="3"/>
    <n v="80"/>
    <n v="2"/>
    <n v="17"/>
    <n v="2"/>
    <n v="16"/>
    <n v="10"/>
    <n v="5"/>
    <n v="13"/>
  </r>
  <r>
    <s v="No"/>
    <x v="2"/>
    <x v="2"/>
    <x v="1"/>
    <x v="1"/>
    <x v="2"/>
    <x v="224"/>
    <x v="224"/>
    <x v="1"/>
    <x v="3"/>
    <x v="1"/>
    <s v="No"/>
    <s v="Y"/>
    <n v="2"/>
    <n v="-2"/>
    <n v="0"/>
    <n v="31"/>
    <n v="0"/>
    <m/>
    <n v="0"/>
    <x v="1"/>
    <n v="979"/>
    <n v="1"/>
    <x v="2"/>
    <x v="0"/>
    <n v="3"/>
    <n v="90"/>
    <n v="1"/>
    <x v="0"/>
    <n v="3"/>
    <n v="4345"/>
    <n v="4381"/>
    <n v="0"/>
    <n v="12"/>
    <n v="3"/>
    <x v="1"/>
    <n v="80"/>
    <n v="1"/>
    <n v="6"/>
    <n v="3"/>
    <n v="5"/>
    <n v="4"/>
    <n v="1"/>
    <n v="4"/>
  </r>
  <r>
    <s v="No"/>
    <x v="0"/>
    <x v="3"/>
    <x v="1"/>
    <x v="1"/>
    <x v="0"/>
    <x v="225"/>
    <x v="225"/>
    <x v="1"/>
    <x v="1"/>
    <x v="1"/>
    <s v="No"/>
    <s v="Y"/>
    <n v="6"/>
    <n v="-2"/>
    <n v="0"/>
    <n v="59"/>
    <n v="0"/>
    <m/>
    <n v="0"/>
    <x v="1"/>
    <n v="142"/>
    <n v="3"/>
    <x v="3"/>
    <x v="0"/>
    <n v="3"/>
    <n v="70"/>
    <n v="2"/>
    <x v="1"/>
    <n v="2"/>
    <n v="2177"/>
    <n v="8456"/>
    <n v="3"/>
    <n v="17"/>
    <n v="3"/>
    <x v="0"/>
    <n v="80"/>
    <n v="1"/>
    <n v="7"/>
    <n v="3"/>
    <n v="1"/>
    <n v="0"/>
    <n v="0"/>
    <n v="0"/>
  </r>
  <r>
    <s v="No"/>
    <x v="1"/>
    <x v="0"/>
    <x v="1"/>
    <x v="0"/>
    <x v="3"/>
    <x v="226"/>
    <x v="226"/>
    <x v="1"/>
    <x v="6"/>
    <x v="2"/>
    <s v="No"/>
    <s v="Y"/>
    <n v="2"/>
    <n v="-2"/>
    <n v="0"/>
    <n v="37"/>
    <n v="0"/>
    <m/>
    <n v="0"/>
    <x v="1"/>
    <n v="319"/>
    <n v="4"/>
    <x v="2"/>
    <x v="0"/>
    <n v="1"/>
    <n v="41"/>
    <n v="3"/>
    <x v="1"/>
    <n v="1"/>
    <n v="2793"/>
    <n v="2539"/>
    <n v="4"/>
    <n v="17"/>
    <n v="3"/>
    <x v="3"/>
    <n v="80"/>
    <n v="1"/>
    <n v="13"/>
    <n v="3"/>
    <n v="9"/>
    <n v="8"/>
    <n v="5"/>
    <n v="8"/>
  </r>
  <r>
    <s v="No"/>
    <x v="1"/>
    <x v="2"/>
    <x v="1"/>
    <x v="0"/>
    <x v="2"/>
    <x v="227"/>
    <x v="227"/>
    <x v="0"/>
    <x v="0"/>
    <x v="1"/>
    <s v="No"/>
    <s v="Y"/>
    <n v="5"/>
    <n v="-2"/>
    <n v="0"/>
    <n v="29"/>
    <n v="0"/>
    <m/>
    <n v="0"/>
    <x v="1"/>
    <n v="1413"/>
    <n v="1"/>
    <x v="1"/>
    <x v="0"/>
    <n v="2"/>
    <n v="42"/>
    <n v="3"/>
    <x v="2"/>
    <n v="4"/>
    <n v="7918"/>
    <n v="6599"/>
    <n v="1"/>
    <n v="14"/>
    <n v="3"/>
    <x v="1"/>
    <n v="80"/>
    <n v="1"/>
    <n v="11"/>
    <n v="3"/>
    <n v="11"/>
    <n v="10"/>
    <n v="4"/>
    <n v="1"/>
  </r>
  <r>
    <s v="No"/>
    <x v="1"/>
    <x v="0"/>
    <x v="1"/>
    <x v="0"/>
    <x v="3"/>
    <x v="228"/>
    <x v="228"/>
    <x v="0"/>
    <x v="0"/>
    <x v="0"/>
    <s v="No"/>
    <s v="Y"/>
    <n v="3"/>
    <n v="-2"/>
    <n v="0"/>
    <n v="35"/>
    <n v="0"/>
    <m/>
    <n v="0"/>
    <x v="1"/>
    <n v="944"/>
    <n v="1"/>
    <x v="3"/>
    <x v="0"/>
    <n v="3"/>
    <n v="92"/>
    <n v="3"/>
    <x v="2"/>
    <n v="1"/>
    <n v="8789"/>
    <n v="9096"/>
    <n v="1"/>
    <n v="14"/>
    <n v="3"/>
    <x v="0"/>
    <n v="80"/>
    <n v="0"/>
    <n v="10"/>
    <n v="4"/>
    <n v="10"/>
    <n v="7"/>
    <n v="0"/>
    <n v="8"/>
  </r>
  <r>
    <s v="Yes"/>
    <x v="0"/>
    <x v="2"/>
    <x v="0"/>
    <x v="1"/>
    <x v="2"/>
    <x v="229"/>
    <x v="229"/>
    <x v="1"/>
    <x v="1"/>
    <x v="0"/>
    <s v="Yes"/>
    <s v="Y"/>
    <n v="3"/>
    <n v="-2"/>
    <n v="0"/>
    <n v="29"/>
    <n v="1"/>
    <n v="1"/>
    <n v="1"/>
    <x v="0"/>
    <n v="896"/>
    <n v="18"/>
    <x v="1"/>
    <x v="0"/>
    <n v="3"/>
    <n v="86"/>
    <n v="2"/>
    <x v="1"/>
    <n v="4"/>
    <n v="2389"/>
    <n v="14961"/>
    <n v="1"/>
    <n v="13"/>
    <n v="3"/>
    <x v="3"/>
    <n v="80"/>
    <n v="0"/>
    <n v="4"/>
    <n v="2"/>
    <n v="4"/>
    <n v="3"/>
    <n v="0"/>
    <n v="1"/>
  </r>
  <r>
    <s v="No"/>
    <x v="0"/>
    <x v="1"/>
    <x v="1"/>
    <x v="1"/>
    <x v="0"/>
    <x v="230"/>
    <x v="230"/>
    <x v="0"/>
    <x v="2"/>
    <x v="0"/>
    <s v="No"/>
    <s v="Y"/>
    <n v="3"/>
    <n v="-2"/>
    <n v="0"/>
    <n v="52"/>
    <n v="0"/>
    <m/>
    <n v="0"/>
    <x v="1"/>
    <n v="1323"/>
    <n v="2"/>
    <x v="3"/>
    <x v="0"/>
    <n v="3"/>
    <n v="89"/>
    <n v="2"/>
    <x v="1"/>
    <n v="2"/>
    <n v="3212"/>
    <n v="3300"/>
    <n v="7"/>
    <n v="15"/>
    <n v="3"/>
    <x v="2"/>
    <n v="80"/>
    <n v="0"/>
    <n v="6"/>
    <n v="2"/>
    <n v="2"/>
    <n v="2"/>
    <n v="2"/>
    <n v="2"/>
  </r>
  <r>
    <s v="No"/>
    <x v="0"/>
    <x v="0"/>
    <x v="1"/>
    <x v="1"/>
    <x v="4"/>
    <x v="231"/>
    <x v="231"/>
    <x v="1"/>
    <x v="5"/>
    <x v="1"/>
    <s v="No"/>
    <s v="Y"/>
    <n v="3"/>
    <n v="-2"/>
    <n v="0"/>
    <n v="42"/>
    <n v="0"/>
    <m/>
    <n v="0"/>
    <x v="1"/>
    <n v="532"/>
    <n v="4"/>
    <x v="0"/>
    <x v="0"/>
    <n v="3"/>
    <n v="58"/>
    <n v="3"/>
    <x v="4"/>
    <n v="4"/>
    <n v="19232"/>
    <n v="4933"/>
    <n v="1"/>
    <n v="11"/>
    <n v="3"/>
    <x v="1"/>
    <n v="80"/>
    <n v="0"/>
    <n v="22"/>
    <n v="3"/>
    <n v="22"/>
    <n v="17"/>
    <n v="11"/>
    <n v="15"/>
  </r>
  <r>
    <s v="No"/>
    <x v="0"/>
    <x v="3"/>
    <x v="1"/>
    <x v="2"/>
    <x v="2"/>
    <x v="232"/>
    <x v="232"/>
    <x v="1"/>
    <x v="8"/>
    <x v="1"/>
    <s v="No"/>
    <s v="Y"/>
    <n v="2"/>
    <n v="-2"/>
    <n v="0"/>
    <n v="59"/>
    <n v="0"/>
    <m/>
    <n v="0"/>
    <x v="1"/>
    <n v="818"/>
    <n v="6"/>
    <x v="0"/>
    <x v="0"/>
    <n v="2"/>
    <n v="52"/>
    <n v="3"/>
    <x v="1"/>
    <n v="3"/>
    <n v="2267"/>
    <n v="25657"/>
    <n v="8"/>
    <n v="17"/>
    <n v="3"/>
    <x v="1"/>
    <n v="80"/>
    <n v="0"/>
    <n v="7"/>
    <n v="2"/>
    <n v="2"/>
    <n v="2"/>
    <n v="2"/>
    <n v="2"/>
  </r>
  <r>
    <s v="No"/>
    <x v="0"/>
    <x v="1"/>
    <x v="1"/>
    <x v="0"/>
    <x v="2"/>
    <x v="233"/>
    <x v="233"/>
    <x v="0"/>
    <x v="5"/>
    <x v="2"/>
    <s v="No"/>
    <s v="Y"/>
    <n v="3"/>
    <n v="-2"/>
    <n v="0"/>
    <n v="50"/>
    <n v="0"/>
    <m/>
    <n v="0"/>
    <x v="1"/>
    <n v="854"/>
    <n v="1"/>
    <x v="2"/>
    <x v="0"/>
    <n v="4"/>
    <n v="68"/>
    <n v="3"/>
    <x v="4"/>
    <n v="4"/>
    <n v="19517"/>
    <n v="24118"/>
    <n v="3"/>
    <n v="11"/>
    <n v="3"/>
    <x v="3"/>
    <n v="80"/>
    <n v="1"/>
    <n v="32"/>
    <n v="2"/>
    <n v="7"/>
    <n v="0"/>
    <n v="0"/>
    <n v="6"/>
  </r>
  <r>
    <s v="Yes"/>
    <x v="0"/>
    <x v="2"/>
    <x v="0"/>
    <x v="1"/>
    <x v="2"/>
    <x v="234"/>
    <x v="234"/>
    <x v="1"/>
    <x v="2"/>
    <x v="1"/>
    <s v="Yes"/>
    <s v="Y"/>
    <n v="2"/>
    <n v="-2"/>
    <n v="0"/>
    <n v="33"/>
    <n v="1"/>
    <n v="1"/>
    <n v="1"/>
    <x v="0"/>
    <n v="813"/>
    <n v="14"/>
    <x v="3"/>
    <x v="0"/>
    <n v="3"/>
    <n v="58"/>
    <n v="3"/>
    <x v="1"/>
    <n v="4"/>
    <n v="2436"/>
    <n v="22149"/>
    <n v="5"/>
    <n v="13"/>
    <n v="3"/>
    <x v="3"/>
    <n v="80"/>
    <n v="1"/>
    <n v="8"/>
    <n v="1"/>
    <n v="5"/>
    <n v="4"/>
    <n v="0"/>
    <n v="4"/>
  </r>
  <r>
    <s v="No"/>
    <x v="0"/>
    <x v="0"/>
    <x v="1"/>
    <x v="0"/>
    <x v="3"/>
    <x v="235"/>
    <x v="235"/>
    <x v="0"/>
    <x v="5"/>
    <x v="1"/>
    <s v="Yes"/>
    <s v="Y"/>
    <n v="3"/>
    <n v="-2"/>
    <n v="0"/>
    <n v="43"/>
    <n v="0"/>
    <m/>
    <n v="0"/>
    <x v="1"/>
    <n v="1034"/>
    <n v="16"/>
    <x v="3"/>
    <x v="0"/>
    <n v="4"/>
    <n v="80"/>
    <n v="3"/>
    <x v="3"/>
    <n v="1"/>
    <n v="16064"/>
    <n v="7744"/>
    <n v="5"/>
    <n v="22"/>
    <n v="4"/>
    <x v="3"/>
    <n v="80"/>
    <n v="1"/>
    <n v="22"/>
    <n v="3"/>
    <n v="17"/>
    <n v="13"/>
    <n v="1"/>
    <n v="9"/>
  </r>
  <r>
    <s v="Yes"/>
    <x v="0"/>
    <x v="2"/>
    <x v="0"/>
    <x v="1"/>
    <x v="0"/>
    <x v="236"/>
    <x v="236"/>
    <x v="0"/>
    <x v="2"/>
    <x v="1"/>
    <s v="No"/>
    <s v="Y"/>
    <n v="3"/>
    <n v="-2"/>
    <n v="0"/>
    <n v="33"/>
    <n v="1"/>
    <n v="1"/>
    <n v="1"/>
    <x v="0"/>
    <n v="465"/>
    <n v="2"/>
    <x v="0"/>
    <x v="0"/>
    <n v="1"/>
    <n v="39"/>
    <n v="3"/>
    <x v="1"/>
    <n v="2"/>
    <n v="2707"/>
    <n v="21509"/>
    <n v="7"/>
    <n v="20"/>
    <n v="4"/>
    <x v="0"/>
    <n v="80"/>
    <n v="0"/>
    <n v="13"/>
    <n v="4"/>
    <n v="9"/>
    <n v="7"/>
    <n v="1"/>
    <n v="7"/>
  </r>
  <r>
    <s v="No"/>
    <x v="2"/>
    <x v="1"/>
    <x v="1"/>
    <x v="0"/>
    <x v="0"/>
    <x v="237"/>
    <x v="237"/>
    <x v="1"/>
    <x v="5"/>
    <x v="0"/>
    <s v="Yes"/>
    <s v="Y"/>
    <n v="2"/>
    <n v="-2"/>
    <n v="0"/>
    <n v="52"/>
    <n v="0"/>
    <m/>
    <n v="0"/>
    <x v="1"/>
    <n v="771"/>
    <n v="2"/>
    <x v="2"/>
    <x v="0"/>
    <n v="1"/>
    <n v="79"/>
    <n v="2"/>
    <x v="4"/>
    <n v="2"/>
    <n v="19068"/>
    <n v="21030"/>
    <n v="1"/>
    <n v="18"/>
    <n v="3"/>
    <x v="1"/>
    <n v="80"/>
    <n v="0"/>
    <n v="33"/>
    <n v="4"/>
    <n v="33"/>
    <n v="7"/>
    <n v="15"/>
    <n v="12"/>
  </r>
  <r>
    <s v="No"/>
    <x v="0"/>
    <x v="2"/>
    <x v="1"/>
    <x v="0"/>
    <x v="0"/>
    <x v="238"/>
    <x v="238"/>
    <x v="0"/>
    <x v="6"/>
    <x v="1"/>
    <s v="No"/>
    <s v="Y"/>
    <n v="5"/>
    <n v="-2"/>
    <n v="0"/>
    <n v="32"/>
    <n v="0"/>
    <m/>
    <n v="0"/>
    <x v="1"/>
    <n v="1401"/>
    <n v="4"/>
    <x v="0"/>
    <x v="0"/>
    <n v="3"/>
    <n v="56"/>
    <n v="3"/>
    <x v="1"/>
    <n v="2"/>
    <n v="3931"/>
    <n v="20990"/>
    <n v="2"/>
    <n v="11"/>
    <n v="3"/>
    <x v="0"/>
    <n v="80"/>
    <n v="1"/>
    <n v="6"/>
    <n v="3"/>
    <n v="4"/>
    <n v="3"/>
    <n v="1"/>
    <n v="2"/>
  </r>
  <r>
    <s v="Yes"/>
    <x v="0"/>
    <x v="2"/>
    <x v="0"/>
    <x v="1"/>
    <x v="0"/>
    <x v="239"/>
    <x v="239"/>
    <x v="1"/>
    <x v="2"/>
    <x v="0"/>
    <s v="Yes"/>
    <s v="Y"/>
    <n v="2"/>
    <n v="-2"/>
    <n v="0"/>
    <n v="32"/>
    <n v="1"/>
    <n v="1"/>
    <n v="1"/>
    <x v="0"/>
    <n v="515"/>
    <n v="1"/>
    <x v="3"/>
    <x v="0"/>
    <n v="4"/>
    <n v="62"/>
    <n v="2"/>
    <x v="1"/>
    <n v="2"/>
    <n v="3730"/>
    <n v="9571"/>
    <n v="0"/>
    <n v="14"/>
    <n v="3"/>
    <x v="1"/>
    <n v="80"/>
    <n v="0"/>
    <n v="4"/>
    <n v="1"/>
    <n v="3"/>
    <n v="2"/>
    <n v="1"/>
    <n v="2"/>
  </r>
  <r>
    <s v="No"/>
    <x v="0"/>
    <x v="0"/>
    <x v="1"/>
    <x v="1"/>
    <x v="2"/>
    <x v="240"/>
    <x v="240"/>
    <x v="0"/>
    <x v="2"/>
    <x v="2"/>
    <s v="No"/>
    <s v="Y"/>
    <n v="1"/>
    <n v="-2"/>
    <n v="0"/>
    <n v="39"/>
    <n v="0"/>
    <m/>
    <n v="0"/>
    <x v="1"/>
    <n v="1431"/>
    <n v="1"/>
    <x v="2"/>
    <x v="0"/>
    <n v="3"/>
    <n v="96"/>
    <n v="3"/>
    <x v="1"/>
    <n v="3"/>
    <n v="2232"/>
    <n v="15417"/>
    <n v="7"/>
    <n v="14"/>
    <n v="3"/>
    <x v="3"/>
    <n v="80"/>
    <n v="3"/>
    <n v="7"/>
    <n v="3"/>
    <n v="3"/>
    <n v="2"/>
    <n v="1"/>
    <n v="2"/>
  </r>
  <r>
    <s v="No"/>
    <x v="2"/>
    <x v="2"/>
    <x v="1"/>
    <x v="0"/>
    <x v="3"/>
    <x v="241"/>
    <x v="241"/>
    <x v="1"/>
    <x v="0"/>
    <x v="1"/>
    <s v="No"/>
    <s v="Y"/>
    <n v="2"/>
    <n v="-2"/>
    <n v="0"/>
    <n v="32"/>
    <n v="0"/>
    <m/>
    <n v="0"/>
    <x v="1"/>
    <n v="976"/>
    <n v="26"/>
    <x v="2"/>
    <x v="0"/>
    <n v="3"/>
    <n v="100"/>
    <n v="3"/>
    <x v="0"/>
    <n v="1"/>
    <n v="4465"/>
    <n v="12069"/>
    <n v="0"/>
    <n v="18"/>
    <n v="3"/>
    <x v="0"/>
    <n v="80"/>
    <n v="0"/>
    <n v="4"/>
    <n v="3"/>
    <n v="3"/>
    <n v="2"/>
    <n v="2"/>
    <n v="2"/>
  </r>
  <r>
    <s v="No"/>
    <x v="0"/>
    <x v="0"/>
    <x v="1"/>
    <x v="1"/>
    <x v="0"/>
    <x v="242"/>
    <x v="242"/>
    <x v="1"/>
    <x v="1"/>
    <x v="2"/>
    <s v="No"/>
    <s v="Y"/>
    <n v="2"/>
    <n v="-2"/>
    <n v="0"/>
    <n v="41"/>
    <n v="0"/>
    <m/>
    <n v="0"/>
    <x v="1"/>
    <n v="1411"/>
    <n v="19"/>
    <x v="0"/>
    <x v="0"/>
    <n v="3"/>
    <n v="36"/>
    <n v="3"/>
    <x v="0"/>
    <n v="2"/>
    <n v="3072"/>
    <n v="19877"/>
    <n v="2"/>
    <n v="16"/>
    <n v="3"/>
    <x v="0"/>
    <n v="80"/>
    <n v="2"/>
    <n v="17"/>
    <n v="2"/>
    <n v="1"/>
    <n v="0"/>
    <n v="0"/>
    <n v="0"/>
  </r>
  <r>
    <s v="No"/>
    <x v="0"/>
    <x v="0"/>
    <x v="1"/>
    <x v="1"/>
    <x v="4"/>
    <x v="243"/>
    <x v="243"/>
    <x v="1"/>
    <x v="1"/>
    <x v="2"/>
    <s v="No"/>
    <s v="Y"/>
    <n v="3"/>
    <n v="-2"/>
    <n v="0"/>
    <n v="40"/>
    <n v="0"/>
    <m/>
    <n v="0"/>
    <x v="1"/>
    <n v="1300"/>
    <n v="24"/>
    <x v="0"/>
    <x v="0"/>
    <n v="4"/>
    <n v="62"/>
    <n v="3"/>
    <x v="0"/>
    <n v="4"/>
    <n v="3319"/>
    <n v="24447"/>
    <n v="1"/>
    <n v="17"/>
    <n v="3"/>
    <x v="0"/>
    <n v="80"/>
    <n v="2"/>
    <n v="9"/>
    <n v="3"/>
    <n v="9"/>
    <n v="8"/>
    <n v="4"/>
    <n v="7"/>
  </r>
  <r>
    <s v="No"/>
    <x v="0"/>
    <x v="1"/>
    <x v="1"/>
    <x v="1"/>
    <x v="1"/>
    <x v="244"/>
    <x v="244"/>
    <x v="1"/>
    <x v="5"/>
    <x v="1"/>
    <s v="No"/>
    <s v="Y"/>
    <n v="2"/>
    <n v="-2"/>
    <n v="0"/>
    <n v="45"/>
    <n v="0"/>
    <m/>
    <n v="0"/>
    <x v="1"/>
    <n v="252"/>
    <n v="1"/>
    <x v="3"/>
    <x v="0"/>
    <n v="3"/>
    <n v="70"/>
    <n v="4"/>
    <x v="4"/>
    <n v="4"/>
    <n v="19202"/>
    <n v="15970"/>
    <n v="0"/>
    <n v="11"/>
    <n v="3"/>
    <x v="3"/>
    <n v="80"/>
    <n v="1"/>
    <n v="25"/>
    <n v="3"/>
    <n v="24"/>
    <n v="0"/>
    <n v="1"/>
    <n v="7"/>
  </r>
  <r>
    <s v="No"/>
    <x v="1"/>
    <x v="2"/>
    <x v="1"/>
    <x v="1"/>
    <x v="2"/>
    <x v="245"/>
    <x v="245"/>
    <x v="1"/>
    <x v="7"/>
    <x v="2"/>
    <s v="No"/>
    <s v="Y"/>
    <n v="3"/>
    <n v="-2"/>
    <n v="0"/>
    <n v="31"/>
    <n v="0"/>
    <m/>
    <n v="0"/>
    <x v="1"/>
    <n v="1327"/>
    <n v="3"/>
    <x v="2"/>
    <x v="0"/>
    <n v="2"/>
    <n v="73"/>
    <n v="3"/>
    <x v="2"/>
    <n v="3"/>
    <n v="13675"/>
    <n v="13523"/>
    <n v="9"/>
    <n v="12"/>
    <n v="3"/>
    <x v="0"/>
    <n v="80"/>
    <n v="1"/>
    <n v="9"/>
    <n v="3"/>
    <n v="2"/>
    <n v="2"/>
    <n v="2"/>
    <n v="2"/>
  </r>
  <r>
    <s v="No"/>
    <x v="0"/>
    <x v="2"/>
    <x v="1"/>
    <x v="1"/>
    <x v="0"/>
    <x v="246"/>
    <x v="246"/>
    <x v="0"/>
    <x v="1"/>
    <x v="1"/>
    <s v="No"/>
    <s v="Y"/>
    <n v="2"/>
    <n v="-2"/>
    <n v="0"/>
    <n v="33"/>
    <n v="0"/>
    <m/>
    <n v="0"/>
    <x v="1"/>
    <n v="832"/>
    <n v="5"/>
    <x v="2"/>
    <x v="0"/>
    <n v="3"/>
    <n v="63"/>
    <n v="2"/>
    <x v="1"/>
    <n v="2"/>
    <n v="2911"/>
    <n v="14776"/>
    <n v="1"/>
    <n v="13"/>
    <n v="3"/>
    <x v="3"/>
    <n v="80"/>
    <n v="1"/>
    <n v="2"/>
    <n v="2"/>
    <n v="2"/>
    <n v="2"/>
    <n v="0"/>
    <n v="2"/>
  </r>
  <r>
    <s v="No"/>
    <x v="0"/>
    <x v="2"/>
    <x v="1"/>
    <x v="1"/>
    <x v="0"/>
    <x v="247"/>
    <x v="247"/>
    <x v="1"/>
    <x v="3"/>
    <x v="1"/>
    <s v="No"/>
    <s v="Y"/>
    <n v="3"/>
    <n v="-2"/>
    <n v="0"/>
    <n v="34"/>
    <n v="0"/>
    <m/>
    <n v="0"/>
    <x v="1"/>
    <n v="470"/>
    <n v="2"/>
    <x v="2"/>
    <x v="0"/>
    <n v="4"/>
    <n v="84"/>
    <n v="2"/>
    <x v="0"/>
    <n v="2"/>
    <n v="5957"/>
    <n v="23687"/>
    <n v="6"/>
    <n v="13"/>
    <n v="3"/>
    <x v="2"/>
    <n v="80"/>
    <n v="1"/>
    <n v="13"/>
    <n v="3"/>
    <n v="11"/>
    <n v="9"/>
    <n v="5"/>
    <n v="9"/>
  </r>
  <r>
    <s v="No"/>
    <x v="0"/>
    <x v="0"/>
    <x v="1"/>
    <x v="1"/>
    <x v="2"/>
    <x v="248"/>
    <x v="248"/>
    <x v="0"/>
    <x v="1"/>
    <x v="1"/>
    <s v="No"/>
    <s v="Y"/>
    <n v="2"/>
    <n v="-2"/>
    <n v="0"/>
    <n v="37"/>
    <n v="0"/>
    <m/>
    <n v="0"/>
    <x v="1"/>
    <n v="1017"/>
    <n v="1"/>
    <x v="0"/>
    <x v="0"/>
    <n v="3"/>
    <n v="83"/>
    <n v="2"/>
    <x v="1"/>
    <n v="3"/>
    <n v="3920"/>
    <n v="18697"/>
    <n v="2"/>
    <n v="14"/>
    <n v="3"/>
    <x v="0"/>
    <n v="80"/>
    <n v="1"/>
    <n v="17"/>
    <n v="2"/>
    <n v="3"/>
    <n v="1"/>
    <n v="0"/>
    <n v="2"/>
  </r>
  <r>
    <s v="No"/>
    <x v="1"/>
    <x v="1"/>
    <x v="1"/>
    <x v="1"/>
    <x v="0"/>
    <x v="249"/>
    <x v="249"/>
    <x v="1"/>
    <x v="3"/>
    <x v="1"/>
    <s v="No"/>
    <s v="Y"/>
    <n v="1"/>
    <n v="-2"/>
    <n v="0"/>
    <n v="45"/>
    <n v="0"/>
    <m/>
    <n v="0"/>
    <x v="1"/>
    <n v="1199"/>
    <n v="7"/>
    <x v="2"/>
    <x v="0"/>
    <n v="1"/>
    <n v="77"/>
    <n v="4"/>
    <x v="0"/>
    <n v="2"/>
    <n v="6434"/>
    <n v="5118"/>
    <n v="4"/>
    <n v="17"/>
    <n v="3"/>
    <x v="1"/>
    <n v="80"/>
    <n v="1"/>
    <n v="9"/>
    <n v="3"/>
    <n v="3"/>
    <n v="2"/>
    <n v="0"/>
    <n v="2"/>
  </r>
  <r>
    <s v="Yes"/>
    <x v="1"/>
    <x v="0"/>
    <x v="0"/>
    <x v="1"/>
    <x v="2"/>
    <x v="250"/>
    <x v="250"/>
    <x v="1"/>
    <x v="3"/>
    <x v="2"/>
    <s v="No"/>
    <s v="Y"/>
    <n v="5"/>
    <n v="-2"/>
    <n v="0"/>
    <n v="37"/>
    <n v="1"/>
    <n v="1"/>
    <n v="1"/>
    <x v="0"/>
    <n v="504"/>
    <n v="10"/>
    <x v="3"/>
    <x v="0"/>
    <n v="1"/>
    <n v="61"/>
    <n v="3"/>
    <x v="2"/>
    <n v="3"/>
    <n v="10048"/>
    <n v="22573"/>
    <n v="6"/>
    <n v="11"/>
    <n v="3"/>
    <x v="2"/>
    <n v="80"/>
    <n v="2"/>
    <n v="17"/>
    <n v="3"/>
    <n v="1"/>
    <n v="0"/>
    <n v="0"/>
    <n v="0"/>
  </r>
  <r>
    <s v="No"/>
    <x v="1"/>
    <x v="0"/>
    <x v="1"/>
    <x v="1"/>
    <x v="4"/>
    <x v="251"/>
    <x v="251"/>
    <x v="0"/>
    <x v="4"/>
    <x v="0"/>
    <s v="No"/>
    <s v="Y"/>
    <n v="1"/>
    <n v="-2"/>
    <n v="0"/>
    <n v="39"/>
    <n v="0"/>
    <m/>
    <n v="0"/>
    <x v="1"/>
    <n v="505"/>
    <n v="2"/>
    <x v="2"/>
    <x v="0"/>
    <n v="4"/>
    <n v="64"/>
    <n v="3"/>
    <x v="2"/>
    <n v="4"/>
    <n v="10938"/>
    <n v="6420"/>
    <n v="0"/>
    <n v="25"/>
    <n v="4"/>
    <x v="1"/>
    <n v="80"/>
    <n v="0"/>
    <n v="20"/>
    <n v="3"/>
    <n v="19"/>
    <n v="6"/>
    <n v="11"/>
    <n v="8"/>
  </r>
  <r>
    <s v="No"/>
    <x v="0"/>
    <x v="2"/>
    <x v="1"/>
    <x v="1"/>
    <x v="0"/>
    <x v="252"/>
    <x v="252"/>
    <x v="1"/>
    <x v="1"/>
    <x v="0"/>
    <s v="No"/>
    <s v="Y"/>
    <n v="1"/>
    <n v="-2"/>
    <n v="0"/>
    <n v="29"/>
    <n v="0"/>
    <m/>
    <n v="0"/>
    <x v="1"/>
    <n v="665"/>
    <n v="15"/>
    <x v="3"/>
    <x v="0"/>
    <n v="3"/>
    <n v="60"/>
    <n v="3"/>
    <x v="1"/>
    <n v="2"/>
    <n v="2340"/>
    <n v="22673"/>
    <n v="1"/>
    <n v="19"/>
    <n v="3"/>
    <x v="0"/>
    <n v="80"/>
    <n v="0"/>
    <n v="6"/>
    <n v="3"/>
    <n v="6"/>
    <n v="5"/>
    <n v="1"/>
    <n v="5"/>
  </r>
  <r>
    <s v="No"/>
    <x v="0"/>
    <x v="0"/>
    <x v="1"/>
    <x v="1"/>
    <x v="0"/>
    <x v="253"/>
    <x v="253"/>
    <x v="0"/>
    <x v="1"/>
    <x v="0"/>
    <s v="Yes"/>
    <s v="Y"/>
    <n v="1"/>
    <n v="-2"/>
    <n v="0"/>
    <n v="42"/>
    <n v="0"/>
    <m/>
    <n v="0"/>
    <x v="1"/>
    <n v="916"/>
    <n v="17"/>
    <x v="0"/>
    <x v="0"/>
    <n v="4"/>
    <n v="82"/>
    <n v="4"/>
    <x v="0"/>
    <n v="2"/>
    <n v="6545"/>
    <n v="23016"/>
    <n v="3"/>
    <n v="13"/>
    <n v="3"/>
    <x v="3"/>
    <n v="80"/>
    <n v="0"/>
    <n v="10"/>
    <n v="3"/>
    <n v="3"/>
    <n v="2"/>
    <n v="0"/>
    <n v="2"/>
  </r>
  <r>
    <s v="No"/>
    <x v="0"/>
    <x v="2"/>
    <x v="1"/>
    <x v="0"/>
    <x v="3"/>
    <x v="254"/>
    <x v="254"/>
    <x v="1"/>
    <x v="0"/>
    <x v="2"/>
    <s v="No"/>
    <s v="Y"/>
    <n v="2"/>
    <n v="-2"/>
    <n v="0"/>
    <n v="29"/>
    <n v="0"/>
    <m/>
    <n v="0"/>
    <x v="1"/>
    <n v="1247"/>
    <n v="20"/>
    <x v="0"/>
    <x v="0"/>
    <n v="4"/>
    <n v="45"/>
    <n v="3"/>
    <x v="0"/>
    <n v="1"/>
    <n v="6931"/>
    <n v="10732"/>
    <n v="2"/>
    <n v="14"/>
    <n v="3"/>
    <x v="1"/>
    <n v="80"/>
    <n v="1"/>
    <n v="10"/>
    <n v="3"/>
    <n v="3"/>
    <n v="2"/>
    <n v="0"/>
    <n v="2"/>
  </r>
  <r>
    <s v="No"/>
    <x v="0"/>
    <x v="2"/>
    <x v="1"/>
    <x v="1"/>
    <x v="0"/>
    <x v="255"/>
    <x v="255"/>
    <x v="0"/>
    <x v="3"/>
    <x v="1"/>
    <s v="No"/>
    <s v="Y"/>
    <n v="3"/>
    <n v="-2"/>
    <n v="0"/>
    <n v="25"/>
    <n v="0"/>
    <m/>
    <n v="0"/>
    <x v="1"/>
    <n v="685"/>
    <n v="1"/>
    <x v="3"/>
    <x v="0"/>
    <n v="1"/>
    <n v="62"/>
    <n v="3"/>
    <x v="0"/>
    <n v="2"/>
    <n v="4898"/>
    <n v="7505"/>
    <n v="0"/>
    <n v="12"/>
    <n v="3"/>
    <x v="1"/>
    <n v="80"/>
    <n v="2"/>
    <n v="5"/>
    <n v="3"/>
    <n v="4"/>
    <n v="2"/>
    <n v="1"/>
    <n v="2"/>
  </r>
  <r>
    <s v="No"/>
    <x v="0"/>
    <x v="0"/>
    <x v="1"/>
    <x v="1"/>
    <x v="2"/>
    <x v="256"/>
    <x v="256"/>
    <x v="0"/>
    <x v="2"/>
    <x v="2"/>
    <s v="Yes"/>
    <s v="Y"/>
    <n v="4"/>
    <n v="-2"/>
    <n v="0"/>
    <n v="42"/>
    <n v="0"/>
    <m/>
    <n v="0"/>
    <x v="1"/>
    <n v="269"/>
    <n v="2"/>
    <x v="3"/>
    <x v="0"/>
    <n v="4"/>
    <n v="56"/>
    <n v="2"/>
    <x v="1"/>
    <n v="3"/>
    <n v="2593"/>
    <n v="8007"/>
    <n v="0"/>
    <n v="11"/>
    <n v="3"/>
    <x v="3"/>
    <n v="80"/>
    <n v="1"/>
    <n v="10"/>
    <n v="3"/>
    <n v="9"/>
    <n v="6"/>
    <n v="7"/>
    <n v="8"/>
  </r>
  <r>
    <s v="No"/>
    <x v="0"/>
    <x v="0"/>
    <x v="1"/>
    <x v="1"/>
    <x v="2"/>
    <x v="257"/>
    <x v="257"/>
    <x v="1"/>
    <x v="7"/>
    <x v="2"/>
    <s v="No"/>
    <s v="Y"/>
    <n v="5"/>
    <n v="-2"/>
    <n v="0"/>
    <n v="40"/>
    <n v="0"/>
    <m/>
    <n v="0"/>
    <x v="1"/>
    <n v="1416"/>
    <n v="2"/>
    <x v="0"/>
    <x v="0"/>
    <n v="1"/>
    <n v="49"/>
    <n v="3"/>
    <x v="4"/>
    <n v="3"/>
    <n v="19436"/>
    <n v="5949"/>
    <n v="0"/>
    <n v="19"/>
    <n v="3"/>
    <x v="1"/>
    <n v="80"/>
    <n v="1"/>
    <n v="22"/>
    <n v="3"/>
    <n v="21"/>
    <n v="7"/>
    <n v="3"/>
    <n v="9"/>
  </r>
  <r>
    <s v="No"/>
    <x v="0"/>
    <x v="1"/>
    <x v="1"/>
    <x v="1"/>
    <x v="0"/>
    <x v="258"/>
    <x v="258"/>
    <x v="1"/>
    <x v="1"/>
    <x v="1"/>
    <s v="No"/>
    <s v="Y"/>
    <n v="0"/>
    <n v="-2"/>
    <n v="0"/>
    <n v="51"/>
    <n v="0"/>
    <m/>
    <n v="0"/>
    <x v="1"/>
    <n v="833"/>
    <n v="1"/>
    <x v="3"/>
    <x v="0"/>
    <n v="3"/>
    <n v="96"/>
    <n v="3"/>
    <x v="1"/>
    <n v="2"/>
    <n v="2723"/>
    <n v="23231"/>
    <n v="1"/>
    <n v="11"/>
    <n v="3"/>
    <x v="2"/>
    <n v="80"/>
    <n v="0"/>
    <n v="1"/>
    <n v="2"/>
    <n v="1"/>
    <n v="0"/>
    <n v="0"/>
    <n v="0"/>
  </r>
  <r>
    <s v="Yes"/>
    <x v="1"/>
    <x v="2"/>
    <x v="0"/>
    <x v="1"/>
    <x v="2"/>
    <x v="259"/>
    <x v="259"/>
    <x v="1"/>
    <x v="2"/>
    <x v="0"/>
    <s v="No"/>
    <s v="Y"/>
    <n v="2"/>
    <n v="-2"/>
    <n v="0"/>
    <n v="31"/>
    <n v="1"/>
    <n v="1"/>
    <n v="1"/>
    <x v="0"/>
    <n v="307"/>
    <n v="29"/>
    <x v="0"/>
    <x v="0"/>
    <n v="3"/>
    <n v="71"/>
    <n v="2"/>
    <x v="1"/>
    <n v="3"/>
    <n v="3479"/>
    <n v="11652"/>
    <n v="0"/>
    <n v="11"/>
    <n v="3"/>
    <x v="2"/>
    <n v="80"/>
    <n v="0"/>
    <n v="6"/>
    <n v="4"/>
    <n v="5"/>
    <n v="4"/>
    <n v="1"/>
    <n v="4"/>
  </r>
  <r>
    <s v="No"/>
    <x v="1"/>
    <x v="2"/>
    <x v="1"/>
    <x v="1"/>
    <x v="0"/>
    <x v="260"/>
    <x v="260"/>
    <x v="1"/>
    <x v="2"/>
    <x v="1"/>
    <s v="No"/>
    <s v="Y"/>
    <n v="3"/>
    <n v="-2"/>
    <n v="0"/>
    <n v="32"/>
    <n v="0"/>
    <m/>
    <n v="0"/>
    <x v="1"/>
    <n v="1311"/>
    <n v="7"/>
    <x v="3"/>
    <x v="0"/>
    <n v="2"/>
    <n v="100"/>
    <n v="4"/>
    <x v="1"/>
    <n v="2"/>
    <n v="2794"/>
    <n v="26062"/>
    <n v="1"/>
    <n v="20"/>
    <n v="4"/>
    <x v="3"/>
    <n v="80"/>
    <n v="0"/>
    <n v="5"/>
    <n v="1"/>
    <n v="5"/>
    <n v="1"/>
    <n v="0"/>
    <n v="3"/>
  </r>
  <r>
    <s v="No"/>
    <x v="2"/>
    <x v="0"/>
    <x v="1"/>
    <x v="0"/>
    <x v="0"/>
    <x v="261"/>
    <x v="261"/>
    <x v="1"/>
    <x v="0"/>
    <x v="1"/>
    <s v="No"/>
    <s v="Y"/>
    <n v="0"/>
    <n v="-2"/>
    <n v="0"/>
    <n v="38"/>
    <n v="0"/>
    <m/>
    <n v="0"/>
    <x v="1"/>
    <n v="1327"/>
    <n v="2"/>
    <x v="0"/>
    <x v="0"/>
    <n v="4"/>
    <n v="39"/>
    <n v="2"/>
    <x v="0"/>
    <n v="2"/>
    <n v="5249"/>
    <n v="19682"/>
    <n v="3"/>
    <n v="18"/>
    <n v="3"/>
    <x v="1"/>
    <n v="80"/>
    <n v="1"/>
    <n v="13"/>
    <n v="3"/>
    <n v="8"/>
    <n v="7"/>
    <n v="7"/>
    <n v="5"/>
  </r>
  <r>
    <s v="No"/>
    <x v="0"/>
    <x v="2"/>
    <x v="1"/>
    <x v="1"/>
    <x v="4"/>
    <x v="262"/>
    <x v="262"/>
    <x v="1"/>
    <x v="2"/>
    <x v="0"/>
    <s v="No"/>
    <s v="Y"/>
    <n v="5"/>
    <n v="-2"/>
    <n v="0"/>
    <n v="32"/>
    <n v="0"/>
    <m/>
    <n v="0"/>
    <x v="1"/>
    <n v="128"/>
    <n v="2"/>
    <x v="1"/>
    <x v="0"/>
    <n v="4"/>
    <n v="84"/>
    <n v="2"/>
    <x v="0"/>
    <n v="4"/>
    <n v="2176"/>
    <n v="19737"/>
    <n v="4"/>
    <n v="13"/>
    <n v="3"/>
    <x v="1"/>
    <n v="80"/>
    <n v="0"/>
    <n v="9"/>
    <n v="3"/>
    <n v="6"/>
    <n v="2"/>
    <n v="0"/>
    <n v="4"/>
  </r>
  <r>
    <s v="No"/>
    <x v="0"/>
    <x v="1"/>
    <x v="1"/>
    <x v="0"/>
    <x v="4"/>
    <x v="263"/>
    <x v="263"/>
    <x v="0"/>
    <x v="5"/>
    <x v="1"/>
    <s v="Yes"/>
    <s v="Y"/>
    <n v="2"/>
    <n v="-2"/>
    <n v="0"/>
    <n v="46"/>
    <n v="0"/>
    <m/>
    <n v="0"/>
    <x v="1"/>
    <n v="488"/>
    <n v="2"/>
    <x v="3"/>
    <x v="0"/>
    <n v="4"/>
    <n v="75"/>
    <n v="1"/>
    <x v="3"/>
    <n v="4"/>
    <n v="16872"/>
    <n v="14977"/>
    <n v="3"/>
    <n v="12"/>
    <n v="3"/>
    <x v="2"/>
    <n v="80"/>
    <n v="1"/>
    <n v="28"/>
    <n v="2"/>
    <n v="7"/>
    <n v="7"/>
    <n v="7"/>
    <n v="7"/>
  </r>
  <r>
    <s v="Yes"/>
    <x v="0"/>
    <x v="2"/>
    <x v="0"/>
    <x v="1"/>
    <x v="0"/>
    <x v="264"/>
    <x v="264"/>
    <x v="1"/>
    <x v="2"/>
    <x v="0"/>
    <s v="No"/>
    <s v="Y"/>
    <n v="5"/>
    <n v="-2"/>
    <n v="0"/>
    <n v="28"/>
    <n v="1"/>
    <n v="1"/>
    <n v="1"/>
    <x v="0"/>
    <n v="529"/>
    <n v="2"/>
    <x v="2"/>
    <x v="0"/>
    <n v="1"/>
    <n v="79"/>
    <n v="3"/>
    <x v="1"/>
    <n v="2"/>
    <n v="3485"/>
    <n v="14935"/>
    <n v="2"/>
    <n v="11"/>
    <n v="3"/>
    <x v="3"/>
    <n v="80"/>
    <n v="0"/>
    <n v="5"/>
    <n v="1"/>
    <n v="0"/>
    <n v="0"/>
    <n v="0"/>
    <n v="0"/>
  </r>
  <r>
    <s v="No"/>
    <x v="0"/>
    <x v="2"/>
    <x v="1"/>
    <x v="0"/>
    <x v="2"/>
    <x v="265"/>
    <x v="265"/>
    <x v="1"/>
    <x v="0"/>
    <x v="1"/>
    <s v="No"/>
    <s v="Y"/>
    <n v="2"/>
    <n v="-2"/>
    <n v="0"/>
    <n v="29"/>
    <n v="0"/>
    <m/>
    <n v="0"/>
    <x v="1"/>
    <n v="1210"/>
    <n v="2"/>
    <x v="3"/>
    <x v="0"/>
    <n v="1"/>
    <n v="78"/>
    <n v="2"/>
    <x v="0"/>
    <n v="3"/>
    <n v="6644"/>
    <n v="3687"/>
    <n v="2"/>
    <n v="19"/>
    <n v="3"/>
    <x v="2"/>
    <n v="80"/>
    <n v="2"/>
    <n v="10"/>
    <n v="3"/>
    <n v="0"/>
    <n v="0"/>
    <n v="0"/>
    <n v="0"/>
  </r>
  <r>
    <s v="No"/>
    <x v="0"/>
    <x v="2"/>
    <x v="1"/>
    <x v="1"/>
    <x v="2"/>
    <x v="266"/>
    <x v="266"/>
    <x v="1"/>
    <x v="4"/>
    <x v="1"/>
    <s v="No"/>
    <s v="Y"/>
    <n v="2"/>
    <n v="-2"/>
    <n v="0"/>
    <n v="31"/>
    <n v="0"/>
    <m/>
    <n v="0"/>
    <x v="1"/>
    <n v="1463"/>
    <n v="23"/>
    <x v="3"/>
    <x v="0"/>
    <n v="2"/>
    <n v="64"/>
    <n v="2"/>
    <x v="0"/>
    <n v="4"/>
    <n v="5582"/>
    <n v="14408"/>
    <n v="0"/>
    <n v="21"/>
    <n v="4"/>
    <x v="2"/>
    <n v="80"/>
    <n v="1"/>
    <n v="10"/>
    <n v="3"/>
    <n v="9"/>
    <n v="0"/>
    <n v="7"/>
    <n v="8"/>
  </r>
  <r>
    <s v="No"/>
    <x v="2"/>
    <x v="2"/>
    <x v="1"/>
    <x v="1"/>
    <x v="0"/>
    <x v="267"/>
    <x v="267"/>
    <x v="1"/>
    <x v="4"/>
    <x v="2"/>
    <s v="No"/>
    <s v="Y"/>
    <n v="2"/>
    <n v="-2"/>
    <n v="0"/>
    <n v="25"/>
    <n v="0"/>
    <m/>
    <n v="0"/>
    <x v="1"/>
    <n v="675"/>
    <n v="5"/>
    <x v="0"/>
    <x v="0"/>
    <n v="2"/>
    <n v="85"/>
    <n v="4"/>
    <x v="0"/>
    <n v="2"/>
    <n v="4000"/>
    <n v="18384"/>
    <n v="1"/>
    <n v="12"/>
    <n v="3"/>
    <x v="1"/>
    <n v="80"/>
    <n v="2"/>
    <n v="6"/>
    <n v="3"/>
    <n v="6"/>
    <n v="3"/>
    <n v="1"/>
    <n v="5"/>
  </r>
  <r>
    <s v="No"/>
    <x v="0"/>
    <x v="1"/>
    <x v="1"/>
    <x v="1"/>
    <x v="2"/>
    <x v="268"/>
    <x v="268"/>
    <x v="1"/>
    <x v="4"/>
    <x v="1"/>
    <s v="Yes"/>
    <s v="Y"/>
    <n v="2"/>
    <n v="-2"/>
    <n v="0"/>
    <n v="45"/>
    <n v="0"/>
    <m/>
    <n v="0"/>
    <x v="1"/>
    <n v="1385"/>
    <n v="20"/>
    <x v="0"/>
    <x v="0"/>
    <n v="3"/>
    <n v="79"/>
    <n v="3"/>
    <x v="3"/>
    <n v="4"/>
    <n v="13496"/>
    <n v="7501"/>
    <n v="0"/>
    <n v="14"/>
    <n v="3"/>
    <x v="2"/>
    <n v="80"/>
    <n v="0"/>
    <n v="21"/>
    <n v="3"/>
    <n v="20"/>
    <n v="7"/>
    <n v="4"/>
    <n v="10"/>
  </r>
  <r>
    <s v="No"/>
    <x v="0"/>
    <x v="0"/>
    <x v="1"/>
    <x v="1"/>
    <x v="0"/>
    <x v="269"/>
    <x v="269"/>
    <x v="1"/>
    <x v="2"/>
    <x v="1"/>
    <s v="No"/>
    <s v="Y"/>
    <n v="4"/>
    <n v="-2"/>
    <n v="0"/>
    <n v="36"/>
    <n v="0"/>
    <m/>
    <n v="0"/>
    <x v="1"/>
    <n v="1403"/>
    <n v="6"/>
    <x v="3"/>
    <x v="0"/>
    <n v="4"/>
    <n v="47"/>
    <n v="3"/>
    <x v="1"/>
    <n v="2"/>
    <n v="3210"/>
    <n v="20251"/>
    <n v="0"/>
    <n v="11"/>
    <n v="3"/>
    <x v="3"/>
    <n v="80"/>
    <n v="1"/>
    <n v="16"/>
    <n v="3"/>
    <n v="15"/>
    <n v="13"/>
    <n v="10"/>
    <n v="11"/>
  </r>
  <r>
    <s v="No"/>
    <x v="0"/>
    <x v="3"/>
    <x v="1"/>
    <x v="1"/>
    <x v="2"/>
    <x v="270"/>
    <x v="270"/>
    <x v="1"/>
    <x v="5"/>
    <x v="0"/>
    <s v="Yes"/>
    <s v="Y"/>
    <n v="2"/>
    <n v="-2"/>
    <n v="0"/>
    <n v="55"/>
    <n v="0"/>
    <m/>
    <n v="0"/>
    <x v="1"/>
    <n v="452"/>
    <n v="1"/>
    <x v="3"/>
    <x v="0"/>
    <n v="4"/>
    <n v="81"/>
    <n v="3"/>
    <x v="4"/>
    <n v="3"/>
    <n v="19045"/>
    <n v="18938"/>
    <n v="0"/>
    <n v="14"/>
    <n v="3"/>
    <x v="3"/>
    <n v="80"/>
    <n v="0"/>
    <n v="37"/>
    <n v="3"/>
    <n v="36"/>
    <n v="10"/>
    <n v="4"/>
    <n v="13"/>
  </r>
  <r>
    <s v="Yes"/>
    <x v="2"/>
    <x v="1"/>
    <x v="0"/>
    <x v="1"/>
    <x v="0"/>
    <x v="271"/>
    <x v="271"/>
    <x v="1"/>
    <x v="5"/>
    <x v="1"/>
    <s v="Yes"/>
    <s v="Y"/>
    <n v="2"/>
    <n v="-2"/>
    <n v="0"/>
    <n v="47"/>
    <n v="1"/>
    <n v="1"/>
    <n v="1"/>
    <x v="0"/>
    <n v="666"/>
    <n v="29"/>
    <x v="2"/>
    <x v="0"/>
    <n v="1"/>
    <n v="88"/>
    <n v="3"/>
    <x v="2"/>
    <n v="2"/>
    <n v="11849"/>
    <n v="10268"/>
    <n v="1"/>
    <n v="12"/>
    <n v="3"/>
    <x v="1"/>
    <n v="80"/>
    <n v="1"/>
    <n v="10"/>
    <n v="2"/>
    <n v="10"/>
    <n v="7"/>
    <n v="9"/>
    <n v="9"/>
  </r>
  <r>
    <s v="No"/>
    <x v="0"/>
    <x v="2"/>
    <x v="1"/>
    <x v="1"/>
    <x v="2"/>
    <x v="272"/>
    <x v="272"/>
    <x v="1"/>
    <x v="1"/>
    <x v="1"/>
    <s v="No"/>
    <s v="Y"/>
    <n v="3"/>
    <n v="-2"/>
    <n v="0"/>
    <n v="28"/>
    <n v="0"/>
    <m/>
    <n v="0"/>
    <x v="1"/>
    <n v="1158"/>
    <n v="9"/>
    <x v="3"/>
    <x v="0"/>
    <n v="4"/>
    <n v="94"/>
    <n v="3"/>
    <x v="1"/>
    <n v="4"/>
    <n v="2070"/>
    <n v="2613"/>
    <n v="1"/>
    <n v="23"/>
    <n v="4"/>
    <x v="1"/>
    <n v="80"/>
    <n v="1"/>
    <n v="5"/>
    <n v="2"/>
    <n v="5"/>
    <n v="2"/>
    <n v="0"/>
    <n v="4"/>
  </r>
  <r>
    <s v="No"/>
    <x v="0"/>
    <x v="0"/>
    <x v="1"/>
    <x v="0"/>
    <x v="2"/>
    <x v="273"/>
    <x v="273"/>
    <x v="1"/>
    <x v="0"/>
    <x v="1"/>
    <s v="No"/>
    <s v="Y"/>
    <n v="5"/>
    <n v="-2"/>
    <n v="0"/>
    <n v="37"/>
    <n v="0"/>
    <m/>
    <n v="0"/>
    <x v="1"/>
    <n v="228"/>
    <n v="6"/>
    <x v="2"/>
    <x v="0"/>
    <n v="3"/>
    <n v="98"/>
    <n v="3"/>
    <x v="0"/>
    <n v="4"/>
    <n v="6502"/>
    <n v="22825"/>
    <n v="4"/>
    <n v="14"/>
    <n v="3"/>
    <x v="2"/>
    <n v="80"/>
    <n v="1"/>
    <n v="7"/>
    <n v="4"/>
    <n v="5"/>
    <n v="4"/>
    <n v="0"/>
    <n v="1"/>
  </r>
  <r>
    <s v="No"/>
    <x v="0"/>
    <x v="4"/>
    <x v="1"/>
    <x v="1"/>
    <x v="2"/>
    <x v="274"/>
    <x v="274"/>
    <x v="1"/>
    <x v="1"/>
    <x v="0"/>
    <s v="No"/>
    <s v="Y"/>
    <n v="4"/>
    <n v="-2"/>
    <n v="0"/>
    <n v="21"/>
    <n v="0"/>
    <m/>
    <n v="0"/>
    <x v="1"/>
    <n v="996"/>
    <n v="3"/>
    <x v="0"/>
    <x v="0"/>
    <n v="4"/>
    <n v="100"/>
    <n v="2"/>
    <x v="1"/>
    <n v="3"/>
    <n v="3230"/>
    <n v="10531"/>
    <n v="1"/>
    <n v="17"/>
    <n v="3"/>
    <x v="0"/>
    <n v="80"/>
    <n v="0"/>
    <n v="3"/>
    <n v="4"/>
    <n v="3"/>
    <n v="2"/>
    <n v="1"/>
    <n v="0"/>
  </r>
  <r>
    <s v="No"/>
    <x v="2"/>
    <x v="0"/>
    <x v="1"/>
    <x v="1"/>
    <x v="2"/>
    <x v="275"/>
    <x v="275"/>
    <x v="0"/>
    <x v="7"/>
    <x v="2"/>
    <s v="Yes"/>
    <s v="Y"/>
    <n v="2"/>
    <n v="-2"/>
    <n v="0"/>
    <n v="37"/>
    <n v="0"/>
    <m/>
    <n v="0"/>
    <x v="1"/>
    <n v="728"/>
    <n v="1"/>
    <x v="2"/>
    <x v="0"/>
    <n v="1"/>
    <n v="80"/>
    <n v="3"/>
    <x v="2"/>
    <n v="4"/>
    <n v="13603"/>
    <n v="11677"/>
    <n v="2"/>
    <n v="18"/>
    <n v="3"/>
    <x v="0"/>
    <n v="80"/>
    <n v="2"/>
    <n v="15"/>
    <n v="3"/>
    <n v="5"/>
    <n v="2"/>
    <n v="0"/>
    <n v="2"/>
  </r>
  <r>
    <s v="No"/>
    <x v="0"/>
    <x v="0"/>
    <x v="1"/>
    <x v="1"/>
    <x v="0"/>
    <x v="276"/>
    <x v="276"/>
    <x v="0"/>
    <x v="5"/>
    <x v="2"/>
    <s v="No"/>
    <s v="Y"/>
    <n v="6"/>
    <n v="-2"/>
    <n v="0"/>
    <n v="35"/>
    <n v="0"/>
    <m/>
    <n v="0"/>
    <x v="1"/>
    <n v="1315"/>
    <n v="22"/>
    <x v="3"/>
    <x v="0"/>
    <n v="2"/>
    <n v="71"/>
    <n v="4"/>
    <x v="2"/>
    <n v="2"/>
    <n v="11996"/>
    <n v="19100"/>
    <n v="7"/>
    <n v="18"/>
    <n v="3"/>
    <x v="2"/>
    <n v="80"/>
    <n v="1"/>
    <n v="10"/>
    <n v="2"/>
    <n v="7"/>
    <n v="7"/>
    <n v="6"/>
    <n v="2"/>
  </r>
  <r>
    <s v="No"/>
    <x v="0"/>
    <x v="0"/>
    <x v="1"/>
    <x v="0"/>
    <x v="2"/>
    <x v="277"/>
    <x v="277"/>
    <x v="0"/>
    <x v="0"/>
    <x v="2"/>
    <s v="Yes"/>
    <s v="Y"/>
    <n v="3"/>
    <n v="-2"/>
    <n v="0"/>
    <n v="38"/>
    <n v="0"/>
    <m/>
    <n v="0"/>
    <x v="1"/>
    <n v="322"/>
    <n v="7"/>
    <x v="0"/>
    <x v="0"/>
    <n v="1"/>
    <n v="44"/>
    <n v="4"/>
    <x v="0"/>
    <n v="3"/>
    <n v="5605"/>
    <n v="19191"/>
    <n v="1"/>
    <n v="24"/>
    <n v="4"/>
    <x v="3"/>
    <n v="80"/>
    <n v="1"/>
    <n v="8"/>
    <n v="3"/>
    <n v="8"/>
    <n v="0"/>
    <n v="7"/>
    <n v="7"/>
  </r>
  <r>
    <s v="No"/>
    <x v="1"/>
    <x v="2"/>
    <x v="1"/>
    <x v="1"/>
    <x v="0"/>
    <x v="278"/>
    <x v="278"/>
    <x v="0"/>
    <x v="3"/>
    <x v="2"/>
    <s v="No"/>
    <s v="Y"/>
    <n v="6"/>
    <n v="-2"/>
    <n v="0"/>
    <n v="26"/>
    <n v="0"/>
    <m/>
    <n v="0"/>
    <x v="1"/>
    <n v="1479"/>
    <n v="1"/>
    <x v="3"/>
    <x v="0"/>
    <n v="3"/>
    <n v="84"/>
    <n v="3"/>
    <x v="0"/>
    <n v="2"/>
    <n v="6397"/>
    <n v="26767"/>
    <n v="1"/>
    <n v="20"/>
    <n v="4"/>
    <x v="0"/>
    <n v="80"/>
    <n v="1"/>
    <n v="6"/>
    <n v="1"/>
    <n v="6"/>
    <n v="5"/>
    <n v="1"/>
    <n v="4"/>
  </r>
  <r>
    <s v="No"/>
    <x v="0"/>
    <x v="1"/>
    <x v="1"/>
    <x v="1"/>
    <x v="0"/>
    <x v="279"/>
    <x v="279"/>
    <x v="1"/>
    <x v="7"/>
    <x v="2"/>
    <s v="No"/>
    <s v="Y"/>
    <n v="4"/>
    <n v="-2"/>
    <n v="0"/>
    <n v="50"/>
    <n v="0"/>
    <m/>
    <n v="0"/>
    <x v="1"/>
    <n v="797"/>
    <n v="4"/>
    <x v="1"/>
    <x v="0"/>
    <n v="1"/>
    <n v="96"/>
    <n v="3"/>
    <x v="4"/>
    <n v="2"/>
    <n v="19144"/>
    <n v="15815"/>
    <n v="3"/>
    <n v="14"/>
    <n v="3"/>
    <x v="0"/>
    <n v="80"/>
    <n v="2"/>
    <n v="28"/>
    <n v="2"/>
    <n v="10"/>
    <n v="4"/>
    <n v="1"/>
    <n v="6"/>
  </r>
  <r>
    <s v="No"/>
    <x v="0"/>
    <x v="1"/>
    <x v="1"/>
    <x v="1"/>
    <x v="2"/>
    <x v="280"/>
    <x v="280"/>
    <x v="1"/>
    <x v="7"/>
    <x v="1"/>
    <s v="Yes"/>
    <s v="Y"/>
    <n v="5"/>
    <n v="-2"/>
    <n v="0"/>
    <n v="53"/>
    <n v="0"/>
    <m/>
    <n v="0"/>
    <x v="1"/>
    <n v="1070"/>
    <n v="3"/>
    <x v="2"/>
    <x v="0"/>
    <n v="3"/>
    <n v="45"/>
    <n v="3"/>
    <x v="3"/>
    <n v="3"/>
    <n v="17584"/>
    <n v="21016"/>
    <n v="3"/>
    <n v="16"/>
    <n v="3"/>
    <x v="1"/>
    <n v="80"/>
    <n v="3"/>
    <n v="21"/>
    <n v="2"/>
    <n v="5"/>
    <n v="3"/>
    <n v="1"/>
    <n v="3"/>
  </r>
  <r>
    <s v="No"/>
    <x v="0"/>
    <x v="0"/>
    <x v="1"/>
    <x v="0"/>
    <x v="0"/>
    <x v="281"/>
    <x v="281"/>
    <x v="1"/>
    <x v="0"/>
    <x v="1"/>
    <s v="No"/>
    <s v="Y"/>
    <n v="3"/>
    <n v="-2"/>
    <n v="0"/>
    <n v="42"/>
    <n v="0"/>
    <m/>
    <n v="0"/>
    <x v="1"/>
    <n v="635"/>
    <n v="1"/>
    <x v="1"/>
    <x v="0"/>
    <n v="2"/>
    <n v="99"/>
    <n v="3"/>
    <x v="0"/>
    <n v="2"/>
    <n v="4907"/>
    <n v="24532"/>
    <n v="1"/>
    <n v="25"/>
    <n v="4"/>
    <x v="3"/>
    <n v="80"/>
    <n v="0"/>
    <n v="20"/>
    <n v="3"/>
    <n v="20"/>
    <n v="16"/>
    <n v="11"/>
    <n v="6"/>
  </r>
  <r>
    <s v="No"/>
    <x v="1"/>
    <x v="2"/>
    <x v="1"/>
    <x v="0"/>
    <x v="0"/>
    <x v="282"/>
    <x v="282"/>
    <x v="1"/>
    <x v="0"/>
    <x v="0"/>
    <s v="No"/>
    <s v="Y"/>
    <n v="3"/>
    <n v="-2"/>
    <n v="0"/>
    <n v="29"/>
    <n v="0"/>
    <m/>
    <n v="0"/>
    <x v="1"/>
    <n v="442"/>
    <n v="2"/>
    <x v="0"/>
    <x v="0"/>
    <n v="2"/>
    <n v="44"/>
    <n v="3"/>
    <x v="0"/>
    <n v="2"/>
    <n v="4554"/>
    <n v="20260"/>
    <n v="1"/>
    <n v="18"/>
    <n v="3"/>
    <x v="0"/>
    <n v="80"/>
    <n v="0"/>
    <n v="10"/>
    <n v="2"/>
    <n v="10"/>
    <n v="7"/>
    <n v="0"/>
    <n v="9"/>
  </r>
  <r>
    <s v="No"/>
    <x v="0"/>
    <x v="3"/>
    <x v="1"/>
    <x v="1"/>
    <x v="4"/>
    <x v="283"/>
    <x v="283"/>
    <x v="1"/>
    <x v="2"/>
    <x v="1"/>
    <s v="Yes"/>
    <s v="Y"/>
    <n v="4"/>
    <n v="-2"/>
    <n v="0"/>
    <n v="55"/>
    <n v="0"/>
    <m/>
    <n v="0"/>
    <x v="1"/>
    <n v="147"/>
    <n v="20"/>
    <x v="0"/>
    <x v="0"/>
    <n v="4"/>
    <n v="37"/>
    <n v="3"/>
    <x v="0"/>
    <n v="4"/>
    <n v="5415"/>
    <n v="15972"/>
    <n v="3"/>
    <n v="19"/>
    <n v="3"/>
    <x v="1"/>
    <n v="80"/>
    <n v="1"/>
    <n v="12"/>
    <n v="3"/>
    <n v="10"/>
    <n v="7"/>
    <n v="0"/>
    <n v="8"/>
  </r>
  <r>
    <s v="No"/>
    <x v="1"/>
    <x v="2"/>
    <x v="1"/>
    <x v="1"/>
    <x v="2"/>
    <x v="284"/>
    <x v="284"/>
    <x v="1"/>
    <x v="4"/>
    <x v="1"/>
    <s v="Yes"/>
    <s v="Y"/>
    <n v="3"/>
    <n v="-2"/>
    <n v="0"/>
    <n v="26"/>
    <n v="0"/>
    <m/>
    <n v="0"/>
    <x v="1"/>
    <n v="496"/>
    <n v="11"/>
    <x v="0"/>
    <x v="0"/>
    <n v="1"/>
    <n v="60"/>
    <n v="3"/>
    <x v="0"/>
    <n v="3"/>
    <n v="4741"/>
    <n v="22722"/>
    <n v="1"/>
    <n v="13"/>
    <n v="3"/>
    <x v="3"/>
    <n v="80"/>
    <n v="1"/>
    <n v="5"/>
    <n v="3"/>
    <n v="5"/>
    <n v="3"/>
    <n v="3"/>
    <n v="3"/>
  </r>
  <r>
    <s v="No"/>
    <x v="0"/>
    <x v="0"/>
    <x v="1"/>
    <x v="1"/>
    <x v="0"/>
    <x v="285"/>
    <x v="285"/>
    <x v="0"/>
    <x v="1"/>
    <x v="0"/>
    <s v="No"/>
    <s v="Y"/>
    <n v="3"/>
    <n v="-2"/>
    <n v="0"/>
    <n v="37"/>
    <n v="0"/>
    <m/>
    <n v="0"/>
    <x v="1"/>
    <n v="1372"/>
    <n v="1"/>
    <x v="3"/>
    <x v="0"/>
    <n v="4"/>
    <n v="42"/>
    <n v="3"/>
    <x v="1"/>
    <n v="2"/>
    <n v="2115"/>
    <n v="15881"/>
    <n v="1"/>
    <n v="12"/>
    <n v="3"/>
    <x v="2"/>
    <n v="80"/>
    <n v="0"/>
    <n v="17"/>
    <n v="3"/>
    <n v="17"/>
    <n v="12"/>
    <n v="5"/>
    <n v="7"/>
  </r>
  <r>
    <s v="Yes"/>
    <x v="1"/>
    <x v="0"/>
    <x v="0"/>
    <x v="1"/>
    <x v="0"/>
    <x v="286"/>
    <x v="286"/>
    <x v="1"/>
    <x v="2"/>
    <x v="2"/>
    <s v="Yes"/>
    <s v="Y"/>
    <n v="0"/>
    <n v="-2"/>
    <n v="0"/>
    <n v="44"/>
    <n v="1"/>
    <n v="1"/>
    <n v="1"/>
    <x v="0"/>
    <n v="920"/>
    <n v="24"/>
    <x v="3"/>
    <x v="0"/>
    <n v="4"/>
    <n v="43"/>
    <n v="3"/>
    <x v="1"/>
    <n v="2"/>
    <n v="3161"/>
    <n v="19920"/>
    <n v="3"/>
    <n v="22"/>
    <n v="4"/>
    <x v="1"/>
    <n v="80"/>
    <n v="1"/>
    <n v="19"/>
    <n v="1"/>
    <n v="1"/>
    <n v="0"/>
    <n v="0"/>
    <n v="0"/>
  </r>
  <r>
    <s v="No"/>
    <x v="0"/>
    <x v="0"/>
    <x v="1"/>
    <x v="1"/>
    <x v="0"/>
    <x v="287"/>
    <x v="287"/>
    <x v="1"/>
    <x v="4"/>
    <x v="2"/>
    <s v="No"/>
    <s v="Y"/>
    <n v="2"/>
    <n v="-2"/>
    <n v="0"/>
    <n v="38"/>
    <n v="0"/>
    <m/>
    <n v="0"/>
    <x v="1"/>
    <n v="688"/>
    <n v="23"/>
    <x v="2"/>
    <x v="0"/>
    <n v="4"/>
    <n v="82"/>
    <n v="3"/>
    <x v="0"/>
    <n v="2"/>
    <n v="5745"/>
    <n v="18899"/>
    <n v="9"/>
    <n v="14"/>
    <n v="3"/>
    <x v="2"/>
    <n v="80"/>
    <n v="1"/>
    <n v="10"/>
    <n v="3"/>
    <n v="2"/>
    <n v="2"/>
    <n v="1"/>
    <n v="2"/>
  </r>
  <r>
    <s v="Yes"/>
    <x v="0"/>
    <x v="2"/>
    <x v="0"/>
    <x v="1"/>
    <x v="2"/>
    <x v="288"/>
    <x v="288"/>
    <x v="1"/>
    <x v="2"/>
    <x v="2"/>
    <s v="Yes"/>
    <s v="Y"/>
    <n v="2"/>
    <n v="-2"/>
    <n v="0"/>
    <n v="26"/>
    <n v="1"/>
    <n v="1"/>
    <n v="1"/>
    <x v="0"/>
    <n v="1449"/>
    <n v="16"/>
    <x v="2"/>
    <x v="0"/>
    <n v="1"/>
    <n v="45"/>
    <n v="3"/>
    <x v="1"/>
    <n v="3"/>
    <n v="2373"/>
    <n v="14180"/>
    <n v="2"/>
    <n v="13"/>
    <n v="3"/>
    <x v="1"/>
    <n v="80"/>
    <n v="1"/>
    <n v="5"/>
    <n v="3"/>
    <n v="3"/>
    <n v="2"/>
    <n v="0"/>
    <n v="2"/>
  </r>
  <r>
    <s v="No"/>
    <x v="0"/>
    <x v="2"/>
    <x v="1"/>
    <x v="1"/>
    <x v="0"/>
    <x v="289"/>
    <x v="289"/>
    <x v="0"/>
    <x v="1"/>
    <x v="0"/>
    <s v="No"/>
    <s v="Y"/>
    <n v="3"/>
    <n v="-2"/>
    <n v="0"/>
    <n v="28"/>
    <n v="0"/>
    <m/>
    <n v="0"/>
    <x v="1"/>
    <n v="1117"/>
    <n v="8"/>
    <x v="0"/>
    <x v="0"/>
    <n v="4"/>
    <n v="66"/>
    <n v="3"/>
    <x v="1"/>
    <n v="2"/>
    <n v="3310"/>
    <n v="4488"/>
    <n v="1"/>
    <n v="21"/>
    <n v="4"/>
    <x v="1"/>
    <n v="80"/>
    <n v="0"/>
    <n v="5"/>
    <n v="3"/>
    <n v="5"/>
    <n v="3"/>
    <n v="0"/>
    <n v="2"/>
  </r>
  <r>
    <s v="No"/>
    <x v="1"/>
    <x v="1"/>
    <x v="1"/>
    <x v="1"/>
    <x v="0"/>
    <x v="290"/>
    <x v="290"/>
    <x v="0"/>
    <x v="7"/>
    <x v="0"/>
    <s v="Yes"/>
    <s v="Y"/>
    <n v="4"/>
    <n v="-2"/>
    <n v="0"/>
    <n v="49"/>
    <n v="0"/>
    <m/>
    <n v="0"/>
    <x v="1"/>
    <n v="636"/>
    <n v="10"/>
    <x v="2"/>
    <x v="0"/>
    <n v="3"/>
    <n v="35"/>
    <n v="3"/>
    <x v="4"/>
    <n v="2"/>
    <n v="18665"/>
    <n v="25594"/>
    <n v="9"/>
    <n v="11"/>
    <n v="3"/>
    <x v="1"/>
    <n v="80"/>
    <n v="0"/>
    <n v="22"/>
    <n v="3"/>
    <n v="3"/>
    <n v="2"/>
    <n v="1"/>
    <n v="2"/>
  </r>
  <r>
    <s v="No"/>
    <x v="0"/>
    <x v="0"/>
    <x v="1"/>
    <x v="1"/>
    <x v="4"/>
    <x v="291"/>
    <x v="291"/>
    <x v="1"/>
    <x v="1"/>
    <x v="0"/>
    <s v="No"/>
    <s v="Y"/>
    <n v="2"/>
    <n v="-2"/>
    <n v="0"/>
    <n v="36"/>
    <n v="0"/>
    <m/>
    <n v="0"/>
    <x v="1"/>
    <n v="506"/>
    <n v="3"/>
    <x v="3"/>
    <x v="0"/>
    <n v="4"/>
    <n v="30"/>
    <n v="3"/>
    <x v="0"/>
    <n v="4"/>
    <n v="4485"/>
    <n v="26285"/>
    <n v="4"/>
    <n v="12"/>
    <n v="3"/>
    <x v="1"/>
    <n v="80"/>
    <n v="0"/>
    <n v="10"/>
    <n v="3"/>
    <n v="8"/>
    <n v="0"/>
    <n v="7"/>
    <n v="7"/>
  </r>
  <r>
    <s v="No"/>
    <x v="1"/>
    <x v="2"/>
    <x v="1"/>
    <x v="0"/>
    <x v="3"/>
    <x v="292"/>
    <x v="292"/>
    <x v="0"/>
    <x v="6"/>
    <x v="2"/>
    <s v="No"/>
    <s v="Y"/>
    <n v="5"/>
    <n v="-2"/>
    <n v="0"/>
    <n v="31"/>
    <n v="0"/>
    <m/>
    <n v="0"/>
    <x v="1"/>
    <n v="444"/>
    <n v="5"/>
    <x v="3"/>
    <x v="0"/>
    <n v="4"/>
    <n v="84"/>
    <n v="3"/>
    <x v="1"/>
    <n v="1"/>
    <n v="2789"/>
    <n v="3909"/>
    <n v="1"/>
    <n v="11"/>
    <n v="3"/>
    <x v="3"/>
    <n v="80"/>
    <n v="1"/>
    <n v="2"/>
    <n v="2"/>
    <n v="2"/>
    <n v="2"/>
    <n v="2"/>
    <n v="2"/>
  </r>
  <r>
    <s v="Yes"/>
    <x v="0"/>
    <x v="2"/>
    <x v="0"/>
    <x v="0"/>
    <x v="3"/>
    <x v="293"/>
    <x v="293"/>
    <x v="1"/>
    <x v="0"/>
    <x v="0"/>
    <s v="Yes"/>
    <s v="Y"/>
    <n v="0"/>
    <n v="-2"/>
    <n v="0"/>
    <n v="26"/>
    <n v="1"/>
    <n v="1"/>
    <n v="1"/>
    <x v="0"/>
    <n v="950"/>
    <n v="4"/>
    <x v="2"/>
    <x v="0"/>
    <n v="4"/>
    <n v="48"/>
    <n v="2"/>
    <x v="0"/>
    <n v="1"/>
    <n v="5828"/>
    <n v="8450"/>
    <n v="1"/>
    <n v="12"/>
    <n v="3"/>
    <x v="2"/>
    <n v="80"/>
    <n v="0"/>
    <n v="8"/>
    <n v="3"/>
    <n v="8"/>
    <n v="7"/>
    <n v="7"/>
    <n v="4"/>
  </r>
  <r>
    <s v="No"/>
    <x v="1"/>
    <x v="0"/>
    <x v="1"/>
    <x v="1"/>
    <x v="2"/>
    <x v="294"/>
    <x v="294"/>
    <x v="1"/>
    <x v="1"/>
    <x v="1"/>
    <s v="Yes"/>
    <s v="Y"/>
    <n v="3"/>
    <n v="-2"/>
    <n v="0"/>
    <n v="37"/>
    <n v="0"/>
    <m/>
    <n v="0"/>
    <x v="1"/>
    <n v="889"/>
    <n v="9"/>
    <x v="3"/>
    <x v="0"/>
    <n v="2"/>
    <n v="53"/>
    <n v="3"/>
    <x v="1"/>
    <n v="4"/>
    <n v="2326"/>
    <n v="11411"/>
    <n v="1"/>
    <n v="12"/>
    <n v="3"/>
    <x v="3"/>
    <n v="80"/>
    <n v="3"/>
    <n v="4"/>
    <n v="2"/>
    <n v="4"/>
    <n v="2"/>
    <n v="1"/>
    <n v="2"/>
  </r>
  <r>
    <s v="No"/>
    <x v="1"/>
    <x v="0"/>
    <x v="1"/>
    <x v="0"/>
    <x v="3"/>
    <x v="295"/>
    <x v="295"/>
    <x v="0"/>
    <x v="0"/>
    <x v="1"/>
    <s v="No"/>
    <s v="Y"/>
    <n v="2"/>
    <n v="-2"/>
    <n v="0"/>
    <n v="42"/>
    <n v="0"/>
    <m/>
    <n v="0"/>
    <x v="1"/>
    <n v="555"/>
    <n v="26"/>
    <x v="3"/>
    <x v="0"/>
    <n v="3"/>
    <n v="77"/>
    <n v="3"/>
    <x v="3"/>
    <n v="1"/>
    <n v="13525"/>
    <n v="14864"/>
    <n v="5"/>
    <n v="14"/>
    <n v="3"/>
    <x v="1"/>
    <n v="80"/>
    <n v="1"/>
    <n v="23"/>
    <n v="4"/>
    <n v="20"/>
    <n v="4"/>
    <n v="4"/>
    <n v="8"/>
  </r>
  <r>
    <s v="Yes"/>
    <x v="0"/>
    <x v="4"/>
    <x v="0"/>
    <x v="1"/>
    <x v="0"/>
    <x v="296"/>
    <x v="296"/>
    <x v="1"/>
    <x v="2"/>
    <x v="0"/>
    <s v="No"/>
    <s v="Y"/>
    <n v="2"/>
    <n v="-2"/>
    <n v="0"/>
    <n v="18"/>
    <n v="1"/>
    <n v="1"/>
    <n v="1"/>
    <x v="0"/>
    <n v="230"/>
    <n v="3"/>
    <x v="3"/>
    <x v="0"/>
    <n v="3"/>
    <n v="54"/>
    <n v="3"/>
    <x v="1"/>
    <n v="2"/>
    <n v="1420"/>
    <n v="25233"/>
    <n v="1"/>
    <n v="13"/>
    <n v="3"/>
    <x v="3"/>
    <n v="80"/>
    <n v="0"/>
    <n v="0"/>
    <n v="3"/>
    <n v="0"/>
    <n v="0"/>
    <n v="0"/>
    <n v="0"/>
  </r>
  <r>
    <s v="No"/>
    <x v="0"/>
    <x v="0"/>
    <x v="1"/>
    <x v="0"/>
    <x v="3"/>
    <x v="297"/>
    <x v="297"/>
    <x v="1"/>
    <x v="0"/>
    <x v="1"/>
    <s v="No"/>
    <s v="Y"/>
    <n v="3"/>
    <n v="-2"/>
    <n v="0"/>
    <n v="35"/>
    <n v="0"/>
    <m/>
    <n v="0"/>
    <x v="1"/>
    <n v="1232"/>
    <n v="16"/>
    <x v="3"/>
    <x v="0"/>
    <n v="3"/>
    <n v="96"/>
    <n v="3"/>
    <x v="2"/>
    <n v="1"/>
    <n v="8020"/>
    <n v="5100"/>
    <n v="0"/>
    <n v="15"/>
    <n v="3"/>
    <x v="3"/>
    <n v="80"/>
    <n v="2"/>
    <n v="12"/>
    <n v="2"/>
    <n v="11"/>
    <n v="9"/>
    <n v="6"/>
    <n v="9"/>
  </r>
  <r>
    <s v="No"/>
    <x v="1"/>
    <x v="0"/>
    <x v="1"/>
    <x v="1"/>
    <x v="0"/>
    <x v="298"/>
    <x v="298"/>
    <x v="1"/>
    <x v="2"/>
    <x v="1"/>
    <s v="No"/>
    <s v="Y"/>
    <n v="2"/>
    <n v="-2"/>
    <n v="0"/>
    <n v="36"/>
    <n v="0"/>
    <m/>
    <n v="0"/>
    <x v="1"/>
    <n v="566"/>
    <n v="18"/>
    <x v="2"/>
    <x v="0"/>
    <n v="3"/>
    <n v="81"/>
    <n v="4"/>
    <x v="1"/>
    <n v="2"/>
    <n v="3688"/>
    <n v="7122"/>
    <n v="4"/>
    <n v="18"/>
    <n v="3"/>
    <x v="1"/>
    <n v="80"/>
    <n v="2"/>
    <n v="4"/>
    <n v="3"/>
    <n v="1"/>
    <n v="0"/>
    <n v="0"/>
    <n v="0"/>
  </r>
  <r>
    <s v="No"/>
    <x v="0"/>
    <x v="1"/>
    <x v="1"/>
    <x v="1"/>
    <x v="2"/>
    <x v="299"/>
    <x v="299"/>
    <x v="1"/>
    <x v="3"/>
    <x v="2"/>
    <s v="No"/>
    <s v="Y"/>
    <n v="3"/>
    <n v="-2"/>
    <n v="0"/>
    <n v="51"/>
    <n v="0"/>
    <m/>
    <n v="0"/>
    <x v="1"/>
    <n v="1302"/>
    <n v="2"/>
    <x v="3"/>
    <x v="0"/>
    <n v="4"/>
    <n v="84"/>
    <n v="1"/>
    <x v="0"/>
    <n v="3"/>
    <n v="5482"/>
    <n v="16321"/>
    <n v="5"/>
    <n v="18"/>
    <n v="3"/>
    <x v="1"/>
    <n v="80"/>
    <n v="1"/>
    <n v="13"/>
    <n v="3"/>
    <n v="4"/>
    <n v="1"/>
    <n v="1"/>
    <n v="2"/>
  </r>
  <r>
    <s v="No"/>
    <x v="0"/>
    <x v="0"/>
    <x v="1"/>
    <x v="0"/>
    <x v="0"/>
    <x v="300"/>
    <x v="300"/>
    <x v="1"/>
    <x v="5"/>
    <x v="0"/>
    <s v="No"/>
    <s v="Y"/>
    <n v="2"/>
    <n v="-2"/>
    <n v="0"/>
    <n v="41"/>
    <n v="0"/>
    <m/>
    <n v="0"/>
    <x v="1"/>
    <n v="334"/>
    <n v="2"/>
    <x v="2"/>
    <x v="0"/>
    <n v="4"/>
    <n v="88"/>
    <n v="3"/>
    <x v="3"/>
    <n v="2"/>
    <n v="16015"/>
    <n v="15896"/>
    <n v="1"/>
    <n v="19"/>
    <n v="3"/>
    <x v="2"/>
    <n v="80"/>
    <n v="0"/>
    <n v="22"/>
    <n v="3"/>
    <n v="22"/>
    <n v="10"/>
    <n v="0"/>
    <n v="4"/>
  </r>
  <r>
    <s v="No"/>
    <x v="0"/>
    <x v="4"/>
    <x v="1"/>
    <x v="0"/>
    <x v="2"/>
    <x v="301"/>
    <x v="301"/>
    <x v="0"/>
    <x v="6"/>
    <x v="0"/>
    <s v="No"/>
    <s v="Y"/>
    <n v="2"/>
    <n v="-2"/>
    <n v="0"/>
    <n v="18"/>
    <n v="0"/>
    <m/>
    <n v="0"/>
    <x v="1"/>
    <n v="812"/>
    <n v="10"/>
    <x v="3"/>
    <x v="0"/>
    <n v="4"/>
    <n v="69"/>
    <n v="2"/>
    <x v="1"/>
    <n v="3"/>
    <n v="1200"/>
    <n v="9724"/>
    <n v="1"/>
    <n v="12"/>
    <n v="3"/>
    <x v="0"/>
    <n v="80"/>
    <n v="0"/>
    <n v="0"/>
    <n v="3"/>
    <n v="0"/>
    <n v="0"/>
    <n v="0"/>
    <n v="0"/>
  </r>
  <r>
    <s v="No"/>
    <x v="0"/>
    <x v="2"/>
    <x v="1"/>
    <x v="1"/>
    <x v="2"/>
    <x v="302"/>
    <x v="302"/>
    <x v="1"/>
    <x v="4"/>
    <x v="0"/>
    <s v="No"/>
    <s v="Y"/>
    <n v="2"/>
    <n v="-2"/>
    <n v="0"/>
    <n v="28"/>
    <n v="0"/>
    <m/>
    <n v="0"/>
    <x v="1"/>
    <n v="1476"/>
    <n v="16"/>
    <x v="0"/>
    <x v="0"/>
    <n v="2"/>
    <n v="68"/>
    <n v="4"/>
    <x v="0"/>
    <n v="3"/>
    <n v="5661"/>
    <n v="4824"/>
    <n v="0"/>
    <n v="19"/>
    <n v="3"/>
    <x v="3"/>
    <n v="80"/>
    <n v="0"/>
    <n v="9"/>
    <n v="3"/>
    <n v="8"/>
    <n v="3"/>
    <n v="0"/>
    <n v="7"/>
  </r>
  <r>
    <s v="No"/>
    <x v="0"/>
    <x v="2"/>
    <x v="1"/>
    <x v="0"/>
    <x v="4"/>
    <x v="303"/>
    <x v="303"/>
    <x v="1"/>
    <x v="0"/>
    <x v="1"/>
    <s v="No"/>
    <s v="Y"/>
    <n v="3"/>
    <n v="-2"/>
    <n v="0"/>
    <n v="31"/>
    <n v="0"/>
    <m/>
    <n v="0"/>
    <x v="1"/>
    <n v="218"/>
    <n v="7"/>
    <x v="3"/>
    <x v="0"/>
    <n v="4"/>
    <n v="100"/>
    <n v="4"/>
    <x v="0"/>
    <n v="4"/>
    <n v="6929"/>
    <n v="12241"/>
    <n v="4"/>
    <n v="11"/>
    <n v="3"/>
    <x v="2"/>
    <n v="80"/>
    <n v="1"/>
    <n v="10"/>
    <n v="2"/>
    <n v="8"/>
    <n v="7"/>
    <n v="7"/>
    <n v="7"/>
  </r>
  <r>
    <s v="No"/>
    <x v="0"/>
    <x v="0"/>
    <x v="1"/>
    <x v="1"/>
    <x v="2"/>
    <x v="304"/>
    <x v="304"/>
    <x v="1"/>
    <x v="4"/>
    <x v="2"/>
    <s v="No"/>
    <s v="Y"/>
    <n v="5"/>
    <n v="-2"/>
    <n v="0"/>
    <n v="39"/>
    <n v="0"/>
    <m/>
    <n v="0"/>
    <x v="1"/>
    <n v="1132"/>
    <n v="1"/>
    <x v="3"/>
    <x v="0"/>
    <n v="3"/>
    <n v="48"/>
    <n v="4"/>
    <x v="2"/>
    <n v="4"/>
    <n v="9613"/>
    <n v="10942"/>
    <n v="0"/>
    <n v="17"/>
    <n v="3"/>
    <x v="0"/>
    <n v="80"/>
    <n v="3"/>
    <n v="19"/>
    <n v="2"/>
    <n v="18"/>
    <n v="10"/>
    <n v="3"/>
    <n v="7"/>
  </r>
  <r>
    <s v="No"/>
    <x v="2"/>
    <x v="0"/>
    <x v="1"/>
    <x v="1"/>
    <x v="0"/>
    <x v="305"/>
    <x v="305"/>
    <x v="0"/>
    <x v="2"/>
    <x v="1"/>
    <s v="No"/>
    <s v="Y"/>
    <n v="3"/>
    <n v="-2"/>
    <n v="0"/>
    <n v="36"/>
    <n v="0"/>
    <m/>
    <n v="0"/>
    <x v="1"/>
    <n v="1105"/>
    <n v="24"/>
    <x v="2"/>
    <x v="0"/>
    <n v="2"/>
    <n v="47"/>
    <n v="3"/>
    <x v="0"/>
    <n v="2"/>
    <n v="5674"/>
    <n v="6927"/>
    <n v="7"/>
    <n v="15"/>
    <n v="3"/>
    <x v="3"/>
    <n v="80"/>
    <n v="1"/>
    <n v="11"/>
    <n v="3"/>
    <n v="9"/>
    <n v="8"/>
    <n v="0"/>
    <n v="8"/>
  </r>
  <r>
    <s v="No"/>
    <x v="0"/>
    <x v="2"/>
    <x v="1"/>
    <x v="0"/>
    <x v="0"/>
    <x v="306"/>
    <x v="306"/>
    <x v="1"/>
    <x v="0"/>
    <x v="1"/>
    <s v="No"/>
    <s v="Y"/>
    <n v="3"/>
    <n v="-2"/>
    <n v="0"/>
    <n v="32"/>
    <n v="0"/>
    <m/>
    <n v="0"/>
    <x v="1"/>
    <n v="906"/>
    <n v="7"/>
    <x v="3"/>
    <x v="0"/>
    <n v="4"/>
    <n v="91"/>
    <n v="2"/>
    <x v="0"/>
    <n v="2"/>
    <n v="5484"/>
    <n v="16985"/>
    <n v="1"/>
    <n v="14"/>
    <n v="3"/>
    <x v="3"/>
    <n v="80"/>
    <n v="1"/>
    <n v="13"/>
    <n v="2"/>
    <n v="13"/>
    <n v="8"/>
    <n v="4"/>
    <n v="8"/>
  </r>
  <r>
    <s v="No"/>
    <x v="0"/>
    <x v="0"/>
    <x v="1"/>
    <x v="1"/>
    <x v="0"/>
    <x v="307"/>
    <x v="307"/>
    <x v="0"/>
    <x v="7"/>
    <x v="1"/>
    <s v="No"/>
    <s v="Y"/>
    <n v="2"/>
    <n v="-2"/>
    <n v="0"/>
    <n v="38"/>
    <n v="0"/>
    <m/>
    <n v="0"/>
    <x v="1"/>
    <n v="849"/>
    <n v="25"/>
    <x v="0"/>
    <x v="0"/>
    <n v="1"/>
    <n v="81"/>
    <n v="2"/>
    <x v="2"/>
    <n v="2"/>
    <n v="12061"/>
    <n v="26707"/>
    <n v="3"/>
    <n v="17"/>
    <n v="3"/>
    <x v="3"/>
    <n v="80"/>
    <n v="1"/>
    <n v="19"/>
    <n v="3"/>
    <n v="10"/>
    <n v="8"/>
    <n v="0"/>
    <n v="1"/>
  </r>
  <r>
    <s v="No"/>
    <x v="2"/>
    <x v="3"/>
    <x v="1"/>
    <x v="1"/>
    <x v="0"/>
    <x v="308"/>
    <x v="308"/>
    <x v="1"/>
    <x v="4"/>
    <x v="2"/>
    <s v="Yes"/>
    <s v="Y"/>
    <n v="2"/>
    <n v="-2"/>
    <n v="0"/>
    <n v="58"/>
    <n v="0"/>
    <m/>
    <n v="0"/>
    <x v="1"/>
    <n v="390"/>
    <n v="1"/>
    <x v="2"/>
    <x v="0"/>
    <n v="4"/>
    <n v="32"/>
    <n v="1"/>
    <x v="0"/>
    <n v="2"/>
    <n v="5660"/>
    <n v="17056"/>
    <n v="2"/>
    <n v="13"/>
    <n v="3"/>
    <x v="1"/>
    <n v="80"/>
    <n v="1"/>
    <n v="12"/>
    <n v="3"/>
    <n v="5"/>
    <n v="3"/>
    <n v="1"/>
    <n v="2"/>
  </r>
  <r>
    <s v="No"/>
    <x v="0"/>
    <x v="2"/>
    <x v="1"/>
    <x v="1"/>
    <x v="4"/>
    <x v="309"/>
    <x v="309"/>
    <x v="1"/>
    <x v="1"/>
    <x v="1"/>
    <s v="Yes"/>
    <s v="Y"/>
    <n v="4"/>
    <n v="-2"/>
    <n v="0"/>
    <n v="31"/>
    <n v="0"/>
    <m/>
    <n v="0"/>
    <x v="1"/>
    <n v="691"/>
    <n v="5"/>
    <x v="2"/>
    <x v="0"/>
    <n v="4"/>
    <n v="86"/>
    <n v="3"/>
    <x v="1"/>
    <n v="4"/>
    <n v="4821"/>
    <n v="10077"/>
    <n v="0"/>
    <n v="12"/>
    <n v="3"/>
    <x v="3"/>
    <n v="80"/>
    <n v="1"/>
    <n v="6"/>
    <n v="3"/>
    <n v="5"/>
    <n v="2"/>
    <n v="0"/>
    <n v="3"/>
  </r>
  <r>
    <s v="No"/>
    <x v="0"/>
    <x v="2"/>
    <x v="1"/>
    <x v="2"/>
    <x v="5"/>
    <x v="310"/>
    <x v="310"/>
    <x v="1"/>
    <x v="8"/>
    <x v="1"/>
    <s v="No"/>
    <s v="Y"/>
    <n v="1"/>
    <n v="-2"/>
    <n v="0"/>
    <n v="31"/>
    <n v="0"/>
    <m/>
    <n v="0"/>
    <x v="1"/>
    <n v="106"/>
    <n v="2"/>
    <x v="3"/>
    <x v="0"/>
    <n v="1"/>
    <n v="62"/>
    <n v="2"/>
    <x v="0"/>
    <n v="3"/>
    <n v="6410"/>
    <n v="17822"/>
    <n v="3"/>
    <n v="12"/>
    <n v="3"/>
    <x v="1"/>
    <n v="80"/>
    <n v="0"/>
    <n v="9"/>
    <n v="3"/>
    <n v="2"/>
    <n v="2"/>
    <n v="1"/>
    <n v="0"/>
  </r>
  <r>
    <s v="No"/>
    <x v="1"/>
    <x v="1"/>
    <x v="1"/>
    <x v="1"/>
    <x v="0"/>
    <x v="311"/>
    <x v="311"/>
    <x v="1"/>
    <x v="2"/>
    <x v="2"/>
    <s v="No"/>
    <s v="Y"/>
    <n v="2"/>
    <n v="-2"/>
    <n v="0"/>
    <n v="45"/>
    <n v="0"/>
    <m/>
    <n v="0"/>
    <x v="1"/>
    <n v="1249"/>
    <n v="7"/>
    <x v="3"/>
    <x v="0"/>
    <n v="1"/>
    <n v="97"/>
    <n v="3"/>
    <x v="2"/>
    <n v="2"/>
    <n v="5210"/>
    <n v="20308"/>
    <n v="1"/>
    <n v="18"/>
    <n v="3"/>
    <x v="0"/>
    <n v="80"/>
    <n v="1"/>
    <n v="24"/>
    <n v="3"/>
    <n v="24"/>
    <n v="9"/>
    <n v="9"/>
    <n v="11"/>
  </r>
  <r>
    <s v="No"/>
    <x v="0"/>
    <x v="2"/>
    <x v="1"/>
    <x v="1"/>
    <x v="0"/>
    <x v="312"/>
    <x v="312"/>
    <x v="1"/>
    <x v="1"/>
    <x v="2"/>
    <s v="Yes"/>
    <s v="Y"/>
    <n v="2"/>
    <n v="-2"/>
    <n v="0"/>
    <n v="31"/>
    <n v="0"/>
    <m/>
    <n v="0"/>
    <x v="1"/>
    <n v="192"/>
    <n v="2"/>
    <x v="2"/>
    <x v="0"/>
    <n v="3"/>
    <n v="32"/>
    <n v="3"/>
    <x v="1"/>
    <n v="2"/>
    <n v="2695"/>
    <n v="7747"/>
    <n v="0"/>
    <n v="18"/>
    <n v="3"/>
    <x v="2"/>
    <n v="80"/>
    <n v="1"/>
    <n v="3"/>
    <n v="1"/>
    <n v="2"/>
    <n v="2"/>
    <n v="2"/>
    <n v="2"/>
  </r>
  <r>
    <s v="No"/>
    <x v="1"/>
    <x v="2"/>
    <x v="1"/>
    <x v="1"/>
    <x v="0"/>
    <x v="313"/>
    <x v="313"/>
    <x v="0"/>
    <x v="5"/>
    <x v="1"/>
    <s v="No"/>
    <s v="Y"/>
    <n v="2"/>
    <n v="-2"/>
    <n v="0"/>
    <n v="33"/>
    <n v="0"/>
    <m/>
    <n v="0"/>
    <x v="1"/>
    <n v="553"/>
    <n v="5"/>
    <x v="2"/>
    <x v="0"/>
    <n v="4"/>
    <n v="74"/>
    <n v="3"/>
    <x v="2"/>
    <n v="2"/>
    <n v="11878"/>
    <n v="23364"/>
    <n v="6"/>
    <n v="11"/>
    <n v="3"/>
    <x v="2"/>
    <n v="80"/>
    <n v="2"/>
    <n v="12"/>
    <n v="3"/>
    <n v="10"/>
    <n v="6"/>
    <n v="8"/>
    <n v="8"/>
  </r>
  <r>
    <s v="No"/>
    <x v="0"/>
    <x v="0"/>
    <x v="1"/>
    <x v="1"/>
    <x v="2"/>
    <x v="314"/>
    <x v="314"/>
    <x v="1"/>
    <x v="5"/>
    <x v="1"/>
    <s v="Yes"/>
    <s v="Y"/>
    <n v="3"/>
    <n v="-2"/>
    <n v="0"/>
    <n v="39"/>
    <n v="0"/>
    <m/>
    <n v="0"/>
    <x v="1"/>
    <n v="117"/>
    <n v="10"/>
    <x v="1"/>
    <x v="0"/>
    <n v="3"/>
    <n v="99"/>
    <n v="3"/>
    <x v="3"/>
    <n v="3"/>
    <n v="17068"/>
    <n v="5355"/>
    <n v="1"/>
    <n v="14"/>
    <n v="3"/>
    <x v="1"/>
    <n v="80"/>
    <n v="0"/>
    <n v="21"/>
    <n v="3"/>
    <n v="21"/>
    <n v="9"/>
    <n v="11"/>
    <n v="10"/>
  </r>
  <r>
    <s v="No"/>
    <x v="1"/>
    <x v="0"/>
    <x v="1"/>
    <x v="1"/>
    <x v="0"/>
    <x v="315"/>
    <x v="315"/>
    <x v="0"/>
    <x v="2"/>
    <x v="0"/>
    <s v="No"/>
    <s v="Y"/>
    <n v="5"/>
    <n v="-2"/>
    <n v="0"/>
    <n v="43"/>
    <n v="0"/>
    <m/>
    <n v="0"/>
    <x v="1"/>
    <n v="185"/>
    <n v="10"/>
    <x v="2"/>
    <x v="0"/>
    <n v="3"/>
    <n v="33"/>
    <n v="3"/>
    <x v="1"/>
    <n v="2"/>
    <n v="2455"/>
    <n v="10675"/>
    <n v="0"/>
    <n v="19"/>
    <n v="3"/>
    <x v="0"/>
    <n v="80"/>
    <n v="0"/>
    <n v="9"/>
    <n v="3"/>
    <n v="8"/>
    <n v="7"/>
    <n v="1"/>
    <n v="7"/>
  </r>
  <r>
    <s v="No"/>
    <x v="0"/>
    <x v="1"/>
    <x v="1"/>
    <x v="1"/>
    <x v="4"/>
    <x v="316"/>
    <x v="316"/>
    <x v="0"/>
    <x v="4"/>
    <x v="0"/>
    <s v="Yes"/>
    <s v="Y"/>
    <n v="2"/>
    <n v="-2"/>
    <n v="0"/>
    <n v="49"/>
    <n v="0"/>
    <m/>
    <n v="0"/>
    <x v="1"/>
    <n v="1091"/>
    <n v="1"/>
    <x v="0"/>
    <x v="0"/>
    <n v="4"/>
    <n v="90"/>
    <n v="2"/>
    <x v="3"/>
    <n v="4"/>
    <n v="13964"/>
    <n v="17810"/>
    <n v="7"/>
    <n v="12"/>
    <n v="3"/>
    <x v="1"/>
    <n v="80"/>
    <n v="0"/>
    <n v="25"/>
    <n v="3"/>
    <n v="7"/>
    <n v="1"/>
    <n v="0"/>
    <n v="7"/>
  </r>
  <r>
    <s v="Yes"/>
    <x v="0"/>
    <x v="1"/>
    <x v="0"/>
    <x v="1"/>
    <x v="2"/>
    <x v="317"/>
    <x v="317"/>
    <x v="1"/>
    <x v="1"/>
    <x v="1"/>
    <s v="No"/>
    <s v="Y"/>
    <n v="3"/>
    <n v="-2"/>
    <n v="0"/>
    <n v="52"/>
    <n v="1"/>
    <n v="1"/>
    <n v="1"/>
    <x v="0"/>
    <n v="723"/>
    <n v="8"/>
    <x v="2"/>
    <x v="0"/>
    <n v="3"/>
    <n v="85"/>
    <n v="2"/>
    <x v="0"/>
    <n v="3"/>
    <n v="4941"/>
    <n v="17747"/>
    <n v="2"/>
    <n v="15"/>
    <n v="3"/>
    <x v="0"/>
    <n v="80"/>
    <n v="0"/>
    <n v="11"/>
    <n v="2"/>
    <n v="8"/>
    <n v="2"/>
    <n v="7"/>
    <n v="7"/>
  </r>
  <r>
    <s v="No"/>
    <x v="0"/>
    <x v="2"/>
    <x v="1"/>
    <x v="1"/>
    <x v="0"/>
    <x v="318"/>
    <x v="318"/>
    <x v="0"/>
    <x v="1"/>
    <x v="0"/>
    <s v="Yes"/>
    <s v="Y"/>
    <n v="2"/>
    <n v="-2"/>
    <n v="0"/>
    <n v="27"/>
    <n v="0"/>
    <m/>
    <n v="0"/>
    <x v="1"/>
    <n v="1220"/>
    <n v="5"/>
    <x v="3"/>
    <x v="0"/>
    <n v="3"/>
    <n v="85"/>
    <n v="3"/>
    <x v="1"/>
    <n v="2"/>
    <n v="2478"/>
    <n v="20938"/>
    <n v="1"/>
    <n v="12"/>
    <n v="3"/>
    <x v="2"/>
    <n v="80"/>
    <n v="0"/>
    <n v="4"/>
    <n v="2"/>
    <n v="4"/>
    <n v="3"/>
    <n v="1"/>
    <n v="2"/>
  </r>
  <r>
    <s v="No"/>
    <x v="0"/>
    <x v="2"/>
    <x v="1"/>
    <x v="0"/>
    <x v="4"/>
    <x v="319"/>
    <x v="319"/>
    <x v="0"/>
    <x v="0"/>
    <x v="1"/>
    <s v="Yes"/>
    <s v="Y"/>
    <n v="2"/>
    <n v="-2"/>
    <n v="0"/>
    <n v="32"/>
    <n v="0"/>
    <m/>
    <n v="0"/>
    <x v="1"/>
    <n v="588"/>
    <n v="8"/>
    <x v="0"/>
    <x v="0"/>
    <n v="4"/>
    <n v="65"/>
    <n v="2"/>
    <x v="0"/>
    <n v="4"/>
    <n v="5228"/>
    <n v="24624"/>
    <n v="1"/>
    <n v="11"/>
    <n v="3"/>
    <x v="1"/>
    <n v="80"/>
    <n v="0"/>
    <n v="13"/>
    <n v="3"/>
    <n v="13"/>
    <n v="12"/>
    <n v="11"/>
    <n v="9"/>
  </r>
  <r>
    <s v="No"/>
    <x v="0"/>
    <x v="2"/>
    <x v="1"/>
    <x v="0"/>
    <x v="0"/>
    <x v="320"/>
    <x v="320"/>
    <x v="1"/>
    <x v="0"/>
    <x v="0"/>
    <s v="Yes"/>
    <s v="Y"/>
    <n v="3"/>
    <n v="-2"/>
    <n v="0"/>
    <n v="27"/>
    <n v="0"/>
    <m/>
    <n v="0"/>
    <x v="1"/>
    <n v="1377"/>
    <n v="2"/>
    <x v="3"/>
    <x v="0"/>
    <n v="4"/>
    <n v="74"/>
    <n v="3"/>
    <x v="0"/>
    <n v="2"/>
    <n v="4478"/>
    <n v="5242"/>
    <n v="1"/>
    <n v="11"/>
    <n v="3"/>
    <x v="0"/>
    <n v="80"/>
    <n v="0"/>
    <n v="5"/>
    <n v="3"/>
    <n v="5"/>
    <n v="4"/>
    <n v="0"/>
    <n v="4"/>
  </r>
  <r>
    <s v="No"/>
    <x v="0"/>
    <x v="2"/>
    <x v="1"/>
    <x v="0"/>
    <x v="3"/>
    <x v="321"/>
    <x v="321"/>
    <x v="1"/>
    <x v="0"/>
    <x v="2"/>
    <s v="No"/>
    <s v="Y"/>
    <n v="3"/>
    <n v="-2"/>
    <n v="0"/>
    <n v="31"/>
    <n v="0"/>
    <m/>
    <n v="0"/>
    <x v="1"/>
    <n v="691"/>
    <n v="7"/>
    <x v="3"/>
    <x v="0"/>
    <n v="4"/>
    <n v="73"/>
    <n v="3"/>
    <x v="0"/>
    <n v="1"/>
    <n v="7547"/>
    <n v="7143"/>
    <n v="4"/>
    <n v="12"/>
    <n v="3"/>
    <x v="1"/>
    <n v="80"/>
    <n v="3"/>
    <n v="13"/>
    <n v="3"/>
    <n v="7"/>
    <n v="7"/>
    <n v="1"/>
    <n v="7"/>
  </r>
  <r>
    <s v="No"/>
    <x v="0"/>
    <x v="2"/>
    <x v="1"/>
    <x v="1"/>
    <x v="2"/>
    <x v="322"/>
    <x v="322"/>
    <x v="0"/>
    <x v="1"/>
    <x v="0"/>
    <s v="No"/>
    <s v="Y"/>
    <n v="0"/>
    <n v="-2"/>
    <n v="0"/>
    <n v="32"/>
    <n v="0"/>
    <m/>
    <n v="0"/>
    <x v="1"/>
    <n v="1018"/>
    <n v="2"/>
    <x v="2"/>
    <x v="0"/>
    <n v="1"/>
    <n v="74"/>
    <n v="4"/>
    <x v="0"/>
    <n v="4"/>
    <n v="5055"/>
    <n v="10557"/>
    <n v="7"/>
    <n v="16"/>
    <n v="3"/>
    <x v="3"/>
    <n v="80"/>
    <n v="0"/>
    <n v="10"/>
    <n v="2"/>
    <n v="7"/>
    <n v="7"/>
    <n v="0"/>
    <n v="7"/>
  </r>
  <r>
    <s v="Yes"/>
    <x v="0"/>
    <x v="2"/>
    <x v="0"/>
    <x v="1"/>
    <x v="2"/>
    <x v="323"/>
    <x v="323"/>
    <x v="1"/>
    <x v="1"/>
    <x v="1"/>
    <s v="Yes"/>
    <s v="Y"/>
    <n v="4"/>
    <n v="-2"/>
    <n v="0"/>
    <n v="28"/>
    <n v="1"/>
    <n v="1"/>
    <n v="1"/>
    <x v="0"/>
    <n v="1157"/>
    <n v="2"/>
    <x v="2"/>
    <x v="0"/>
    <n v="1"/>
    <n v="84"/>
    <n v="1"/>
    <x v="1"/>
    <n v="4"/>
    <n v="3464"/>
    <n v="24737"/>
    <n v="5"/>
    <n v="13"/>
    <n v="3"/>
    <x v="1"/>
    <n v="80"/>
    <n v="0"/>
    <n v="5"/>
    <n v="2"/>
    <n v="3"/>
    <n v="2"/>
    <n v="2"/>
    <n v="2"/>
  </r>
  <r>
    <s v="No"/>
    <x v="0"/>
    <x v="2"/>
    <x v="1"/>
    <x v="1"/>
    <x v="2"/>
    <x v="324"/>
    <x v="324"/>
    <x v="0"/>
    <x v="1"/>
    <x v="1"/>
    <s v="No"/>
    <s v="Y"/>
    <n v="2"/>
    <n v="-2"/>
    <n v="0"/>
    <n v="30"/>
    <n v="0"/>
    <m/>
    <n v="0"/>
    <x v="1"/>
    <n v="1275"/>
    <n v="28"/>
    <x v="0"/>
    <x v="0"/>
    <n v="4"/>
    <n v="64"/>
    <n v="3"/>
    <x v="0"/>
    <n v="4"/>
    <n v="5775"/>
    <n v="11934"/>
    <n v="1"/>
    <n v="13"/>
    <n v="3"/>
    <x v="1"/>
    <n v="80"/>
    <n v="2"/>
    <n v="11"/>
    <n v="3"/>
    <n v="10"/>
    <n v="8"/>
    <n v="1"/>
    <n v="9"/>
  </r>
  <r>
    <s v="No"/>
    <x v="1"/>
    <x v="2"/>
    <x v="1"/>
    <x v="1"/>
    <x v="0"/>
    <x v="325"/>
    <x v="325"/>
    <x v="0"/>
    <x v="3"/>
    <x v="1"/>
    <s v="No"/>
    <s v="Y"/>
    <n v="2"/>
    <n v="-2"/>
    <n v="0"/>
    <n v="31"/>
    <n v="0"/>
    <m/>
    <n v="0"/>
    <x v="1"/>
    <n v="798"/>
    <n v="7"/>
    <x v="0"/>
    <x v="0"/>
    <n v="3"/>
    <n v="48"/>
    <n v="2"/>
    <x v="2"/>
    <n v="2"/>
    <n v="8943"/>
    <n v="14034"/>
    <n v="1"/>
    <n v="24"/>
    <n v="4"/>
    <x v="0"/>
    <n v="80"/>
    <n v="1"/>
    <n v="10"/>
    <n v="3"/>
    <n v="10"/>
    <n v="9"/>
    <n v="8"/>
    <n v="9"/>
  </r>
  <r>
    <s v="No"/>
    <x v="1"/>
    <x v="0"/>
    <x v="1"/>
    <x v="1"/>
    <x v="2"/>
    <x v="326"/>
    <x v="326"/>
    <x v="1"/>
    <x v="5"/>
    <x v="1"/>
    <s v="No"/>
    <s v="Y"/>
    <n v="2"/>
    <n v="-2"/>
    <n v="0"/>
    <n v="39"/>
    <n v="0"/>
    <m/>
    <n v="0"/>
    <x v="1"/>
    <n v="672"/>
    <n v="7"/>
    <x v="0"/>
    <x v="0"/>
    <n v="3"/>
    <n v="54"/>
    <n v="2"/>
    <x v="4"/>
    <n v="4"/>
    <n v="19272"/>
    <n v="21141"/>
    <n v="1"/>
    <n v="15"/>
    <n v="3"/>
    <x v="0"/>
    <n v="80"/>
    <n v="1"/>
    <n v="21"/>
    <n v="3"/>
    <n v="21"/>
    <n v="9"/>
    <n v="13"/>
    <n v="3"/>
  </r>
  <r>
    <s v="Yes"/>
    <x v="0"/>
    <x v="0"/>
    <x v="0"/>
    <x v="0"/>
    <x v="2"/>
    <x v="327"/>
    <x v="327"/>
    <x v="0"/>
    <x v="0"/>
    <x v="1"/>
    <s v="Yes"/>
    <s v="Y"/>
    <n v="3"/>
    <n v="-2"/>
    <n v="0"/>
    <n v="39"/>
    <n v="1"/>
    <n v="1"/>
    <n v="1"/>
    <x v="0"/>
    <n v="1162"/>
    <n v="3"/>
    <x v="0"/>
    <x v="0"/>
    <n v="4"/>
    <n v="41"/>
    <n v="3"/>
    <x v="0"/>
    <n v="3"/>
    <n v="5238"/>
    <n v="17778"/>
    <n v="4"/>
    <n v="18"/>
    <n v="3"/>
    <x v="0"/>
    <n v="80"/>
    <n v="0"/>
    <n v="12"/>
    <n v="2"/>
    <n v="1"/>
    <n v="0"/>
    <n v="0"/>
    <n v="0"/>
  </r>
  <r>
    <s v="No"/>
    <x v="1"/>
    <x v="2"/>
    <x v="1"/>
    <x v="0"/>
    <x v="3"/>
    <x v="328"/>
    <x v="328"/>
    <x v="1"/>
    <x v="0"/>
    <x v="0"/>
    <s v="No"/>
    <s v="Y"/>
    <n v="6"/>
    <n v="-2"/>
    <n v="0"/>
    <n v="33"/>
    <n v="0"/>
    <m/>
    <n v="0"/>
    <x v="1"/>
    <n v="508"/>
    <n v="10"/>
    <x v="3"/>
    <x v="0"/>
    <n v="2"/>
    <n v="46"/>
    <n v="2"/>
    <x v="0"/>
    <n v="1"/>
    <n v="4682"/>
    <n v="4317"/>
    <n v="3"/>
    <n v="14"/>
    <n v="3"/>
    <x v="3"/>
    <n v="80"/>
    <n v="0"/>
    <n v="9"/>
    <n v="2"/>
    <n v="7"/>
    <n v="7"/>
    <n v="0"/>
    <n v="1"/>
  </r>
  <r>
    <s v="No"/>
    <x v="0"/>
    <x v="1"/>
    <x v="1"/>
    <x v="1"/>
    <x v="0"/>
    <x v="329"/>
    <x v="329"/>
    <x v="1"/>
    <x v="7"/>
    <x v="1"/>
    <s v="No"/>
    <s v="Y"/>
    <n v="2"/>
    <n v="-2"/>
    <n v="0"/>
    <n v="47"/>
    <n v="0"/>
    <m/>
    <n v="0"/>
    <x v="1"/>
    <n v="1482"/>
    <n v="5"/>
    <x v="4"/>
    <x v="0"/>
    <n v="4"/>
    <n v="42"/>
    <n v="3"/>
    <x v="4"/>
    <n v="2"/>
    <n v="18300"/>
    <n v="16375"/>
    <n v="4"/>
    <n v="11"/>
    <n v="3"/>
    <x v="2"/>
    <n v="80"/>
    <n v="1"/>
    <n v="21"/>
    <n v="3"/>
    <n v="3"/>
    <n v="2"/>
    <n v="1"/>
    <n v="1"/>
  </r>
  <r>
    <s v="No"/>
    <x v="1"/>
    <x v="0"/>
    <x v="1"/>
    <x v="1"/>
    <x v="0"/>
    <x v="330"/>
    <x v="330"/>
    <x v="0"/>
    <x v="2"/>
    <x v="2"/>
    <s v="No"/>
    <s v="Y"/>
    <n v="3"/>
    <n v="-2"/>
    <n v="0"/>
    <n v="43"/>
    <n v="0"/>
    <m/>
    <n v="0"/>
    <x v="1"/>
    <n v="559"/>
    <n v="10"/>
    <x v="2"/>
    <x v="0"/>
    <n v="3"/>
    <n v="82"/>
    <n v="2"/>
    <x v="0"/>
    <n v="2"/>
    <n v="5257"/>
    <n v="6227"/>
    <n v="1"/>
    <n v="11"/>
    <n v="3"/>
    <x v="2"/>
    <n v="80"/>
    <n v="1"/>
    <n v="9"/>
    <n v="4"/>
    <n v="9"/>
    <n v="7"/>
    <n v="0"/>
    <n v="0"/>
  </r>
  <r>
    <s v="No"/>
    <x v="2"/>
    <x v="2"/>
    <x v="1"/>
    <x v="0"/>
    <x v="3"/>
    <x v="331"/>
    <x v="331"/>
    <x v="1"/>
    <x v="0"/>
    <x v="1"/>
    <s v="Yes"/>
    <s v="Y"/>
    <n v="0"/>
    <n v="-2"/>
    <n v="0"/>
    <n v="27"/>
    <n v="0"/>
    <m/>
    <n v="0"/>
    <x v="1"/>
    <n v="210"/>
    <n v="1"/>
    <x v="1"/>
    <x v="0"/>
    <n v="3"/>
    <n v="73"/>
    <n v="3"/>
    <x v="0"/>
    <n v="1"/>
    <n v="6349"/>
    <n v="22107"/>
    <n v="0"/>
    <n v="13"/>
    <n v="3"/>
    <x v="1"/>
    <n v="80"/>
    <n v="1"/>
    <n v="6"/>
    <n v="3"/>
    <n v="5"/>
    <n v="4"/>
    <n v="1"/>
    <n v="4"/>
  </r>
  <r>
    <s v="No"/>
    <x v="1"/>
    <x v="1"/>
    <x v="1"/>
    <x v="1"/>
    <x v="0"/>
    <x v="332"/>
    <x v="332"/>
    <x v="0"/>
    <x v="1"/>
    <x v="0"/>
    <s v="No"/>
    <s v="Y"/>
    <n v="4"/>
    <n v="-2"/>
    <n v="0"/>
    <n v="54"/>
    <n v="0"/>
    <m/>
    <n v="0"/>
    <x v="1"/>
    <n v="928"/>
    <n v="20"/>
    <x v="2"/>
    <x v="0"/>
    <n v="4"/>
    <n v="31"/>
    <n v="3"/>
    <x v="0"/>
    <n v="2"/>
    <n v="4869"/>
    <n v="16885"/>
    <n v="3"/>
    <n v="12"/>
    <n v="3"/>
    <x v="1"/>
    <n v="80"/>
    <n v="0"/>
    <n v="20"/>
    <n v="2"/>
    <n v="4"/>
    <n v="3"/>
    <n v="0"/>
    <n v="3"/>
  </r>
  <r>
    <s v="No"/>
    <x v="0"/>
    <x v="0"/>
    <x v="1"/>
    <x v="1"/>
    <x v="0"/>
    <x v="333"/>
    <x v="333"/>
    <x v="0"/>
    <x v="4"/>
    <x v="1"/>
    <s v="No"/>
    <s v="Y"/>
    <n v="1"/>
    <n v="-2"/>
    <n v="0"/>
    <n v="43"/>
    <n v="0"/>
    <m/>
    <n v="0"/>
    <x v="1"/>
    <n v="1001"/>
    <n v="7"/>
    <x v="3"/>
    <x v="0"/>
    <n v="3"/>
    <n v="43"/>
    <n v="3"/>
    <x v="2"/>
    <n v="2"/>
    <n v="9985"/>
    <n v="9262"/>
    <n v="8"/>
    <n v="16"/>
    <n v="3"/>
    <x v="0"/>
    <n v="80"/>
    <n v="1"/>
    <n v="10"/>
    <n v="2"/>
    <n v="1"/>
    <n v="0"/>
    <n v="0"/>
    <n v="0"/>
  </r>
  <r>
    <s v="No"/>
    <x v="0"/>
    <x v="1"/>
    <x v="1"/>
    <x v="1"/>
    <x v="1"/>
    <x v="334"/>
    <x v="334"/>
    <x v="1"/>
    <x v="1"/>
    <x v="1"/>
    <s v="No"/>
    <s v="Y"/>
    <n v="3"/>
    <n v="-2"/>
    <n v="0"/>
    <n v="45"/>
    <n v="0"/>
    <m/>
    <n v="0"/>
    <x v="1"/>
    <n v="549"/>
    <n v="8"/>
    <x v="2"/>
    <x v="0"/>
    <n v="4"/>
    <n v="75"/>
    <n v="3"/>
    <x v="0"/>
    <n v="4"/>
    <n v="3697"/>
    <n v="9278"/>
    <n v="9"/>
    <n v="14"/>
    <n v="3"/>
    <x v="0"/>
    <n v="80"/>
    <n v="2"/>
    <n v="12"/>
    <n v="3"/>
    <n v="10"/>
    <n v="9"/>
    <n v="9"/>
    <n v="8"/>
  </r>
  <r>
    <s v="No"/>
    <x v="0"/>
    <x v="0"/>
    <x v="1"/>
    <x v="0"/>
    <x v="2"/>
    <x v="335"/>
    <x v="335"/>
    <x v="1"/>
    <x v="0"/>
    <x v="1"/>
    <s v="Yes"/>
    <s v="Y"/>
    <n v="2"/>
    <n v="-2"/>
    <n v="0"/>
    <n v="40"/>
    <n v="0"/>
    <m/>
    <n v="0"/>
    <x v="1"/>
    <n v="1124"/>
    <n v="1"/>
    <x v="0"/>
    <x v="0"/>
    <n v="2"/>
    <n v="57"/>
    <n v="1"/>
    <x v="0"/>
    <n v="4"/>
    <n v="7457"/>
    <n v="13273"/>
    <n v="2"/>
    <n v="22"/>
    <n v="4"/>
    <x v="3"/>
    <n v="80"/>
    <n v="3"/>
    <n v="6"/>
    <n v="2"/>
    <n v="4"/>
    <n v="3"/>
    <n v="0"/>
    <n v="2"/>
  </r>
  <r>
    <s v="Yes"/>
    <x v="0"/>
    <x v="2"/>
    <x v="0"/>
    <x v="1"/>
    <x v="1"/>
    <x v="336"/>
    <x v="336"/>
    <x v="1"/>
    <x v="2"/>
    <x v="1"/>
    <s v="Yes"/>
    <s v="Y"/>
    <n v="4"/>
    <n v="-2"/>
    <n v="0"/>
    <n v="29"/>
    <n v="1"/>
    <n v="1"/>
    <n v="1"/>
    <x v="0"/>
    <n v="318"/>
    <n v="8"/>
    <x v="2"/>
    <x v="0"/>
    <n v="2"/>
    <n v="77"/>
    <n v="1"/>
    <x v="1"/>
    <n v="3"/>
    <n v="2119"/>
    <n v="4759"/>
    <n v="1"/>
    <n v="11"/>
    <n v="3"/>
    <x v="1"/>
    <n v="80"/>
    <n v="0"/>
    <n v="7"/>
    <n v="2"/>
    <n v="7"/>
    <n v="7"/>
    <n v="0"/>
    <n v="7"/>
  </r>
  <r>
    <s v="No"/>
    <x v="0"/>
    <x v="2"/>
    <x v="1"/>
    <x v="1"/>
    <x v="1"/>
    <x v="337"/>
    <x v="337"/>
    <x v="1"/>
    <x v="2"/>
    <x v="0"/>
    <s v="No"/>
    <s v="Y"/>
    <n v="2"/>
    <n v="-2"/>
    <n v="0"/>
    <n v="29"/>
    <n v="0"/>
    <m/>
    <n v="0"/>
    <x v="1"/>
    <n v="738"/>
    <n v="9"/>
    <x v="4"/>
    <x v="0"/>
    <n v="2"/>
    <n v="30"/>
    <n v="2"/>
    <x v="1"/>
    <n v="4"/>
    <n v="3983"/>
    <n v="7621"/>
    <n v="0"/>
    <n v="17"/>
    <n v="3"/>
    <x v="3"/>
    <n v="80"/>
    <n v="0"/>
    <n v="4"/>
    <n v="3"/>
    <n v="3"/>
    <n v="2"/>
    <n v="2"/>
    <n v="2"/>
  </r>
  <r>
    <s v="No"/>
    <x v="0"/>
    <x v="2"/>
    <x v="1"/>
    <x v="0"/>
    <x v="3"/>
    <x v="338"/>
    <x v="338"/>
    <x v="0"/>
    <x v="0"/>
    <x v="2"/>
    <s v="No"/>
    <s v="Y"/>
    <n v="2"/>
    <n v="-2"/>
    <n v="0"/>
    <n v="30"/>
    <n v="0"/>
    <m/>
    <n v="0"/>
    <x v="1"/>
    <n v="570"/>
    <n v="5"/>
    <x v="3"/>
    <x v="0"/>
    <n v="4"/>
    <n v="30"/>
    <n v="2"/>
    <x v="0"/>
    <n v="1"/>
    <n v="6118"/>
    <n v="5431"/>
    <n v="1"/>
    <n v="13"/>
    <n v="3"/>
    <x v="3"/>
    <n v="80"/>
    <n v="3"/>
    <n v="10"/>
    <n v="3"/>
    <n v="10"/>
    <n v="9"/>
    <n v="1"/>
    <n v="2"/>
  </r>
  <r>
    <s v="No"/>
    <x v="0"/>
    <x v="2"/>
    <x v="1"/>
    <x v="0"/>
    <x v="3"/>
    <x v="339"/>
    <x v="339"/>
    <x v="0"/>
    <x v="0"/>
    <x v="1"/>
    <s v="No"/>
    <s v="Y"/>
    <n v="3"/>
    <n v="-2"/>
    <n v="0"/>
    <n v="27"/>
    <n v="0"/>
    <m/>
    <n v="0"/>
    <x v="1"/>
    <n v="1130"/>
    <n v="8"/>
    <x v="2"/>
    <x v="0"/>
    <n v="2"/>
    <n v="56"/>
    <n v="3"/>
    <x v="0"/>
    <n v="1"/>
    <n v="6214"/>
    <n v="3415"/>
    <n v="1"/>
    <n v="18"/>
    <n v="3"/>
    <x v="0"/>
    <n v="80"/>
    <n v="1"/>
    <n v="8"/>
    <n v="3"/>
    <n v="8"/>
    <n v="7"/>
    <n v="0"/>
    <n v="7"/>
  </r>
  <r>
    <s v="No"/>
    <x v="0"/>
    <x v="0"/>
    <x v="1"/>
    <x v="1"/>
    <x v="2"/>
    <x v="340"/>
    <x v="340"/>
    <x v="1"/>
    <x v="3"/>
    <x v="2"/>
    <s v="No"/>
    <s v="Y"/>
    <n v="2"/>
    <n v="-2"/>
    <n v="0"/>
    <n v="37"/>
    <n v="0"/>
    <m/>
    <n v="0"/>
    <x v="1"/>
    <n v="1192"/>
    <n v="5"/>
    <x v="0"/>
    <x v="0"/>
    <n v="4"/>
    <n v="61"/>
    <n v="3"/>
    <x v="0"/>
    <n v="4"/>
    <n v="6347"/>
    <n v="23177"/>
    <n v="7"/>
    <n v="16"/>
    <n v="3"/>
    <x v="3"/>
    <n v="80"/>
    <n v="2"/>
    <n v="8"/>
    <n v="2"/>
    <n v="6"/>
    <n v="2"/>
    <n v="0"/>
    <n v="4"/>
  </r>
  <r>
    <s v="No"/>
    <x v="0"/>
    <x v="0"/>
    <x v="1"/>
    <x v="1"/>
    <x v="0"/>
    <x v="341"/>
    <x v="341"/>
    <x v="1"/>
    <x v="7"/>
    <x v="2"/>
    <s v="Yes"/>
    <s v="Y"/>
    <n v="3"/>
    <n v="-2"/>
    <n v="0"/>
    <n v="38"/>
    <n v="0"/>
    <m/>
    <n v="0"/>
    <x v="1"/>
    <n v="343"/>
    <n v="15"/>
    <x v="0"/>
    <x v="0"/>
    <n v="3"/>
    <n v="92"/>
    <n v="2"/>
    <x v="2"/>
    <n v="2"/>
    <n v="11510"/>
    <n v="15682"/>
    <n v="0"/>
    <n v="14"/>
    <n v="3"/>
    <x v="2"/>
    <n v="80"/>
    <n v="1"/>
    <n v="12"/>
    <n v="3"/>
    <n v="11"/>
    <n v="10"/>
    <n v="2"/>
    <n v="9"/>
  </r>
  <r>
    <s v="No"/>
    <x v="0"/>
    <x v="2"/>
    <x v="1"/>
    <x v="1"/>
    <x v="2"/>
    <x v="342"/>
    <x v="342"/>
    <x v="0"/>
    <x v="3"/>
    <x v="0"/>
    <s v="Yes"/>
    <s v="Y"/>
    <n v="2"/>
    <n v="-2"/>
    <n v="0"/>
    <n v="31"/>
    <n v="0"/>
    <m/>
    <n v="0"/>
    <x v="1"/>
    <n v="1232"/>
    <n v="7"/>
    <x v="2"/>
    <x v="0"/>
    <n v="3"/>
    <n v="39"/>
    <n v="3"/>
    <x v="2"/>
    <n v="4"/>
    <n v="7143"/>
    <n v="25713"/>
    <n v="1"/>
    <n v="14"/>
    <n v="3"/>
    <x v="3"/>
    <n v="80"/>
    <n v="0"/>
    <n v="11"/>
    <n v="2"/>
    <n v="11"/>
    <n v="9"/>
    <n v="4"/>
    <n v="10"/>
  </r>
  <r>
    <s v="No"/>
    <x v="0"/>
    <x v="2"/>
    <x v="1"/>
    <x v="0"/>
    <x v="3"/>
    <x v="343"/>
    <x v="343"/>
    <x v="0"/>
    <x v="0"/>
    <x v="2"/>
    <s v="Yes"/>
    <s v="Y"/>
    <n v="2"/>
    <n v="-2"/>
    <n v="0"/>
    <n v="29"/>
    <n v="0"/>
    <m/>
    <n v="0"/>
    <x v="1"/>
    <n v="144"/>
    <n v="10"/>
    <x v="1"/>
    <x v="0"/>
    <n v="4"/>
    <n v="39"/>
    <n v="2"/>
    <x v="0"/>
    <n v="1"/>
    <n v="8268"/>
    <n v="11866"/>
    <n v="1"/>
    <n v="14"/>
    <n v="3"/>
    <x v="0"/>
    <n v="80"/>
    <n v="2"/>
    <n v="7"/>
    <n v="3"/>
    <n v="7"/>
    <n v="7"/>
    <n v="1"/>
    <n v="7"/>
  </r>
  <r>
    <s v="No"/>
    <x v="0"/>
    <x v="0"/>
    <x v="1"/>
    <x v="1"/>
    <x v="4"/>
    <x v="344"/>
    <x v="344"/>
    <x v="1"/>
    <x v="3"/>
    <x v="0"/>
    <s v="No"/>
    <s v="Y"/>
    <n v="5"/>
    <n v="-2"/>
    <n v="0"/>
    <n v="35"/>
    <n v="0"/>
    <m/>
    <n v="0"/>
    <x v="1"/>
    <n v="1296"/>
    <n v="5"/>
    <x v="2"/>
    <x v="0"/>
    <n v="4"/>
    <n v="62"/>
    <n v="3"/>
    <x v="2"/>
    <n v="4"/>
    <n v="8095"/>
    <n v="18264"/>
    <n v="0"/>
    <n v="13"/>
    <n v="3"/>
    <x v="1"/>
    <n v="80"/>
    <n v="0"/>
    <n v="17"/>
    <n v="3"/>
    <n v="16"/>
    <n v="6"/>
    <n v="0"/>
    <n v="13"/>
  </r>
  <r>
    <s v="No"/>
    <x v="0"/>
    <x v="4"/>
    <x v="1"/>
    <x v="1"/>
    <x v="0"/>
    <x v="345"/>
    <x v="345"/>
    <x v="1"/>
    <x v="1"/>
    <x v="2"/>
    <s v="No"/>
    <s v="Y"/>
    <n v="2"/>
    <n v="-2"/>
    <n v="0"/>
    <n v="23"/>
    <n v="0"/>
    <m/>
    <n v="0"/>
    <x v="1"/>
    <n v="1309"/>
    <n v="26"/>
    <x v="1"/>
    <x v="0"/>
    <n v="3"/>
    <n v="83"/>
    <n v="3"/>
    <x v="1"/>
    <n v="2"/>
    <n v="2904"/>
    <n v="16092"/>
    <n v="1"/>
    <n v="12"/>
    <n v="3"/>
    <x v="3"/>
    <n v="80"/>
    <n v="2"/>
    <n v="4"/>
    <n v="2"/>
    <n v="4"/>
    <n v="2"/>
    <n v="0"/>
    <n v="2"/>
  </r>
  <r>
    <s v="No"/>
    <x v="0"/>
    <x v="0"/>
    <x v="1"/>
    <x v="1"/>
    <x v="2"/>
    <x v="346"/>
    <x v="346"/>
    <x v="1"/>
    <x v="3"/>
    <x v="0"/>
    <s v="Yes"/>
    <s v="Y"/>
    <n v="3"/>
    <n v="-2"/>
    <n v="0"/>
    <n v="41"/>
    <n v="0"/>
    <m/>
    <n v="0"/>
    <x v="1"/>
    <n v="483"/>
    <n v="6"/>
    <x v="3"/>
    <x v="0"/>
    <n v="4"/>
    <n v="95"/>
    <n v="2"/>
    <x v="0"/>
    <n v="3"/>
    <n v="6032"/>
    <n v="10110"/>
    <n v="6"/>
    <n v="15"/>
    <n v="3"/>
    <x v="1"/>
    <n v="80"/>
    <n v="0"/>
    <n v="8"/>
    <n v="3"/>
    <n v="5"/>
    <n v="4"/>
    <n v="1"/>
    <n v="2"/>
  </r>
  <r>
    <s v="No"/>
    <x v="1"/>
    <x v="1"/>
    <x v="1"/>
    <x v="0"/>
    <x v="2"/>
    <x v="347"/>
    <x v="347"/>
    <x v="1"/>
    <x v="6"/>
    <x v="0"/>
    <s v="No"/>
    <s v="Y"/>
    <n v="3"/>
    <n v="-2"/>
    <n v="0"/>
    <n v="47"/>
    <n v="0"/>
    <m/>
    <n v="0"/>
    <x v="1"/>
    <n v="1309"/>
    <n v="4"/>
    <x v="1"/>
    <x v="0"/>
    <n v="2"/>
    <n v="99"/>
    <n v="3"/>
    <x v="0"/>
    <n v="3"/>
    <n v="2976"/>
    <n v="25751"/>
    <n v="3"/>
    <n v="19"/>
    <n v="3"/>
    <x v="0"/>
    <n v="80"/>
    <n v="0"/>
    <n v="5"/>
    <n v="3"/>
    <n v="0"/>
    <n v="0"/>
    <n v="0"/>
    <n v="0"/>
  </r>
  <r>
    <s v="No"/>
    <x v="0"/>
    <x v="0"/>
    <x v="1"/>
    <x v="1"/>
    <x v="0"/>
    <x v="348"/>
    <x v="348"/>
    <x v="0"/>
    <x v="7"/>
    <x v="0"/>
    <s v="No"/>
    <s v="Y"/>
    <n v="2"/>
    <n v="-2"/>
    <n v="0"/>
    <n v="42"/>
    <n v="0"/>
    <m/>
    <n v="0"/>
    <x v="1"/>
    <n v="810"/>
    <n v="23"/>
    <x v="4"/>
    <x v="0"/>
    <n v="1"/>
    <n v="44"/>
    <n v="3"/>
    <x v="3"/>
    <n v="2"/>
    <n v="15992"/>
    <n v="15901"/>
    <n v="2"/>
    <n v="14"/>
    <n v="3"/>
    <x v="2"/>
    <n v="80"/>
    <n v="0"/>
    <n v="16"/>
    <n v="3"/>
    <n v="1"/>
    <n v="0"/>
    <n v="0"/>
    <n v="0"/>
  </r>
  <r>
    <s v="No"/>
    <x v="2"/>
    <x v="2"/>
    <x v="1"/>
    <x v="0"/>
    <x v="0"/>
    <x v="349"/>
    <x v="349"/>
    <x v="1"/>
    <x v="0"/>
    <x v="1"/>
    <s v="No"/>
    <s v="Y"/>
    <n v="3"/>
    <n v="-2"/>
    <n v="0"/>
    <n v="29"/>
    <n v="0"/>
    <m/>
    <n v="0"/>
    <x v="1"/>
    <n v="746"/>
    <n v="2"/>
    <x v="3"/>
    <x v="0"/>
    <n v="4"/>
    <n v="61"/>
    <n v="3"/>
    <x v="0"/>
    <n v="2"/>
    <n v="4649"/>
    <n v="16928"/>
    <n v="1"/>
    <n v="14"/>
    <n v="3"/>
    <x v="0"/>
    <n v="80"/>
    <n v="1"/>
    <n v="4"/>
    <n v="2"/>
    <n v="4"/>
    <n v="3"/>
    <n v="0"/>
    <n v="2"/>
  </r>
  <r>
    <s v="No"/>
    <x v="0"/>
    <x v="0"/>
    <x v="1"/>
    <x v="2"/>
    <x v="4"/>
    <x v="350"/>
    <x v="350"/>
    <x v="1"/>
    <x v="8"/>
    <x v="2"/>
    <s v="Yes"/>
    <s v="Y"/>
    <n v="5"/>
    <n v="-2"/>
    <n v="0"/>
    <n v="42"/>
    <n v="0"/>
    <m/>
    <n v="0"/>
    <x v="1"/>
    <n v="544"/>
    <n v="2"/>
    <x v="1"/>
    <x v="0"/>
    <n v="4"/>
    <n v="52"/>
    <n v="3"/>
    <x v="1"/>
    <n v="4"/>
    <n v="2696"/>
    <n v="24017"/>
    <n v="0"/>
    <n v="11"/>
    <n v="3"/>
    <x v="3"/>
    <n v="80"/>
    <n v="1"/>
    <n v="4"/>
    <n v="3"/>
    <n v="3"/>
    <n v="2"/>
    <n v="1"/>
    <n v="0"/>
  </r>
  <r>
    <s v="No"/>
    <x v="0"/>
    <x v="2"/>
    <x v="1"/>
    <x v="1"/>
    <x v="2"/>
    <x v="351"/>
    <x v="351"/>
    <x v="0"/>
    <x v="2"/>
    <x v="1"/>
    <s v="No"/>
    <s v="Y"/>
    <n v="4"/>
    <n v="-2"/>
    <n v="0"/>
    <n v="32"/>
    <n v="0"/>
    <m/>
    <n v="0"/>
    <x v="1"/>
    <n v="1062"/>
    <n v="2"/>
    <x v="3"/>
    <x v="0"/>
    <n v="3"/>
    <n v="75"/>
    <n v="3"/>
    <x v="1"/>
    <n v="3"/>
    <n v="2370"/>
    <n v="3956"/>
    <n v="1"/>
    <n v="13"/>
    <n v="3"/>
    <x v="3"/>
    <n v="80"/>
    <n v="1"/>
    <n v="8"/>
    <n v="3"/>
    <n v="8"/>
    <n v="0"/>
    <n v="0"/>
    <n v="7"/>
  </r>
  <r>
    <s v="No"/>
    <x v="0"/>
    <x v="1"/>
    <x v="1"/>
    <x v="0"/>
    <x v="2"/>
    <x v="352"/>
    <x v="352"/>
    <x v="0"/>
    <x v="5"/>
    <x v="1"/>
    <s v="No"/>
    <s v="Y"/>
    <n v="3"/>
    <n v="-2"/>
    <n v="0"/>
    <n v="48"/>
    <n v="0"/>
    <m/>
    <n v="0"/>
    <x v="1"/>
    <n v="530"/>
    <n v="29"/>
    <x v="1"/>
    <x v="0"/>
    <n v="1"/>
    <n v="91"/>
    <n v="3"/>
    <x v="2"/>
    <n v="3"/>
    <n v="12504"/>
    <n v="23978"/>
    <n v="3"/>
    <n v="21"/>
    <n v="4"/>
    <x v="2"/>
    <n v="80"/>
    <n v="1"/>
    <n v="15"/>
    <n v="1"/>
    <n v="0"/>
    <n v="0"/>
    <n v="0"/>
    <n v="0"/>
  </r>
  <r>
    <s v="No"/>
    <x v="0"/>
    <x v="0"/>
    <x v="1"/>
    <x v="1"/>
    <x v="2"/>
    <x v="353"/>
    <x v="353"/>
    <x v="1"/>
    <x v="1"/>
    <x v="2"/>
    <s v="Yes"/>
    <s v="Y"/>
    <n v="2"/>
    <n v="-2"/>
    <n v="0"/>
    <n v="37"/>
    <n v="0"/>
    <m/>
    <n v="0"/>
    <x v="1"/>
    <n v="1319"/>
    <n v="6"/>
    <x v="3"/>
    <x v="0"/>
    <n v="3"/>
    <n v="51"/>
    <n v="4"/>
    <x v="0"/>
    <n v="3"/>
    <n v="5974"/>
    <n v="17001"/>
    <n v="4"/>
    <n v="13"/>
    <n v="3"/>
    <x v="0"/>
    <n v="80"/>
    <n v="2"/>
    <n v="13"/>
    <n v="3"/>
    <n v="7"/>
    <n v="7"/>
    <n v="6"/>
    <n v="7"/>
  </r>
  <r>
    <s v="No"/>
    <x v="2"/>
    <x v="2"/>
    <x v="1"/>
    <x v="0"/>
    <x v="4"/>
    <x v="354"/>
    <x v="354"/>
    <x v="0"/>
    <x v="0"/>
    <x v="1"/>
    <s v="Yes"/>
    <s v="Y"/>
    <n v="2"/>
    <n v="-2"/>
    <n v="0"/>
    <n v="30"/>
    <n v="0"/>
    <m/>
    <n v="0"/>
    <x v="1"/>
    <n v="641"/>
    <n v="25"/>
    <x v="0"/>
    <x v="0"/>
    <n v="4"/>
    <n v="85"/>
    <n v="3"/>
    <x v="0"/>
    <n v="4"/>
    <n v="4736"/>
    <n v="6069"/>
    <n v="7"/>
    <n v="12"/>
    <n v="3"/>
    <x v="2"/>
    <n v="80"/>
    <n v="1"/>
    <n v="4"/>
    <n v="4"/>
    <n v="2"/>
    <n v="2"/>
    <n v="2"/>
    <n v="2"/>
  </r>
  <r>
    <s v="No"/>
    <x v="0"/>
    <x v="2"/>
    <x v="1"/>
    <x v="0"/>
    <x v="0"/>
    <x v="355"/>
    <x v="355"/>
    <x v="1"/>
    <x v="0"/>
    <x v="1"/>
    <s v="No"/>
    <s v="Y"/>
    <n v="3"/>
    <n v="-2"/>
    <n v="0"/>
    <n v="26"/>
    <n v="0"/>
    <m/>
    <n v="0"/>
    <x v="1"/>
    <n v="933"/>
    <n v="1"/>
    <x v="3"/>
    <x v="0"/>
    <n v="3"/>
    <n v="57"/>
    <n v="3"/>
    <x v="0"/>
    <n v="2"/>
    <n v="5296"/>
    <n v="20156"/>
    <n v="1"/>
    <n v="17"/>
    <n v="3"/>
    <x v="2"/>
    <n v="80"/>
    <n v="1"/>
    <n v="8"/>
    <n v="3"/>
    <n v="8"/>
    <n v="7"/>
    <n v="7"/>
    <n v="7"/>
  </r>
  <r>
    <s v="No"/>
    <x v="0"/>
    <x v="0"/>
    <x v="1"/>
    <x v="1"/>
    <x v="1"/>
    <x v="356"/>
    <x v="356"/>
    <x v="1"/>
    <x v="4"/>
    <x v="0"/>
    <s v="No"/>
    <s v="Y"/>
    <n v="6"/>
    <n v="-2"/>
    <n v="0"/>
    <n v="42"/>
    <n v="0"/>
    <m/>
    <n v="0"/>
    <x v="1"/>
    <n v="1332"/>
    <n v="2"/>
    <x v="2"/>
    <x v="0"/>
    <n v="1"/>
    <n v="98"/>
    <n v="2"/>
    <x v="0"/>
    <n v="4"/>
    <n v="6781"/>
    <n v="17078"/>
    <n v="3"/>
    <n v="23"/>
    <n v="4"/>
    <x v="2"/>
    <n v="80"/>
    <n v="0"/>
    <n v="14"/>
    <n v="3"/>
    <n v="1"/>
    <n v="0"/>
    <n v="0"/>
    <n v="0"/>
  </r>
  <r>
    <s v="Yes"/>
    <x v="1"/>
    <x v="4"/>
    <x v="0"/>
    <x v="0"/>
    <x v="4"/>
    <x v="357"/>
    <x v="357"/>
    <x v="0"/>
    <x v="6"/>
    <x v="0"/>
    <s v="Yes"/>
    <s v="Y"/>
    <n v="3"/>
    <n v="-2"/>
    <n v="0"/>
    <n v="21"/>
    <n v="1"/>
    <n v="1"/>
    <n v="1"/>
    <x v="0"/>
    <n v="756"/>
    <n v="1"/>
    <x v="1"/>
    <x v="0"/>
    <n v="4"/>
    <n v="99"/>
    <n v="2"/>
    <x v="1"/>
    <n v="4"/>
    <n v="2174"/>
    <n v="9150"/>
    <n v="1"/>
    <n v="11"/>
    <n v="3"/>
    <x v="3"/>
    <n v="80"/>
    <n v="0"/>
    <n v="3"/>
    <n v="3"/>
    <n v="3"/>
    <n v="2"/>
    <n v="1"/>
    <n v="2"/>
  </r>
  <r>
    <s v="No"/>
    <x v="2"/>
    <x v="0"/>
    <x v="1"/>
    <x v="0"/>
    <x v="2"/>
    <x v="358"/>
    <x v="358"/>
    <x v="0"/>
    <x v="0"/>
    <x v="0"/>
    <s v="No"/>
    <s v="Y"/>
    <n v="6"/>
    <n v="-2"/>
    <n v="0"/>
    <n v="36"/>
    <n v="0"/>
    <m/>
    <n v="0"/>
    <x v="1"/>
    <n v="845"/>
    <n v="1"/>
    <x v="4"/>
    <x v="0"/>
    <n v="4"/>
    <n v="45"/>
    <n v="3"/>
    <x v="0"/>
    <n v="4"/>
    <n v="6653"/>
    <n v="15276"/>
    <n v="4"/>
    <n v="15"/>
    <n v="3"/>
    <x v="2"/>
    <n v="80"/>
    <n v="0"/>
    <n v="7"/>
    <n v="3"/>
    <n v="1"/>
    <n v="0"/>
    <n v="0"/>
    <n v="0"/>
  </r>
  <r>
    <s v="No"/>
    <x v="1"/>
    <x v="0"/>
    <x v="1"/>
    <x v="0"/>
    <x v="2"/>
    <x v="359"/>
    <x v="359"/>
    <x v="1"/>
    <x v="0"/>
    <x v="1"/>
    <s v="No"/>
    <s v="Y"/>
    <n v="2"/>
    <n v="-2"/>
    <n v="0"/>
    <n v="36"/>
    <n v="0"/>
    <m/>
    <n v="0"/>
    <x v="1"/>
    <n v="541"/>
    <n v="3"/>
    <x v="2"/>
    <x v="0"/>
    <n v="1"/>
    <n v="48"/>
    <n v="2"/>
    <x v="2"/>
    <n v="4"/>
    <n v="9699"/>
    <n v="7246"/>
    <n v="4"/>
    <n v="11"/>
    <n v="3"/>
    <x v="0"/>
    <n v="80"/>
    <n v="1"/>
    <n v="16"/>
    <n v="3"/>
    <n v="13"/>
    <n v="9"/>
    <n v="1"/>
    <n v="12"/>
  </r>
  <r>
    <s v="No"/>
    <x v="0"/>
    <x v="3"/>
    <x v="1"/>
    <x v="1"/>
    <x v="2"/>
    <x v="360"/>
    <x v="360"/>
    <x v="1"/>
    <x v="4"/>
    <x v="1"/>
    <s v="No"/>
    <s v="Y"/>
    <n v="2"/>
    <n v="-2"/>
    <n v="0"/>
    <n v="57"/>
    <n v="0"/>
    <m/>
    <n v="0"/>
    <x v="1"/>
    <n v="593"/>
    <n v="1"/>
    <x v="2"/>
    <x v="0"/>
    <n v="4"/>
    <n v="88"/>
    <n v="3"/>
    <x v="0"/>
    <n v="3"/>
    <n v="6755"/>
    <n v="2967"/>
    <n v="2"/>
    <n v="11"/>
    <n v="3"/>
    <x v="3"/>
    <n v="80"/>
    <n v="0"/>
    <n v="15"/>
    <n v="3"/>
    <n v="3"/>
    <n v="2"/>
    <n v="1"/>
    <n v="2"/>
  </r>
  <r>
    <s v="No"/>
    <x v="0"/>
    <x v="0"/>
    <x v="1"/>
    <x v="1"/>
    <x v="0"/>
    <x v="361"/>
    <x v="361"/>
    <x v="0"/>
    <x v="2"/>
    <x v="1"/>
    <s v="Yes"/>
    <s v="Y"/>
    <n v="3"/>
    <n v="-2"/>
    <n v="0"/>
    <n v="40"/>
    <n v="0"/>
    <m/>
    <n v="0"/>
    <x v="1"/>
    <n v="1171"/>
    <n v="10"/>
    <x v="2"/>
    <x v="0"/>
    <n v="4"/>
    <n v="46"/>
    <n v="4"/>
    <x v="1"/>
    <n v="2"/>
    <n v="2213"/>
    <n v="22495"/>
    <n v="3"/>
    <n v="13"/>
    <n v="3"/>
    <x v="3"/>
    <n v="80"/>
    <n v="1"/>
    <n v="10"/>
    <n v="3"/>
    <n v="7"/>
    <n v="7"/>
    <n v="1"/>
    <n v="7"/>
  </r>
  <r>
    <s v="No"/>
    <x v="2"/>
    <x v="4"/>
    <x v="1"/>
    <x v="0"/>
    <x v="2"/>
    <x v="362"/>
    <x v="362"/>
    <x v="1"/>
    <x v="6"/>
    <x v="0"/>
    <s v="No"/>
    <s v="Y"/>
    <n v="3"/>
    <n v="-2"/>
    <n v="0"/>
    <n v="21"/>
    <n v="0"/>
    <m/>
    <n v="0"/>
    <x v="1"/>
    <n v="895"/>
    <n v="9"/>
    <x v="0"/>
    <x v="0"/>
    <n v="1"/>
    <n v="39"/>
    <n v="3"/>
    <x v="1"/>
    <n v="4"/>
    <n v="2610"/>
    <n v="2851"/>
    <n v="1"/>
    <n v="24"/>
    <n v="4"/>
    <x v="3"/>
    <n v="80"/>
    <n v="0"/>
    <n v="3"/>
    <n v="2"/>
    <n v="3"/>
    <n v="2"/>
    <n v="2"/>
    <n v="2"/>
  </r>
  <r>
    <s v="Yes"/>
    <x v="0"/>
    <x v="2"/>
    <x v="0"/>
    <x v="0"/>
    <x v="3"/>
    <x v="363"/>
    <x v="363"/>
    <x v="0"/>
    <x v="6"/>
    <x v="0"/>
    <s v="Yes"/>
    <s v="Y"/>
    <n v="2"/>
    <n v="-2"/>
    <n v="0"/>
    <n v="33"/>
    <n v="1"/>
    <n v="1"/>
    <n v="1"/>
    <x v="0"/>
    <n v="350"/>
    <n v="5"/>
    <x v="3"/>
    <x v="0"/>
    <n v="4"/>
    <n v="34"/>
    <n v="3"/>
    <x v="1"/>
    <n v="1"/>
    <n v="2851"/>
    <n v="9150"/>
    <n v="1"/>
    <n v="13"/>
    <n v="3"/>
    <x v="2"/>
    <n v="80"/>
    <n v="0"/>
    <n v="1"/>
    <n v="3"/>
    <n v="1"/>
    <n v="0"/>
    <n v="0"/>
    <n v="0"/>
  </r>
  <r>
    <s v="No"/>
    <x v="0"/>
    <x v="0"/>
    <x v="1"/>
    <x v="1"/>
    <x v="2"/>
    <x v="364"/>
    <x v="364"/>
    <x v="0"/>
    <x v="2"/>
    <x v="1"/>
    <s v="No"/>
    <s v="Y"/>
    <n v="3"/>
    <n v="-2"/>
    <n v="0"/>
    <n v="37"/>
    <n v="0"/>
    <m/>
    <n v="0"/>
    <x v="1"/>
    <n v="921"/>
    <n v="10"/>
    <x v="3"/>
    <x v="0"/>
    <n v="3"/>
    <n v="98"/>
    <n v="3"/>
    <x v="1"/>
    <n v="3"/>
    <n v="3452"/>
    <n v="17663"/>
    <n v="6"/>
    <n v="20"/>
    <n v="4"/>
    <x v="2"/>
    <n v="80"/>
    <n v="1"/>
    <n v="17"/>
    <n v="3"/>
    <n v="5"/>
    <n v="4"/>
    <n v="0"/>
    <n v="3"/>
  </r>
  <r>
    <s v="No"/>
    <x v="2"/>
    <x v="1"/>
    <x v="1"/>
    <x v="1"/>
    <x v="2"/>
    <x v="365"/>
    <x v="365"/>
    <x v="0"/>
    <x v="3"/>
    <x v="1"/>
    <s v="No"/>
    <s v="Y"/>
    <n v="2"/>
    <n v="-2"/>
    <n v="0"/>
    <n v="46"/>
    <n v="0"/>
    <m/>
    <n v="0"/>
    <x v="1"/>
    <n v="1144"/>
    <n v="7"/>
    <x v="2"/>
    <x v="0"/>
    <n v="3"/>
    <n v="30"/>
    <n v="3"/>
    <x v="0"/>
    <n v="3"/>
    <n v="5258"/>
    <n v="16044"/>
    <n v="2"/>
    <n v="14"/>
    <n v="3"/>
    <x v="3"/>
    <n v="80"/>
    <n v="0"/>
    <n v="7"/>
    <n v="4"/>
    <n v="1"/>
    <n v="0"/>
    <n v="0"/>
    <n v="0"/>
  </r>
  <r>
    <s v="Yes"/>
    <x v="1"/>
    <x v="0"/>
    <x v="0"/>
    <x v="0"/>
    <x v="3"/>
    <x v="366"/>
    <x v="366"/>
    <x v="1"/>
    <x v="0"/>
    <x v="0"/>
    <s v="No"/>
    <s v="Y"/>
    <n v="5"/>
    <n v="-2"/>
    <n v="0"/>
    <n v="41"/>
    <n v="1"/>
    <n v="1"/>
    <n v="1"/>
    <x v="0"/>
    <n v="143"/>
    <n v="4"/>
    <x v="3"/>
    <x v="0"/>
    <n v="1"/>
    <n v="56"/>
    <n v="3"/>
    <x v="0"/>
    <n v="1"/>
    <n v="9355"/>
    <n v="9558"/>
    <n v="1"/>
    <n v="18"/>
    <n v="3"/>
    <x v="3"/>
    <n v="80"/>
    <n v="0"/>
    <n v="8"/>
    <n v="3"/>
    <n v="8"/>
    <n v="7"/>
    <n v="7"/>
    <n v="7"/>
  </r>
  <r>
    <s v="No"/>
    <x v="0"/>
    <x v="1"/>
    <x v="1"/>
    <x v="1"/>
    <x v="4"/>
    <x v="367"/>
    <x v="367"/>
    <x v="1"/>
    <x v="4"/>
    <x v="0"/>
    <s v="No"/>
    <s v="Y"/>
    <n v="2"/>
    <n v="-2"/>
    <n v="0"/>
    <n v="50"/>
    <n v="0"/>
    <m/>
    <n v="0"/>
    <x v="1"/>
    <n v="1046"/>
    <n v="10"/>
    <x v="3"/>
    <x v="0"/>
    <n v="4"/>
    <n v="100"/>
    <n v="2"/>
    <x v="2"/>
    <n v="4"/>
    <n v="10496"/>
    <n v="2755"/>
    <n v="6"/>
    <n v="15"/>
    <n v="3"/>
    <x v="1"/>
    <n v="80"/>
    <n v="0"/>
    <n v="20"/>
    <n v="3"/>
    <n v="4"/>
    <n v="3"/>
    <n v="1"/>
    <n v="3"/>
  </r>
  <r>
    <s v="Yes"/>
    <x v="0"/>
    <x v="0"/>
    <x v="0"/>
    <x v="0"/>
    <x v="3"/>
    <x v="368"/>
    <x v="368"/>
    <x v="1"/>
    <x v="0"/>
    <x v="1"/>
    <s v="Yes"/>
    <s v="Y"/>
    <n v="6"/>
    <n v="-2"/>
    <n v="0"/>
    <n v="40"/>
    <n v="1"/>
    <n v="1"/>
    <n v="1"/>
    <x v="0"/>
    <n v="575"/>
    <n v="22"/>
    <x v="0"/>
    <x v="0"/>
    <n v="3"/>
    <n v="68"/>
    <n v="2"/>
    <x v="0"/>
    <n v="1"/>
    <n v="6380"/>
    <n v="6110"/>
    <n v="2"/>
    <n v="12"/>
    <n v="3"/>
    <x v="0"/>
    <n v="80"/>
    <n v="2"/>
    <n v="8"/>
    <n v="3"/>
    <n v="6"/>
    <n v="4"/>
    <n v="1"/>
    <n v="0"/>
  </r>
  <r>
    <s v="No"/>
    <x v="0"/>
    <x v="2"/>
    <x v="1"/>
    <x v="1"/>
    <x v="0"/>
    <x v="369"/>
    <x v="369"/>
    <x v="1"/>
    <x v="1"/>
    <x v="0"/>
    <s v="Yes"/>
    <s v="Y"/>
    <n v="5"/>
    <n v="-2"/>
    <n v="0"/>
    <n v="31"/>
    <n v="0"/>
    <m/>
    <n v="0"/>
    <x v="1"/>
    <n v="408"/>
    <n v="9"/>
    <x v="2"/>
    <x v="0"/>
    <n v="3"/>
    <n v="42"/>
    <n v="2"/>
    <x v="1"/>
    <n v="2"/>
    <n v="2657"/>
    <n v="7551"/>
    <n v="0"/>
    <n v="16"/>
    <n v="3"/>
    <x v="1"/>
    <n v="80"/>
    <n v="0"/>
    <n v="3"/>
    <n v="3"/>
    <n v="2"/>
    <n v="2"/>
    <n v="2"/>
    <n v="2"/>
  </r>
  <r>
    <s v="Yes"/>
    <x v="0"/>
    <x v="4"/>
    <x v="0"/>
    <x v="0"/>
    <x v="0"/>
    <x v="370"/>
    <x v="370"/>
    <x v="0"/>
    <x v="6"/>
    <x v="0"/>
    <s v="No"/>
    <s v="Y"/>
    <n v="0"/>
    <n v="-2"/>
    <n v="0"/>
    <n v="21"/>
    <n v="1"/>
    <n v="1"/>
    <n v="1"/>
    <x v="0"/>
    <n v="156"/>
    <n v="12"/>
    <x v="3"/>
    <x v="0"/>
    <n v="3"/>
    <n v="90"/>
    <n v="4"/>
    <x v="1"/>
    <n v="2"/>
    <n v="2716"/>
    <n v="25422"/>
    <n v="1"/>
    <n v="15"/>
    <n v="3"/>
    <x v="1"/>
    <n v="80"/>
    <n v="0"/>
    <n v="1"/>
    <n v="3"/>
    <n v="1"/>
    <n v="0"/>
    <n v="0"/>
    <n v="0"/>
  </r>
  <r>
    <s v="No"/>
    <x v="0"/>
    <x v="2"/>
    <x v="1"/>
    <x v="1"/>
    <x v="0"/>
    <x v="371"/>
    <x v="371"/>
    <x v="1"/>
    <x v="1"/>
    <x v="0"/>
    <s v="No"/>
    <s v="Y"/>
    <n v="4"/>
    <n v="-2"/>
    <n v="0"/>
    <n v="29"/>
    <n v="0"/>
    <m/>
    <n v="0"/>
    <x v="1"/>
    <n v="1283"/>
    <n v="23"/>
    <x v="3"/>
    <x v="0"/>
    <n v="4"/>
    <n v="54"/>
    <n v="3"/>
    <x v="1"/>
    <n v="2"/>
    <n v="2201"/>
    <n v="18168"/>
    <n v="9"/>
    <n v="16"/>
    <n v="3"/>
    <x v="1"/>
    <n v="80"/>
    <n v="0"/>
    <n v="6"/>
    <n v="3"/>
    <n v="3"/>
    <n v="2"/>
    <n v="1"/>
    <n v="2"/>
  </r>
  <r>
    <s v="No"/>
    <x v="0"/>
    <x v="0"/>
    <x v="1"/>
    <x v="1"/>
    <x v="0"/>
    <x v="372"/>
    <x v="372"/>
    <x v="1"/>
    <x v="4"/>
    <x v="0"/>
    <s v="No"/>
    <s v="Y"/>
    <n v="5"/>
    <n v="-2"/>
    <n v="0"/>
    <n v="35"/>
    <n v="0"/>
    <m/>
    <n v="0"/>
    <x v="1"/>
    <n v="755"/>
    <n v="9"/>
    <x v="2"/>
    <x v="0"/>
    <n v="3"/>
    <n v="97"/>
    <n v="2"/>
    <x v="0"/>
    <n v="2"/>
    <n v="6540"/>
    <n v="19394"/>
    <n v="9"/>
    <n v="19"/>
    <n v="3"/>
    <x v="3"/>
    <n v="80"/>
    <n v="0"/>
    <n v="10"/>
    <n v="3"/>
    <n v="1"/>
    <n v="1"/>
    <n v="0"/>
    <n v="0"/>
  </r>
  <r>
    <s v="No"/>
    <x v="0"/>
    <x v="2"/>
    <x v="1"/>
    <x v="1"/>
    <x v="2"/>
    <x v="373"/>
    <x v="373"/>
    <x v="1"/>
    <x v="2"/>
    <x v="2"/>
    <s v="No"/>
    <s v="Y"/>
    <n v="2"/>
    <n v="-2"/>
    <n v="0"/>
    <n v="27"/>
    <n v="0"/>
    <m/>
    <n v="0"/>
    <x v="1"/>
    <n v="1469"/>
    <n v="1"/>
    <x v="0"/>
    <x v="0"/>
    <n v="4"/>
    <n v="82"/>
    <n v="3"/>
    <x v="1"/>
    <n v="3"/>
    <n v="3816"/>
    <n v="17881"/>
    <n v="1"/>
    <n v="11"/>
    <n v="3"/>
    <x v="2"/>
    <n v="80"/>
    <n v="1"/>
    <n v="5"/>
    <n v="3"/>
    <n v="5"/>
    <n v="2"/>
    <n v="0"/>
    <n v="4"/>
  </r>
  <r>
    <s v="No"/>
    <x v="0"/>
    <x v="2"/>
    <x v="1"/>
    <x v="0"/>
    <x v="0"/>
    <x v="374"/>
    <x v="374"/>
    <x v="1"/>
    <x v="0"/>
    <x v="0"/>
    <s v="No"/>
    <s v="Y"/>
    <n v="1"/>
    <n v="-2"/>
    <n v="0"/>
    <n v="28"/>
    <n v="0"/>
    <m/>
    <n v="0"/>
    <x v="1"/>
    <n v="304"/>
    <n v="9"/>
    <x v="2"/>
    <x v="0"/>
    <n v="2"/>
    <n v="92"/>
    <n v="3"/>
    <x v="0"/>
    <n v="2"/>
    <n v="5253"/>
    <n v="20750"/>
    <n v="1"/>
    <n v="16"/>
    <n v="3"/>
    <x v="1"/>
    <n v="80"/>
    <n v="0"/>
    <n v="7"/>
    <n v="3"/>
    <n v="7"/>
    <n v="5"/>
    <n v="0"/>
    <n v="7"/>
  </r>
  <r>
    <s v="No"/>
    <x v="0"/>
    <x v="1"/>
    <x v="1"/>
    <x v="1"/>
    <x v="1"/>
    <x v="375"/>
    <x v="375"/>
    <x v="1"/>
    <x v="4"/>
    <x v="0"/>
    <s v="No"/>
    <s v="Y"/>
    <n v="2"/>
    <n v="-2"/>
    <n v="0"/>
    <n v="49"/>
    <n v="0"/>
    <m/>
    <n v="0"/>
    <x v="1"/>
    <n v="1261"/>
    <n v="7"/>
    <x v="3"/>
    <x v="0"/>
    <n v="2"/>
    <n v="31"/>
    <n v="2"/>
    <x v="2"/>
    <n v="3"/>
    <n v="10965"/>
    <n v="12066"/>
    <n v="8"/>
    <n v="24"/>
    <n v="4"/>
    <x v="3"/>
    <n v="80"/>
    <n v="0"/>
    <n v="26"/>
    <n v="3"/>
    <n v="5"/>
    <n v="2"/>
    <n v="0"/>
    <n v="0"/>
  </r>
  <r>
    <s v="No"/>
    <x v="0"/>
    <x v="1"/>
    <x v="1"/>
    <x v="0"/>
    <x v="0"/>
    <x v="376"/>
    <x v="376"/>
    <x v="0"/>
    <x v="0"/>
    <x v="1"/>
    <s v="No"/>
    <s v="Y"/>
    <n v="2"/>
    <n v="-2"/>
    <n v="0"/>
    <n v="51"/>
    <n v="0"/>
    <m/>
    <n v="0"/>
    <x v="1"/>
    <n v="1178"/>
    <n v="14"/>
    <x v="0"/>
    <x v="0"/>
    <n v="3"/>
    <n v="87"/>
    <n v="3"/>
    <x v="0"/>
    <n v="2"/>
    <n v="4936"/>
    <n v="14862"/>
    <n v="4"/>
    <n v="11"/>
    <n v="3"/>
    <x v="3"/>
    <n v="80"/>
    <n v="1"/>
    <n v="18"/>
    <n v="2"/>
    <n v="7"/>
    <n v="7"/>
    <n v="0"/>
    <n v="7"/>
  </r>
  <r>
    <s v="No"/>
    <x v="0"/>
    <x v="0"/>
    <x v="1"/>
    <x v="1"/>
    <x v="0"/>
    <x v="377"/>
    <x v="377"/>
    <x v="0"/>
    <x v="1"/>
    <x v="1"/>
    <s v="No"/>
    <s v="Y"/>
    <n v="3"/>
    <n v="-2"/>
    <n v="0"/>
    <n v="36"/>
    <n v="0"/>
    <m/>
    <n v="0"/>
    <x v="1"/>
    <n v="329"/>
    <n v="2"/>
    <x v="3"/>
    <x v="0"/>
    <n v="4"/>
    <n v="96"/>
    <n v="3"/>
    <x v="1"/>
    <n v="2"/>
    <n v="2543"/>
    <n v="11868"/>
    <n v="4"/>
    <n v="13"/>
    <n v="3"/>
    <x v="2"/>
    <n v="80"/>
    <n v="1"/>
    <n v="6"/>
    <n v="3"/>
    <n v="2"/>
    <n v="2"/>
    <n v="2"/>
    <n v="2"/>
  </r>
  <r>
    <s v="Yes"/>
    <x v="2"/>
    <x v="2"/>
    <x v="0"/>
    <x v="0"/>
    <x v="3"/>
    <x v="378"/>
    <x v="378"/>
    <x v="1"/>
    <x v="0"/>
    <x v="0"/>
    <s v="Yes"/>
    <s v="Y"/>
    <n v="3"/>
    <n v="-2"/>
    <n v="0"/>
    <n v="34"/>
    <n v="1"/>
    <n v="1"/>
    <n v="1"/>
    <x v="0"/>
    <n v="1362"/>
    <n v="19"/>
    <x v="3"/>
    <x v="0"/>
    <n v="1"/>
    <n v="67"/>
    <n v="4"/>
    <x v="0"/>
    <n v="1"/>
    <n v="5304"/>
    <n v="4652"/>
    <n v="8"/>
    <n v="13"/>
    <n v="3"/>
    <x v="2"/>
    <n v="80"/>
    <n v="0"/>
    <n v="9"/>
    <n v="2"/>
    <n v="5"/>
    <n v="2"/>
    <n v="0"/>
    <n v="4"/>
  </r>
  <r>
    <s v="No"/>
    <x v="0"/>
    <x v="3"/>
    <x v="1"/>
    <x v="1"/>
    <x v="0"/>
    <x v="379"/>
    <x v="379"/>
    <x v="0"/>
    <x v="5"/>
    <x v="0"/>
    <s v="Yes"/>
    <s v="Y"/>
    <n v="2"/>
    <n v="-2"/>
    <n v="0"/>
    <n v="55"/>
    <n v="0"/>
    <m/>
    <n v="0"/>
    <x v="1"/>
    <n v="1311"/>
    <n v="2"/>
    <x v="3"/>
    <x v="0"/>
    <n v="3"/>
    <n v="97"/>
    <n v="3"/>
    <x v="3"/>
    <n v="2"/>
    <n v="16659"/>
    <n v="23258"/>
    <n v="2"/>
    <n v="13"/>
    <n v="3"/>
    <x v="3"/>
    <n v="80"/>
    <n v="0"/>
    <n v="30"/>
    <n v="3"/>
    <n v="5"/>
    <n v="4"/>
    <n v="1"/>
    <n v="2"/>
  </r>
  <r>
    <s v="No"/>
    <x v="0"/>
    <x v="4"/>
    <x v="1"/>
    <x v="0"/>
    <x v="3"/>
    <x v="380"/>
    <x v="380"/>
    <x v="0"/>
    <x v="0"/>
    <x v="2"/>
    <s v="Yes"/>
    <s v="Y"/>
    <n v="2"/>
    <n v="-2"/>
    <n v="0"/>
    <n v="24"/>
    <n v="0"/>
    <m/>
    <n v="0"/>
    <x v="1"/>
    <n v="1371"/>
    <n v="10"/>
    <x v="2"/>
    <x v="0"/>
    <n v="4"/>
    <n v="77"/>
    <n v="3"/>
    <x v="0"/>
    <n v="1"/>
    <n v="4260"/>
    <n v="5915"/>
    <n v="1"/>
    <n v="12"/>
    <n v="3"/>
    <x v="1"/>
    <n v="80"/>
    <n v="1"/>
    <n v="5"/>
    <n v="4"/>
    <n v="5"/>
    <n v="2"/>
    <n v="0"/>
    <n v="3"/>
  </r>
  <r>
    <s v="No"/>
    <x v="0"/>
    <x v="2"/>
    <x v="1"/>
    <x v="0"/>
    <x v="4"/>
    <x v="381"/>
    <x v="381"/>
    <x v="1"/>
    <x v="6"/>
    <x v="1"/>
    <s v="No"/>
    <s v="Y"/>
    <n v="3"/>
    <n v="-2"/>
    <n v="0"/>
    <n v="30"/>
    <n v="0"/>
    <m/>
    <n v="0"/>
    <x v="1"/>
    <n v="202"/>
    <n v="2"/>
    <x v="1"/>
    <x v="0"/>
    <n v="4"/>
    <n v="72"/>
    <n v="3"/>
    <x v="1"/>
    <n v="4"/>
    <n v="2476"/>
    <n v="17434"/>
    <n v="1"/>
    <n v="18"/>
    <n v="3"/>
    <x v="0"/>
    <n v="80"/>
    <n v="1"/>
    <n v="1"/>
    <n v="3"/>
    <n v="1"/>
    <n v="0"/>
    <n v="0"/>
    <n v="0"/>
  </r>
  <r>
    <s v="Yes"/>
    <x v="1"/>
    <x v="2"/>
    <x v="0"/>
    <x v="1"/>
    <x v="4"/>
    <x v="382"/>
    <x v="382"/>
    <x v="1"/>
    <x v="1"/>
    <x v="0"/>
    <s v="No"/>
    <s v="Y"/>
    <n v="2"/>
    <n v="-2"/>
    <n v="0"/>
    <n v="26"/>
    <n v="1"/>
    <n v="1"/>
    <n v="1"/>
    <x v="0"/>
    <n v="575"/>
    <n v="3"/>
    <x v="1"/>
    <x v="0"/>
    <n v="4"/>
    <n v="73"/>
    <n v="3"/>
    <x v="1"/>
    <n v="4"/>
    <n v="3102"/>
    <n v="6582"/>
    <n v="0"/>
    <n v="22"/>
    <n v="4"/>
    <x v="3"/>
    <n v="80"/>
    <n v="0"/>
    <n v="7"/>
    <n v="3"/>
    <n v="6"/>
    <n v="4"/>
    <n v="0"/>
    <n v="4"/>
  </r>
  <r>
    <s v="No"/>
    <x v="0"/>
    <x v="4"/>
    <x v="1"/>
    <x v="1"/>
    <x v="2"/>
    <x v="383"/>
    <x v="383"/>
    <x v="0"/>
    <x v="1"/>
    <x v="1"/>
    <s v="No"/>
    <s v="Y"/>
    <n v="1"/>
    <n v="-2"/>
    <n v="0"/>
    <n v="22"/>
    <n v="0"/>
    <m/>
    <n v="0"/>
    <x v="1"/>
    <n v="253"/>
    <n v="11"/>
    <x v="3"/>
    <x v="0"/>
    <n v="1"/>
    <n v="43"/>
    <n v="3"/>
    <x v="1"/>
    <n v="3"/>
    <n v="2244"/>
    <n v="24440"/>
    <n v="1"/>
    <n v="13"/>
    <n v="3"/>
    <x v="1"/>
    <n v="80"/>
    <n v="1"/>
    <n v="2"/>
    <n v="3"/>
    <n v="2"/>
    <n v="1"/>
    <n v="1"/>
    <n v="2"/>
  </r>
  <r>
    <s v="No"/>
    <x v="0"/>
    <x v="0"/>
    <x v="1"/>
    <x v="0"/>
    <x v="2"/>
    <x v="384"/>
    <x v="384"/>
    <x v="1"/>
    <x v="0"/>
    <x v="1"/>
    <s v="No"/>
    <s v="Y"/>
    <n v="2"/>
    <n v="-2"/>
    <n v="0"/>
    <n v="36"/>
    <n v="0"/>
    <m/>
    <n v="0"/>
    <x v="1"/>
    <n v="164"/>
    <n v="2"/>
    <x v="0"/>
    <x v="0"/>
    <n v="2"/>
    <n v="61"/>
    <n v="2"/>
    <x v="2"/>
    <n v="3"/>
    <n v="7596"/>
    <n v="3809"/>
    <n v="1"/>
    <n v="13"/>
    <n v="3"/>
    <x v="2"/>
    <n v="80"/>
    <n v="2"/>
    <n v="10"/>
    <n v="3"/>
    <n v="10"/>
    <n v="9"/>
    <n v="9"/>
    <n v="0"/>
  </r>
  <r>
    <s v="Yes"/>
    <x v="1"/>
    <x v="2"/>
    <x v="0"/>
    <x v="1"/>
    <x v="4"/>
    <x v="385"/>
    <x v="385"/>
    <x v="1"/>
    <x v="1"/>
    <x v="0"/>
    <s v="Yes"/>
    <s v="Y"/>
    <n v="4"/>
    <n v="-2"/>
    <n v="0"/>
    <n v="30"/>
    <n v="1"/>
    <n v="1"/>
    <n v="1"/>
    <x v="0"/>
    <n v="464"/>
    <n v="4"/>
    <x v="3"/>
    <x v="0"/>
    <n v="4"/>
    <n v="40"/>
    <n v="3"/>
    <x v="1"/>
    <n v="4"/>
    <n v="2285"/>
    <n v="3427"/>
    <n v="9"/>
    <n v="23"/>
    <n v="4"/>
    <x v="3"/>
    <n v="80"/>
    <n v="0"/>
    <n v="3"/>
    <n v="3"/>
    <n v="1"/>
    <n v="0"/>
    <n v="0"/>
    <n v="0"/>
  </r>
  <r>
    <s v="No"/>
    <x v="0"/>
    <x v="0"/>
    <x v="1"/>
    <x v="1"/>
    <x v="0"/>
    <x v="386"/>
    <x v="386"/>
    <x v="0"/>
    <x v="2"/>
    <x v="2"/>
    <s v="No"/>
    <s v="Y"/>
    <n v="2"/>
    <n v="-2"/>
    <n v="0"/>
    <n v="37"/>
    <n v="0"/>
    <m/>
    <n v="0"/>
    <x v="1"/>
    <n v="1107"/>
    <n v="14"/>
    <x v="3"/>
    <x v="0"/>
    <n v="4"/>
    <n v="95"/>
    <n v="3"/>
    <x v="1"/>
    <n v="2"/>
    <n v="3034"/>
    <n v="26914"/>
    <n v="1"/>
    <n v="12"/>
    <n v="3"/>
    <x v="3"/>
    <n v="80"/>
    <n v="1"/>
    <n v="18"/>
    <n v="2"/>
    <n v="18"/>
    <n v="7"/>
    <n v="12"/>
    <n v="17"/>
  </r>
  <r>
    <s v="No"/>
    <x v="0"/>
    <x v="0"/>
    <x v="1"/>
    <x v="0"/>
    <x v="3"/>
    <x v="387"/>
    <x v="387"/>
    <x v="0"/>
    <x v="0"/>
    <x v="2"/>
    <s v="No"/>
    <s v="Y"/>
    <n v="5"/>
    <n v="-2"/>
    <n v="0"/>
    <n v="40"/>
    <n v="0"/>
    <m/>
    <n v="0"/>
    <x v="1"/>
    <n v="759"/>
    <n v="2"/>
    <x v="0"/>
    <x v="0"/>
    <n v="4"/>
    <n v="46"/>
    <n v="3"/>
    <x v="0"/>
    <n v="1"/>
    <n v="5715"/>
    <n v="22553"/>
    <n v="7"/>
    <n v="12"/>
    <n v="3"/>
    <x v="3"/>
    <n v="80"/>
    <n v="2"/>
    <n v="8"/>
    <n v="3"/>
    <n v="5"/>
    <n v="4"/>
    <n v="1"/>
    <n v="3"/>
  </r>
  <r>
    <s v="No"/>
    <x v="0"/>
    <x v="0"/>
    <x v="1"/>
    <x v="1"/>
    <x v="0"/>
    <x v="388"/>
    <x v="388"/>
    <x v="0"/>
    <x v="2"/>
    <x v="2"/>
    <s v="No"/>
    <s v="Y"/>
    <n v="5"/>
    <n v="-2"/>
    <n v="0"/>
    <n v="42"/>
    <n v="0"/>
    <m/>
    <n v="0"/>
    <x v="1"/>
    <n v="201"/>
    <n v="1"/>
    <x v="2"/>
    <x v="0"/>
    <n v="2"/>
    <n v="95"/>
    <n v="3"/>
    <x v="1"/>
    <n v="2"/>
    <n v="2576"/>
    <n v="20490"/>
    <n v="3"/>
    <n v="16"/>
    <n v="3"/>
    <x v="2"/>
    <n v="80"/>
    <n v="1"/>
    <n v="8"/>
    <n v="3"/>
    <n v="5"/>
    <n v="2"/>
    <n v="1"/>
    <n v="2"/>
  </r>
  <r>
    <s v="No"/>
    <x v="0"/>
    <x v="0"/>
    <x v="1"/>
    <x v="1"/>
    <x v="0"/>
    <x v="389"/>
    <x v="389"/>
    <x v="1"/>
    <x v="3"/>
    <x v="0"/>
    <s v="Yes"/>
    <s v="Y"/>
    <n v="2"/>
    <n v="-2"/>
    <n v="0"/>
    <n v="37"/>
    <n v="0"/>
    <m/>
    <n v="0"/>
    <x v="1"/>
    <n v="1305"/>
    <n v="10"/>
    <x v="2"/>
    <x v="0"/>
    <n v="3"/>
    <n v="49"/>
    <n v="3"/>
    <x v="0"/>
    <n v="2"/>
    <n v="4197"/>
    <n v="21123"/>
    <n v="2"/>
    <n v="12"/>
    <n v="3"/>
    <x v="1"/>
    <n v="80"/>
    <n v="0"/>
    <n v="18"/>
    <n v="2"/>
    <n v="1"/>
    <n v="0"/>
    <n v="0"/>
    <n v="1"/>
  </r>
  <r>
    <s v="No"/>
    <x v="0"/>
    <x v="0"/>
    <x v="1"/>
    <x v="1"/>
    <x v="0"/>
    <x v="390"/>
    <x v="390"/>
    <x v="1"/>
    <x v="7"/>
    <x v="2"/>
    <s v="No"/>
    <s v="Y"/>
    <n v="3"/>
    <n v="-2"/>
    <n v="0"/>
    <n v="43"/>
    <n v="0"/>
    <m/>
    <n v="0"/>
    <x v="1"/>
    <n v="982"/>
    <n v="12"/>
    <x v="3"/>
    <x v="0"/>
    <n v="1"/>
    <n v="59"/>
    <n v="2"/>
    <x v="3"/>
    <n v="2"/>
    <n v="14336"/>
    <n v="4345"/>
    <n v="1"/>
    <n v="11"/>
    <n v="3"/>
    <x v="3"/>
    <n v="80"/>
    <n v="1"/>
    <n v="25"/>
    <n v="3"/>
    <n v="25"/>
    <n v="10"/>
    <n v="3"/>
    <n v="9"/>
  </r>
  <r>
    <s v="No"/>
    <x v="0"/>
    <x v="0"/>
    <x v="1"/>
    <x v="1"/>
    <x v="2"/>
    <x v="391"/>
    <x v="391"/>
    <x v="0"/>
    <x v="2"/>
    <x v="1"/>
    <s v="No"/>
    <s v="Y"/>
    <n v="3"/>
    <n v="-2"/>
    <n v="0"/>
    <n v="40"/>
    <n v="0"/>
    <m/>
    <n v="0"/>
    <x v="1"/>
    <n v="555"/>
    <n v="2"/>
    <x v="3"/>
    <x v="0"/>
    <n v="2"/>
    <n v="78"/>
    <n v="2"/>
    <x v="0"/>
    <n v="3"/>
    <n v="3448"/>
    <n v="13436"/>
    <n v="6"/>
    <n v="22"/>
    <n v="4"/>
    <x v="2"/>
    <n v="80"/>
    <n v="1"/>
    <n v="20"/>
    <n v="3"/>
    <n v="1"/>
    <n v="0"/>
    <n v="0"/>
    <n v="0"/>
  </r>
  <r>
    <s v="No"/>
    <x v="0"/>
    <x v="1"/>
    <x v="1"/>
    <x v="1"/>
    <x v="2"/>
    <x v="392"/>
    <x v="392"/>
    <x v="1"/>
    <x v="7"/>
    <x v="1"/>
    <s v="No"/>
    <s v="Y"/>
    <n v="4"/>
    <n v="-2"/>
    <n v="0"/>
    <n v="54"/>
    <n v="0"/>
    <m/>
    <n v="0"/>
    <x v="1"/>
    <n v="821"/>
    <n v="5"/>
    <x v="0"/>
    <x v="0"/>
    <n v="1"/>
    <n v="86"/>
    <n v="3"/>
    <x v="4"/>
    <n v="3"/>
    <n v="19406"/>
    <n v="8509"/>
    <n v="4"/>
    <n v="11"/>
    <n v="3"/>
    <x v="3"/>
    <n v="80"/>
    <n v="1"/>
    <n v="24"/>
    <n v="2"/>
    <n v="4"/>
    <n v="2"/>
    <n v="1"/>
    <n v="2"/>
  </r>
  <r>
    <s v="No"/>
    <x v="2"/>
    <x v="2"/>
    <x v="1"/>
    <x v="0"/>
    <x v="3"/>
    <x v="393"/>
    <x v="393"/>
    <x v="0"/>
    <x v="0"/>
    <x v="1"/>
    <s v="No"/>
    <s v="Y"/>
    <n v="3"/>
    <n v="-2"/>
    <n v="0"/>
    <n v="34"/>
    <n v="0"/>
    <m/>
    <n v="0"/>
    <x v="1"/>
    <n v="1381"/>
    <n v="4"/>
    <x v="2"/>
    <x v="0"/>
    <n v="3"/>
    <n v="72"/>
    <n v="3"/>
    <x v="0"/>
    <n v="1"/>
    <n v="6538"/>
    <n v="12740"/>
    <n v="9"/>
    <n v="15"/>
    <n v="3"/>
    <x v="0"/>
    <n v="80"/>
    <n v="1"/>
    <n v="6"/>
    <n v="3"/>
    <n v="3"/>
    <n v="2"/>
    <n v="1"/>
    <n v="2"/>
  </r>
  <r>
    <s v="No"/>
    <x v="0"/>
    <x v="2"/>
    <x v="1"/>
    <x v="1"/>
    <x v="2"/>
    <x v="394"/>
    <x v="394"/>
    <x v="0"/>
    <x v="3"/>
    <x v="1"/>
    <s v="No"/>
    <s v="Y"/>
    <n v="5"/>
    <n v="-2"/>
    <n v="0"/>
    <n v="31"/>
    <n v="0"/>
    <m/>
    <n v="0"/>
    <x v="1"/>
    <n v="480"/>
    <n v="7"/>
    <x v="0"/>
    <x v="0"/>
    <n v="2"/>
    <n v="31"/>
    <n v="3"/>
    <x v="0"/>
    <n v="3"/>
    <n v="4306"/>
    <n v="4156"/>
    <n v="1"/>
    <n v="12"/>
    <n v="3"/>
    <x v="2"/>
    <n v="80"/>
    <n v="1"/>
    <n v="13"/>
    <n v="1"/>
    <n v="13"/>
    <n v="10"/>
    <n v="3"/>
    <n v="12"/>
  </r>
  <r>
    <s v="No"/>
    <x v="1"/>
    <x v="0"/>
    <x v="1"/>
    <x v="1"/>
    <x v="2"/>
    <x v="395"/>
    <x v="395"/>
    <x v="1"/>
    <x v="2"/>
    <x v="1"/>
    <s v="No"/>
    <s v="Y"/>
    <n v="1"/>
    <n v="-2"/>
    <n v="0"/>
    <n v="43"/>
    <n v="0"/>
    <m/>
    <n v="0"/>
    <x v="1"/>
    <n v="313"/>
    <n v="21"/>
    <x v="3"/>
    <x v="0"/>
    <n v="4"/>
    <n v="61"/>
    <n v="3"/>
    <x v="1"/>
    <n v="4"/>
    <n v="2258"/>
    <n v="15238"/>
    <n v="7"/>
    <n v="20"/>
    <n v="4"/>
    <x v="0"/>
    <n v="80"/>
    <n v="1"/>
    <n v="8"/>
    <n v="3"/>
    <n v="3"/>
    <n v="2"/>
    <n v="1"/>
    <n v="2"/>
  </r>
  <r>
    <s v="No"/>
    <x v="0"/>
    <x v="0"/>
    <x v="1"/>
    <x v="1"/>
    <x v="1"/>
    <x v="396"/>
    <x v="396"/>
    <x v="0"/>
    <x v="4"/>
    <x v="2"/>
    <s v="Yes"/>
    <s v="Y"/>
    <n v="3"/>
    <n v="-2"/>
    <n v="0"/>
    <n v="43"/>
    <n v="0"/>
    <m/>
    <n v="0"/>
    <x v="1"/>
    <n v="1473"/>
    <n v="8"/>
    <x v="2"/>
    <x v="0"/>
    <n v="3"/>
    <n v="74"/>
    <n v="3"/>
    <x v="0"/>
    <n v="3"/>
    <n v="4522"/>
    <n v="2227"/>
    <n v="4"/>
    <n v="14"/>
    <n v="3"/>
    <x v="1"/>
    <n v="80"/>
    <n v="0"/>
    <n v="8"/>
    <n v="3"/>
    <n v="5"/>
    <n v="2"/>
    <n v="0"/>
    <n v="2"/>
  </r>
  <r>
    <s v="No"/>
    <x v="0"/>
    <x v="2"/>
    <x v="1"/>
    <x v="0"/>
    <x v="0"/>
    <x v="397"/>
    <x v="397"/>
    <x v="0"/>
    <x v="0"/>
    <x v="0"/>
    <s v="Yes"/>
    <s v="Y"/>
    <n v="3"/>
    <n v="-2"/>
    <n v="0"/>
    <n v="25"/>
    <n v="0"/>
    <m/>
    <n v="0"/>
    <x v="1"/>
    <n v="891"/>
    <n v="4"/>
    <x v="0"/>
    <x v="0"/>
    <n v="2"/>
    <n v="99"/>
    <n v="2"/>
    <x v="0"/>
    <n v="2"/>
    <n v="4487"/>
    <n v="12090"/>
    <n v="1"/>
    <n v="11"/>
    <n v="3"/>
    <x v="2"/>
    <n v="80"/>
    <n v="0"/>
    <n v="5"/>
    <n v="3"/>
    <n v="5"/>
    <n v="4"/>
    <n v="1"/>
    <n v="3"/>
  </r>
  <r>
    <s v="No"/>
    <x v="2"/>
    <x v="0"/>
    <x v="1"/>
    <x v="1"/>
    <x v="2"/>
    <x v="398"/>
    <x v="398"/>
    <x v="0"/>
    <x v="1"/>
    <x v="1"/>
    <s v="Yes"/>
    <s v="Y"/>
    <n v="2"/>
    <n v="-2"/>
    <n v="0"/>
    <n v="37"/>
    <n v="0"/>
    <m/>
    <n v="0"/>
    <x v="1"/>
    <n v="1063"/>
    <n v="25"/>
    <x v="4"/>
    <x v="0"/>
    <n v="2"/>
    <n v="72"/>
    <n v="3"/>
    <x v="0"/>
    <n v="3"/>
    <n v="4449"/>
    <n v="23866"/>
    <n v="3"/>
    <n v="15"/>
    <n v="3"/>
    <x v="0"/>
    <n v="80"/>
    <n v="2"/>
    <n v="15"/>
    <n v="3"/>
    <n v="13"/>
    <n v="11"/>
    <n v="10"/>
    <n v="7"/>
  </r>
  <r>
    <s v="No"/>
    <x v="0"/>
    <x v="2"/>
    <x v="1"/>
    <x v="1"/>
    <x v="0"/>
    <x v="399"/>
    <x v="399"/>
    <x v="1"/>
    <x v="2"/>
    <x v="1"/>
    <s v="No"/>
    <s v="Y"/>
    <n v="3"/>
    <n v="-2"/>
    <n v="0"/>
    <n v="31"/>
    <n v="0"/>
    <m/>
    <n v="0"/>
    <x v="1"/>
    <n v="329"/>
    <n v="1"/>
    <x v="0"/>
    <x v="0"/>
    <n v="4"/>
    <n v="98"/>
    <n v="2"/>
    <x v="1"/>
    <n v="2"/>
    <n v="2218"/>
    <n v="16193"/>
    <n v="1"/>
    <n v="12"/>
    <n v="3"/>
    <x v="3"/>
    <n v="80"/>
    <n v="1"/>
    <n v="4"/>
    <n v="3"/>
    <n v="4"/>
    <n v="2"/>
    <n v="3"/>
    <n v="2"/>
  </r>
  <r>
    <s v="No"/>
    <x v="1"/>
    <x v="0"/>
    <x v="1"/>
    <x v="1"/>
    <x v="0"/>
    <x v="400"/>
    <x v="400"/>
    <x v="1"/>
    <x v="5"/>
    <x v="2"/>
    <s v="Yes"/>
    <s v="Y"/>
    <n v="3"/>
    <n v="-2"/>
    <n v="0"/>
    <n v="39"/>
    <n v="0"/>
    <m/>
    <n v="0"/>
    <x v="1"/>
    <n v="1218"/>
    <n v="1"/>
    <x v="1"/>
    <x v="0"/>
    <n v="2"/>
    <n v="52"/>
    <n v="3"/>
    <x v="4"/>
    <n v="2"/>
    <n v="19197"/>
    <n v="8213"/>
    <n v="1"/>
    <n v="14"/>
    <n v="3"/>
    <x v="3"/>
    <n v="80"/>
    <n v="1"/>
    <n v="21"/>
    <n v="3"/>
    <n v="21"/>
    <n v="8"/>
    <n v="1"/>
    <n v="6"/>
  </r>
  <r>
    <s v="No"/>
    <x v="1"/>
    <x v="3"/>
    <x v="1"/>
    <x v="0"/>
    <x v="0"/>
    <x v="401"/>
    <x v="401"/>
    <x v="0"/>
    <x v="0"/>
    <x v="1"/>
    <s v="No"/>
    <s v="Y"/>
    <n v="0"/>
    <n v="-2"/>
    <n v="0"/>
    <n v="56"/>
    <n v="0"/>
    <m/>
    <n v="0"/>
    <x v="1"/>
    <n v="906"/>
    <n v="6"/>
    <x v="3"/>
    <x v="0"/>
    <n v="3"/>
    <n v="86"/>
    <n v="4"/>
    <x v="3"/>
    <n v="2"/>
    <n v="13212"/>
    <n v="18256"/>
    <n v="9"/>
    <n v="11"/>
    <n v="3"/>
    <x v="1"/>
    <n v="80"/>
    <n v="3"/>
    <n v="36"/>
    <n v="2"/>
    <n v="7"/>
    <n v="7"/>
    <n v="7"/>
    <n v="7"/>
  </r>
  <r>
    <s v="No"/>
    <x v="0"/>
    <x v="2"/>
    <x v="1"/>
    <x v="0"/>
    <x v="4"/>
    <x v="402"/>
    <x v="402"/>
    <x v="0"/>
    <x v="0"/>
    <x v="0"/>
    <s v="No"/>
    <s v="Y"/>
    <n v="6"/>
    <n v="-2"/>
    <n v="0"/>
    <n v="30"/>
    <n v="0"/>
    <m/>
    <n v="0"/>
    <x v="1"/>
    <n v="1082"/>
    <n v="12"/>
    <x v="3"/>
    <x v="0"/>
    <n v="4"/>
    <n v="83"/>
    <n v="3"/>
    <x v="0"/>
    <n v="4"/>
    <n v="6577"/>
    <n v="19558"/>
    <n v="0"/>
    <n v="11"/>
    <n v="3"/>
    <x v="2"/>
    <n v="80"/>
    <n v="0"/>
    <n v="6"/>
    <n v="3"/>
    <n v="5"/>
    <n v="4"/>
    <n v="4"/>
    <n v="4"/>
  </r>
  <r>
    <s v="No"/>
    <x v="0"/>
    <x v="0"/>
    <x v="1"/>
    <x v="0"/>
    <x v="3"/>
    <x v="403"/>
    <x v="403"/>
    <x v="1"/>
    <x v="0"/>
    <x v="1"/>
    <s v="No"/>
    <s v="Y"/>
    <n v="2"/>
    <n v="-2"/>
    <n v="0"/>
    <n v="41"/>
    <n v="0"/>
    <m/>
    <n v="0"/>
    <x v="1"/>
    <n v="645"/>
    <n v="1"/>
    <x v="3"/>
    <x v="0"/>
    <n v="2"/>
    <n v="49"/>
    <n v="4"/>
    <x v="2"/>
    <n v="1"/>
    <n v="8392"/>
    <n v="19566"/>
    <n v="1"/>
    <n v="16"/>
    <n v="3"/>
    <x v="3"/>
    <n v="80"/>
    <n v="1"/>
    <n v="10"/>
    <n v="3"/>
    <n v="10"/>
    <n v="7"/>
    <n v="0"/>
    <n v="7"/>
  </r>
  <r>
    <s v="No"/>
    <x v="0"/>
    <x v="2"/>
    <x v="1"/>
    <x v="1"/>
    <x v="2"/>
    <x v="404"/>
    <x v="404"/>
    <x v="1"/>
    <x v="2"/>
    <x v="2"/>
    <s v="No"/>
    <s v="Y"/>
    <n v="2"/>
    <n v="-2"/>
    <n v="0"/>
    <n v="28"/>
    <n v="0"/>
    <m/>
    <n v="0"/>
    <x v="1"/>
    <n v="1300"/>
    <n v="17"/>
    <x v="0"/>
    <x v="0"/>
    <n v="3"/>
    <n v="79"/>
    <n v="3"/>
    <x v="0"/>
    <n v="3"/>
    <n v="4558"/>
    <n v="13535"/>
    <n v="1"/>
    <n v="12"/>
    <n v="3"/>
    <x v="1"/>
    <n v="80"/>
    <n v="1"/>
    <n v="10"/>
    <n v="3"/>
    <n v="10"/>
    <n v="0"/>
    <n v="1"/>
    <n v="8"/>
  </r>
  <r>
    <s v="Yes"/>
    <x v="0"/>
    <x v="2"/>
    <x v="0"/>
    <x v="1"/>
    <x v="2"/>
    <x v="405"/>
    <x v="405"/>
    <x v="1"/>
    <x v="2"/>
    <x v="1"/>
    <s v="No"/>
    <s v="Y"/>
    <n v="5"/>
    <n v="-2"/>
    <n v="0"/>
    <n v="25"/>
    <n v="1"/>
    <n v="1"/>
    <n v="1"/>
    <x v="0"/>
    <n v="688"/>
    <n v="3"/>
    <x v="3"/>
    <x v="0"/>
    <n v="1"/>
    <n v="91"/>
    <n v="3"/>
    <x v="1"/>
    <n v="3"/>
    <n v="4031"/>
    <n v="9396"/>
    <n v="5"/>
    <n v="13"/>
    <n v="3"/>
    <x v="3"/>
    <n v="80"/>
    <n v="1"/>
    <n v="6"/>
    <n v="3"/>
    <n v="2"/>
    <n v="2"/>
    <n v="0"/>
    <n v="2"/>
  </r>
  <r>
    <s v="No"/>
    <x v="0"/>
    <x v="1"/>
    <x v="1"/>
    <x v="1"/>
    <x v="2"/>
    <x v="406"/>
    <x v="406"/>
    <x v="1"/>
    <x v="3"/>
    <x v="1"/>
    <s v="Yes"/>
    <s v="Y"/>
    <n v="4"/>
    <n v="-2"/>
    <n v="0"/>
    <n v="52"/>
    <n v="0"/>
    <m/>
    <n v="0"/>
    <x v="1"/>
    <n v="319"/>
    <n v="3"/>
    <x v="3"/>
    <x v="0"/>
    <n v="4"/>
    <n v="39"/>
    <n v="2"/>
    <x v="2"/>
    <n v="3"/>
    <n v="7969"/>
    <n v="19609"/>
    <n v="2"/>
    <n v="14"/>
    <n v="3"/>
    <x v="3"/>
    <n v="80"/>
    <n v="0"/>
    <n v="28"/>
    <n v="3"/>
    <n v="5"/>
    <n v="4"/>
    <n v="0"/>
    <n v="4"/>
  </r>
  <r>
    <s v="No"/>
    <x v="0"/>
    <x v="1"/>
    <x v="1"/>
    <x v="1"/>
    <x v="0"/>
    <x v="407"/>
    <x v="407"/>
    <x v="1"/>
    <x v="1"/>
    <x v="1"/>
    <s v="No"/>
    <s v="Y"/>
    <n v="3"/>
    <n v="-2"/>
    <n v="0"/>
    <n v="45"/>
    <n v="0"/>
    <m/>
    <n v="0"/>
    <x v="1"/>
    <n v="192"/>
    <n v="10"/>
    <x v="0"/>
    <x v="0"/>
    <n v="1"/>
    <n v="69"/>
    <n v="3"/>
    <x v="1"/>
    <n v="2"/>
    <n v="2654"/>
    <n v="9655"/>
    <n v="3"/>
    <n v="21"/>
    <n v="4"/>
    <x v="1"/>
    <n v="80"/>
    <n v="2"/>
    <n v="8"/>
    <n v="2"/>
    <n v="2"/>
    <n v="2"/>
    <n v="0"/>
    <n v="2"/>
  </r>
  <r>
    <s v="No"/>
    <x v="0"/>
    <x v="1"/>
    <x v="1"/>
    <x v="1"/>
    <x v="0"/>
    <x v="408"/>
    <x v="408"/>
    <x v="0"/>
    <x v="5"/>
    <x v="1"/>
    <s v="No"/>
    <s v="Y"/>
    <n v="2"/>
    <n v="-2"/>
    <n v="0"/>
    <n v="52"/>
    <n v="0"/>
    <m/>
    <n v="0"/>
    <x v="1"/>
    <n v="1490"/>
    <n v="4"/>
    <x v="0"/>
    <x v="0"/>
    <n v="4"/>
    <n v="30"/>
    <n v="3"/>
    <x v="3"/>
    <n v="2"/>
    <n v="16555"/>
    <n v="10310"/>
    <n v="2"/>
    <n v="13"/>
    <n v="3"/>
    <x v="1"/>
    <n v="80"/>
    <n v="0"/>
    <n v="31"/>
    <n v="1"/>
    <n v="5"/>
    <n v="2"/>
    <n v="1"/>
    <n v="4"/>
  </r>
  <r>
    <s v="No"/>
    <x v="1"/>
    <x v="0"/>
    <x v="1"/>
    <x v="1"/>
    <x v="0"/>
    <x v="409"/>
    <x v="409"/>
    <x v="0"/>
    <x v="1"/>
    <x v="2"/>
    <s v="No"/>
    <s v="Y"/>
    <n v="3"/>
    <n v="-2"/>
    <n v="0"/>
    <n v="42"/>
    <n v="0"/>
    <m/>
    <n v="0"/>
    <x v="1"/>
    <n v="532"/>
    <n v="29"/>
    <x v="0"/>
    <x v="0"/>
    <n v="1"/>
    <n v="92"/>
    <n v="3"/>
    <x v="0"/>
    <n v="2"/>
    <n v="4556"/>
    <n v="12932"/>
    <n v="2"/>
    <n v="11"/>
    <n v="3"/>
    <x v="2"/>
    <n v="80"/>
    <n v="1"/>
    <n v="19"/>
    <n v="3"/>
    <n v="5"/>
    <n v="4"/>
    <n v="0"/>
    <n v="2"/>
  </r>
  <r>
    <s v="No"/>
    <x v="0"/>
    <x v="2"/>
    <x v="1"/>
    <x v="1"/>
    <x v="0"/>
    <x v="410"/>
    <x v="410"/>
    <x v="0"/>
    <x v="3"/>
    <x v="0"/>
    <s v="No"/>
    <s v="Y"/>
    <n v="2"/>
    <n v="-2"/>
    <n v="0"/>
    <n v="30"/>
    <n v="0"/>
    <m/>
    <n v="0"/>
    <x v="1"/>
    <n v="317"/>
    <n v="2"/>
    <x v="3"/>
    <x v="0"/>
    <n v="3"/>
    <n v="43"/>
    <n v="1"/>
    <x v="0"/>
    <n v="2"/>
    <n v="6091"/>
    <n v="24793"/>
    <n v="2"/>
    <n v="20"/>
    <n v="4"/>
    <x v="3"/>
    <n v="80"/>
    <n v="0"/>
    <n v="11"/>
    <n v="3"/>
    <n v="5"/>
    <n v="4"/>
    <n v="0"/>
    <n v="2"/>
  </r>
  <r>
    <s v="No"/>
    <x v="0"/>
    <x v="3"/>
    <x v="1"/>
    <x v="1"/>
    <x v="0"/>
    <x v="411"/>
    <x v="411"/>
    <x v="0"/>
    <x v="5"/>
    <x v="1"/>
    <s v="No"/>
    <s v="Y"/>
    <n v="5"/>
    <n v="-2"/>
    <n v="0"/>
    <n v="60"/>
    <n v="0"/>
    <m/>
    <n v="0"/>
    <x v="1"/>
    <n v="422"/>
    <n v="7"/>
    <x v="3"/>
    <x v="0"/>
    <n v="1"/>
    <n v="41"/>
    <n v="3"/>
    <x v="4"/>
    <n v="2"/>
    <n v="19566"/>
    <n v="3854"/>
    <n v="5"/>
    <n v="11"/>
    <n v="3"/>
    <x v="1"/>
    <n v="80"/>
    <n v="0"/>
    <n v="33"/>
    <n v="1"/>
    <n v="29"/>
    <n v="8"/>
    <n v="11"/>
    <n v="10"/>
  </r>
  <r>
    <s v="No"/>
    <x v="0"/>
    <x v="1"/>
    <x v="1"/>
    <x v="1"/>
    <x v="2"/>
    <x v="412"/>
    <x v="412"/>
    <x v="0"/>
    <x v="3"/>
    <x v="2"/>
    <s v="No"/>
    <s v="Y"/>
    <n v="5"/>
    <n v="-2"/>
    <n v="0"/>
    <n v="46"/>
    <n v="0"/>
    <m/>
    <n v="0"/>
    <x v="1"/>
    <n v="1485"/>
    <n v="18"/>
    <x v="3"/>
    <x v="0"/>
    <n v="3"/>
    <n v="87"/>
    <n v="3"/>
    <x v="0"/>
    <n v="3"/>
    <n v="4810"/>
    <n v="26314"/>
    <n v="2"/>
    <n v="14"/>
    <n v="3"/>
    <x v="3"/>
    <n v="80"/>
    <n v="1"/>
    <n v="19"/>
    <n v="2"/>
    <n v="10"/>
    <n v="7"/>
    <n v="0"/>
    <n v="8"/>
  </r>
  <r>
    <s v="No"/>
    <x v="1"/>
    <x v="0"/>
    <x v="1"/>
    <x v="1"/>
    <x v="4"/>
    <x v="413"/>
    <x v="413"/>
    <x v="0"/>
    <x v="4"/>
    <x v="1"/>
    <s v="No"/>
    <s v="Y"/>
    <n v="4"/>
    <n v="-2"/>
    <n v="0"/>
    <n v="42"/>
    <n v="0"/>
    <m/>
    <n v="0"/>
    <x v="1"/>
    <n v="1368"/>
    <n v="28"/>
    <x v="2"/>
    <x v="0"/>
    <n v="4"/>
    <n v="88"/>
    <n v="2"/>
    <x v="0"/>
    <n v="4"/>
    <n v="4523"/>
    <n v="4386"/>
    <n v="0"/>
    <n v="11"/>
    <n v="3"/>
    <x v="1"/>
    <n v="80"/>
    <n v="3"/>
    <n v="7"/>
    <n v="4"/>
    <n v="6"/>
    <n v="5"/>
    <n v="0"/>
    <n v="4"/>
  </r>
  <r>
    <s v="Yes"/>
    <x v="0"/>
    <x v="4"/>
    <x v="0"/>
    <x v="0"/>
    <x v="4"/>
    <x v="414"/>
    <x v="414"/>
    <x v="0"/>
    <x v="6"/>
    <x v="0"/>
    <s v="Yes"/>
    <s v="Y"/>
    <n v="4"/>
    <n v="-2"/>
    <n v="0"/>
    <n v="24"/>
    <n v="1"/>
    <n v="1"/>
    <n v="1"/>
    <x v="0"/>
    <n v="1448"/>
    <n v="1"/>
    <x v="1"/>
    <x v="0"/>
    <n v="4"/>
    <n v="62"/>
    <n v="3"/>
    <x v="1"/>
    <n v="4"/>
    <n v="3202"/>
    <n v="21972"/>
    <n v="1"/>
    <n v="16"/>
    <n v="3"/>
    <x v="2"/>
    <n v="80"/>
    <n v="0"/>
    <n v="6"/>
    <n v="3"/>
    <n v="5"/>
    <n v="3"/>
    <n v="1"/>
    <n v="4"/>
  </r>
  <r>
    <s v="Yes"/>
    <x v="1"/>
    <x v="2"/>
    <x v="0"/>
    <x v="0"/>
    <x v="3"/>
    <x v="415"/>
    <x v="415"/>
    <x v="0"/>
    <x v="6"/>
    <x v="2"/>
    <s v="No"/>
    <s v="Y"/>
    <n v="3"/>
    <n v="-2"/>
    <n v="0"/>
    <n v="34"/>
    <n v="1"/>
    <n v="1"/>
    <n v="1"/>
    <x v="0"/>
    <n v="296"/>
    <n v="6"/>
    <x v="0"/>
    <x v="0"/>
    <n v="4"/>
    <n v="33"/>
    <n v="1"/>
    <x v="1"/>
    <n v="1"/>
    <n v="2351"/>
    <n v="12253"/>
    <n v="0"/>
    <n v="16"/>
    <n v="3"/>
    <x v="1"/>
    <n v="80"/>
    <n v="1"/>
    <n v="3"/>
    <n v="2"/>
    <n v="2"/>
    <n v="2"/>
    <n v="1"/>
    <n v="0"/>
  </r>
  <r>
    <s v="No"/>
    <x v="1"/>
    <x v="0"/>
    <x v="1"/>
    <x v="1"/>
    <x v="0"/>
    <x v="416"/>
    <x v="416"/>
    <x v="1"/>
    <x v="2"/>
    <x v="1"/>
    <s v="Yes"/>
    <s v="Y"/>
    <n v="3"/>
    <n v="-2"/>
    <n v="0"/>
    <n v="38"/>
    <n v="0"/>
    <m/>
    <n v="0"/>
    <x v="1"/>
    <n v="1490"/>
    <n v="2"/>
    <x v="0"/>
    <x v="0"/>
    <n v="4"/>
    <n v="42"/>
    <n v="3"/>
    <x v="1"/>
    <n v="2"/>
    <n v="1702"/>
    <n v="12106"/>
    <n v="1"/>
    <n v="23"/>
    <n v="4"/>
    <x v="3"/>
    <n v="80"/>
    <n v="1"/>
    <n v="1"/>
    <n v="3"/>
    <n v="1"/>
    <n v="0"/>
    <n v="0"/>
    <n v="0"/>
  </r>
  <r>
    <s v="No"/>
    <x v="0"/>
    <x v="0"/>
    <x v="1"/>
    <x v="0"/>
    <x v="0"/>
    <x v="417"/>
    <x v="417"/>
    <x v="0"/>
    <x v="5"/>
    <x v="1"/>
    <s v="No"/>
    <s v="Y"/>
    <n v="2"/>
    <n v="-2"/>
    <n v="0"/>
    <n v="40"/>
    <n v="0"/>
    <m/>
    <n v="0"/>
    <x v="1"/>
    <n v="1398"/>
    <n v="2"/>
    <x v="2"/>
    <x v="0"/>
    <n v="3"/>
    <n v="79"/>
    <n v="3"/>
    <x v="4"/>
    <n v="2"/>
    <n v="18041"/>
    <n v="13022"/>
    <n v="0"/>
    <n v="14"/>
    <n v="3"/>
    <x v="1"/>
    <n v="80"/>
    <n v="0"/>
    <n v="21"/>
    <n v="3"/>
    <n v="20"/>
    <n v="15"/>
    <n v="1"/>
    <n v="12"/>
  </r>
  <r>
    <s v="No"/>
    <x v="0"/>
    <x v="2"/>
    <x v="1"/>
    <x v="1"/>
    <x v="0"/>
    <x v="418"/>
    <x v="418"/>
    <x v="0"/>
    <x v="1"/>
    <x v="2"/>
    <s v="No"/>
    <s v="Y"/>
    <n v="3"/>
    <n v="-2"/>
    <n v="0"/>
    <n v="26"/>
    <n v="0"/>
    <m/>
    <n v="0"/>
    <x v="1"/>
    <n v="1349"/>
    <n v="23"/>
    <x v="3"/>
    <x v="0"/>
    <n v="1"/>
    <n v="90"/>
    <n v="3"/>
    <x v="1"/>
    <n v="2"/>
    <n v="2886"/>
    <n v="3032"/>
    <n v="1"/>
    <n v="22"/>
    <n v="4"/>
    <x v="2"/>
    <n v="80"/>
    <n v="2"/>
    <n v="3"/>
    <n v="1"/>
    <n v="3"/>
    <n v="2"/>
    <n v="0"/>
    <n v="2"/>
  </r>
  <r>
    <s v="No"/>
    <x v="2"/>
    <x v="2"/>
    <x v="1"/>
    <x v="1"/>
    <x v="0"/>
    <x v="419"/>
    <x v="419"/>
    <x v="1"/>
    <x v="2"/>
    <x v="1"/>
    <s v="No"/>
    <s v="Y"/>
    <n v="3"/>
    <n v="-2"/>
    <n v="0"/>
    <n v="30"/>
    <n v="0"/>
    <m/>
    <n v="0"/>
    <x v="1"/>
    <n v="1400"/>
    <n v="3"/>
    <x v="3"/>
    <x v="0"/>
    <n v="3"/>
    <n v="53"/>
    <n v="3"/>
    <x v="1"/>
    <n v="2"/>
    <n v="2097"/>
    <n v="16734"/>
    <n v="4"/>
    <n v="15"/>
    <n v="3"/>
    <x v="3"/>
    <n v="80"/>
    <n v="1"/>
    <n v="9"/>
    <n v="1"/>
    <n v="5"/>
    <n v="3"/>
    <n v="1"/>
    <n v="4"/>
  </r>
  <r>
    <s v="No"/>
    <x v="0"/>
    <x v="2"/>
    <x v="1"/>
    <x v="1"/>
    <x v="2"/>
    <x v="420"/>
    <x v="420"/>
    <x v="1"/>
    <x v="7"/>
    <x v="1"/>
    <s v="No"/>
    <s v="Y"/>
    <n v="2"/>
    <n v="-2"/>
    <n v="0"/>
    <n v="29"/>
    <n v="0"/>
    <m/>
    <n v="0"/>
    <x v="1"/>
    <n v="986"/>
    <n v="3"/>
    <x v="2"/>
    <x v="0"/>
    <n v="2"/>
    <n v="93"/>
    <n v="2"/>
    <x v="2"/>
    <n v="3"/>
    <n v="11935"/>
    <n v="21526"/>
    <n v="1"/>
    <n v="18"/>
    <n v="3"/>
    <x v="3"/>
    <n v="80"/>
    <n v="0"/>
    <n v="10"/>
    <n v="3"/>
    <n v="10"/>
    <n v="2"/>
    <n v="0"/>
    <n v="7"/>
  </r>
  <r>
    <s v="Yes"/>
    <x v="0"/>
    <x v="2"/>
    <x v="0"/>
    <x v="1"/>
    <x v="4"/>
    <x v="421"/>
    <x v="421"/>
    <x v="0"/>
    <x v="1"/>
    <x v="1"/>
    <s v="No"/>
    <s v="Y"/>
    <n v="2"/>
    <n v="-2"/>
    <n v="0"/>
    <n v="29"/>
    <n v="1"/>
    <n v="1"/>
    <n v="1"/>
    <x v="0"/>
    <n v="408"/>
    <n v="25"/>
    <x v="4"/>
    <x v="0"/>
    <n v="4"/>
    <n v="71"/>
    <n v="2"/>
    <x v="1"/>
    <n v="4"/>
    <n v="2546"/>
    <n v="18300"/>
    <n v="5"/>
    <n v="16"/>
    <n v="3"/>
    <x v="2"/>
    <n v="80"/>
    <n v="0"/>
    <n v="6"/>
    <n v="4"/>
    <n v="2"/>
    <n v="2"/>
    <n v="1"/>
    <n v="1"/>
  </r>
  <r>
    <s v="Yes"/>
    <x v="0"/>
    <x v="4"/>
    <x v="0"/>
    <x v="2"/>
    <x v="4"/>
    <x v="422"/>
    <x v="422"/>
    <x v="1"/>
    <x v="8"/>
    <x v="0"/>
    <s v="No"/>
    <s v="Y"/>
    <n v="3"/>
    <n v="-2"/>
    <n v="0"/>
    <n v="19"/>
    <n v="1"/>
    <n v="1"/>
    <n v="1"/>
    <x v="0"/>
    <n v="489"/>
    <n v="2"/>
    <x v="0"/>
    <x v="0"/>
    <n v="4"/>
    <n v="52"/>
    <n v="2"/>
    <x v="1"/>
    <n v="4"/>
    <n v="2564"/>
    <n v="18437"/>
    <n v="1"/>
    <n v="12"/>
    <n v="3"/>
    <x v="3"/>
    <n v="80"/>
    <n v="0"/>
    <n v="1"/>
    <n v="4"/>
    <n v="1"/>
    <n v="0"/>
    <n v="0"/>
    <n v="0"/>
  </r>
  <r>
    <s v="No"/>
    <x v="2"/>
    <x v="2"/>
    <x v="1"/>
    <x v="0"/>
    <x v="1"/>
    <x v="423"/>
    <x v="423"/>
    <x v="0"/>
    <x v="0"/>
    <x v="1"/>
    <s v="No"/>
    <s v="Y"/>
    <n v="3"/>
    <n v="-2"/>
    <n v="0"/>
    <n v="30"/>
    <n v="0"/>
    <m/>
    <n v="0"/>
    <x v="1"/>
    <n v="1398"/>
    <n v="22"/>
    <x v="2"/>
    <x v="0"/>
    <n v="3"/>
    <n v="69"/>
    <n v="3"/>
    <x v="2"/>
    <n v="3"/>
    <n v="8412"/>
    <n v="2890"/>
    <n v="0"/>
    <n v="11"/>
    <n v="3"/>
    <x v="3"/>
    <n v="80"/>
    <n v="0"/>
    <n v="10"/>
    <n v="3"/>
    <n v="9"/>
    <n v="8"/>
    <n v="7"/>
    <n v="8"/>
  </r>
  <r>
    <s v="No"/>
    <x v="0"/>
    <x v="3"/>
    <x v="1"/>
    <x v="0"/>
    <x v="3"/>
    <x v="424"/>
    <x v="424"/>
    <x v="1"/>
    <x v="5"/>
    <x v="2"/>
    <s v="No"/>
    <s v="Y"/>
    <n v="3"/>
    <n v="-2"/>
    <n v="0"/>
    <n v="57"/>
    <n v="0"/>
    <m/>
    <n v="0"/>
    <x v="1"/>
    <n v="210"/>
    <n v="29"/>
    <x v="3"/>
    <x v="0"/>
    <n v="1"/>
    <n v="56"/>
    <n v="2"/>
    <x v="3"/>
    <n v="1"/>
    <n v="14118"/>
    <n v="22102"/>
    <n v="3"/>
    <n v="12"/>
    <n v="3"/>
    <x v="3"/>
    <n v="80"/>
    <n v="1"/>
    <n v="32"/>
    <n v="2"/>
    <n v="1"/>
    <n v="0"/>
    <n v="0"/>
    <n v="0"/>
  </r>
  <r>
    <s v="No"/>
    <x v="0"/>
    <x v="1"/>
    <x v="1"/>
    <x v="1"/>
    <x v="0"/>
    <x v="425"/>
    <x v="425"/>
    <x v="1"/>
    <x v="5"/>
    <x v="1"/>
    <s v="No"/>
    <s v="Y"/>
    <n v="2"/>
    <n v="-2"/>
    <n v="0"/>
    <n v="50"/>
    <n v="0"/>
    <m/>
    <n v="0"/>
    <x v="1"/>
    <n v="1099"/>
    <n v="29"/>
    <x v="2"/>
    <x v="0"/>
    <n v="2"/>
    <n v="88"/>
    <n v="2"/>
    <x v="3"/>
    <n v="2"/>
    <n v="17046"/>
    <n v="9314"/>
    <n v="0"/>
    <n v="15"/>
    <n v="3"/>
    <x v="2"/>
    <n v="80"/>
    <n v="1"/>
    <n v="28"/>
    <n v="3"/>
    <n v="27"/>
    <n v="10"/>
    <n v="15"/>
    <n v="7"/>
  </r>
  <r>
    <s v="No"/>
    <x v="2"/>
    <x v="2"/>
    <x v="1"/>
    <x v="1"/>
    <x v="2"/>
    <x v="426"/>
    <x v="426"/>
    <x v="0"/>
    <x v="2"/>
    <x v="0"/>
    <s v="No"/>
    <s v="Y"/>
    <n v="2"/>
    <n v="-2"/>
    <n v="0"/>
    <n v="30"/>
    <n v="0"/>
    <m/>
    <n v="0"/>
    <x v="1"/>
    <n v="1116"/>
    <n v="2"/>
    <x v="3"/>
    <x v="0"/>
    <n v="3"/>
    <n v="49"/>
    <n v="3"/>
    <x v="1"/>
    <n v="4"/>
    <n v="2564"/>
    <n v="7181"/>
    <n v="0"/>
    <n v="14"/>
    <n v="3"/>
    <x v="3"/>
    <n v="80"/>
    <n v="0"/>
    <n v="12"/>
    <n v="2"/>
    <n v="11"/>
    <n v="7"/>
    <n v="6"/>
    <n v="7"/>
  </r>
  <r>
    <s v="No"/>
    <x v="1"/>
    <x v="3"/>
    <x v="1"/>
    <x v="0"/>
    <x v="3"/>
    <x v="427"/>
    <x v="427"/>
    <x v="0"/>
    <x v="0"/>
    <x v="1"/>
    <s v="No"/>
    <s v="Y"/>
    <n v="5"/>
    <n v="-2"/>
    <n v="0"/>
    <n v="60"/>
    <n v="0"/>
    <m/>
    <n v="0"/>
    <x v="1"/>
    <n v="1499"/>
    <n v="28"/>
    <x v="3"/>
    <x v="0"/>
    <n v="3"/>
    <n v="80"/>
    <n v="2"/>
    <x v="2"/>
    <n v="1"/>
    <n v="10266"/>
    <n v="2845"/>
    <n v="4"/>
    <n v="19"/>
    <n v="3"/>
    <x v="1"/>
    <n v="80"/>
    <n v="0"/>
    <n v="22"/>
    <n v="4"/>
    <n v="18"/>
    <n v="13"/>
    <n v="13"/>
    <n v="11"/>
  </r>
  <r>
    <s v="No"/>
    <x v="0"/>
    <x v="1"/>
    <x v="1"/>
    <x v="1"/>
    <x v="2"/>
    <x v="428"/>
    <x v="428"/>
    <x v="0"/>
    <x v="3"/>
    <x v="2"/>
    <s v="No"/>
    <s v="Y"/>
    <n v="2"/>
    <n v="-2"/>
    <n v="0"/>
    <n v="47"/>
    <n v="0"/>
    <m/>
    <n v="0"/>
    <x v="1"/>
    <n v="983"/>
    <n v="2"/>
    <x v="0"/>
    <x v="0"/>
    <n v="1"/>
    <n v="65"/>
    <n v="3"/>
    <x v="0"/>
    <n v="4"/>
    <n v="5070"/>
    <n v="7389"/>
    <n v="5"/>
    <n v="13"/>
    <n v="3"/>
    <x v="3"/>
    <n v="80"/>
    <n v="3"/>
    <n v="20"/>
    <n v="3"/>
    <n v="5"/>
    <n v="0"/>
    <n v="0"/>
    <n v="4"/>
  </r>
  <r>
    <s v="No"/>
    <x v="0"/>
    <x v="1"/>
    <x v="1"/>
    <x v="1"/>
    <x v="0"/>
    <x v="429"/>
    <x v="429"/>
    <x v="1"/>
    <x v="7"/>
    <x v="1"/>
    <s v="No"/>
    <s v="Y"/>
    <n v="2"/>
    <n v="-2"/>
    <n v="0"/>
    <n v="46"/>
    <n v="0"/>
    <m/>
    <n v="0"/>
    <x v="1"/>
    <n v="1009"/>
    <n v="2"/>
    <x v="3"/>
    <x v="0"/>
    <n v="1"/>
    <n v="51"/>
    <n v="3"/>
    <x v="3"/>
    <n v="2"/>
    <n v="17861"/>
    <n v="2288"/>
    <n v="6"/>
    <n v="13"/>
    <n v="3"/>
    <x v="3"/>
    <n v="80"/>
    <n v="0"/>
    <n v="26"/>
    <n v="1"/>
    <n v="3"/>
    <n v="2"/>
    <n v="0"/>
    <n v="1"/>
  </r>
  <r>
    <s v="No"/>
    <x v="0"/>
    <x v="0"/>
    <x v="1"/>
    <x v="1"/>
    <x v="0"/>
    <x v="430"/>
    <x v="430"/>
    <x v="1"/>
    <x v="2"/>
    <x v="0"/>
    <s v="No"/>
    <s v="Y"/>
    <n v="2"/>
    <n v="-2"/>
    <n v="0"/>
    <n v="35"/>
    <n v="0"/>
    <m/>
    <n v="0"/>
    <x v="1"/>
    <n v="144"/>
    <n v="22"/>
    <x v="3"/>
    <x v="0"/>
    <n v="4"/>
    <n v="46"/>
    <n v="1"/>
    <x v="1"/>
    <n v="2"/>
    <n v="4230"/>
    <n v="19225"/>
    <n v="0"/>
    <n v="15"/>
    <n v="3"/>
    <x v="3"/>
    <n v="80"/>
    <n v="0"/>
    <n v="6"/>
    <n v="3"/>
    <n v="5"/>
    <n v="4"/>
    <n v="4"/>
    <n v="3"/>
  </r>
  <r>
    <s v="No"/>
    <x v="0"/>
    <x v="1"/>
    <x v="1"/>
    <x v="1"/>
    <x v="0"/>
    <x v="431"/>
    <x v="431"/>
    <x v="0"/>
    <x v="2"/>
    <x v="0"/>
    <s v="No"/>
    <s v="Y"/>
    <n v="3"/>
    <n v="-2"/>
    <n v="0"/>
    <n v="54"/>
    <n v="0"/>
    <m/>
    <n v="0"/>
    <x v="1"/>
    <n v="548"/>
    <n v="8"/>
    <x v="2"/>
    <x v="0"/>
    <n v="3"/>
    <n v="42"/>
    <n v="3"/>
    <x v="0"/>
    <n v="2"/>
    <n v="3780"/>
    <n v="23428"/>
    <n v="7"/>
    <n v="11"/>
    <n v="3"/>
    <x v="3"/>
    <n v="80"/>
    <n v="0"/>
    <n v="19"/>
    <n v="3"/>
    <n v="1"/>
    <n v="0"/>
    <n v="0"/>
    <n v="0"/>
  </r>
  <r>
    <s v="No"/>
    <x v="0"/>
    <x v="2"/>
    <x v="1"/>
    <x v="1"/>
    <x v="0"/>
    <x v="432"/>
    <x v="432"/>
    <x v="1"/>
    <x v="1"/>
    <x v="2"/>
    <s v="No"/>
    <s v="Y"/>
    <n v="3"/>
    <n v="-2"/>
    <n v="0"/>
    <n v="34"/>
    <n v="0"/>
    <m/>
    <n v="0"/>
    <x v="1"/>
    <n v="1303"/>
    <n v="2"/>
    <x v="2"/>
    <x v="0"/>
    <n v="4"/>
    <n v="62"/>
    <n v="2"/>
    <x v="1"/>
    <n v="2"/>
    <n v="2768"/>
    <n v="8416"/>
    <n v="3"/>
    <n v="12"/>
    <n v="3"/>
    <x v="3"/>
    <n v="80"/>
    <n v="1"/>
    <n v="14"/>
    <n v="3"/>
    <n v="7"/>
    <n v="3"/>
    <n v="5"/>
    <n v="7"/>
  </r>
  <r>
    <s v="No"/>
    <x v="0"/>
    <x v="1"/>
    <x v="1"/>
    <x v="0"/>
    <x v="3"/>
    <x v="433"/>
    <x v="433"/>
    <x v="0"/>
    <x v="0"/>
    <x v="1"/>
    <s v="Yes"/>
    <s v="Y"/>
    <n v="3"/>
    <n v="-2"/>
    <n v="0"/>
    <n v="46"/>
    <n v="0"/>
    <m/>
    <n v="0"/>
    <x v="1"/>
    <n v="1125"/>
    <n v="10"/>
    <x v="3"/>
    <x v="0"/>
    <n v="3"/>
    <n v="94"/>
    <n v="2"/>
    <x v="2"/>
    <n v="1"/>
    <n v="9071"/>
    <n v="11563"/>
    <n v="2"/>
    <n v="19"/>
    <n v="3"/>
    <x v="3"/>
    <n v="80"/>
    <n v="1"/>
    <n v="15"/>
    <n v="3"/>
    <n v="3"/>
    <n v="2"/>
    <n v="1"/>
    <n v="2"/>
  </r>
  <r>
    <s v="No"/>
    <x v="0"/>
    <x v="2"/>
    <x v="1"/>
    <x v="1"/>
    <x v="0"/>
    <x v="434"/>
    <x v="434"/>
    <x v="1"/>
    <x v="3"/>
    <x v="2"/>
    <s v="No"/>
    <s v="Y"/>
    <n v="6"/>
    <n v="-2"/>
    <n v="0"/>
    <n v="31"/>
    <n v="0"/>
    <m/>
    <n v="0"/>
    <x v="1"/>
    <n v="1274"/>
    <n v="9"/>
    <x v="1"/>
    <x v="0"/>
    <n v="3"/>
    <n v="33"/>
    <n v="3"/>
    <x v="2"/>
    <n v="2"/>
    <n v="10648"/>
    <n v="14394"/>
    <n v="1"/>
    <n v="25"/>
    <n v="4"/>
    <x v="1"/>
    <n v="80"/>
    <n v="1"/>
    <n v="13"/>
    <n v="4"/>
    <n v="13"/>
    <n v="8"/>
    <n v="0"/>
    <n v="8"/>
  </r>
  <r>
    <s v="Yes"/>
    <x v="0"/>
    <x v="2"/>
    <x v="0"/>
    <x v="1"/>
    <x v="2"/>
    <x v="435"/>
    <x v="435"/>
    <x v="1"/>
    <x v="5"/>
    <x v="1"/>
    <s v="Yes"/>
    <s v="Y"/>
    <n v="2"/>
    <n v="-2"/>
    <n v="0"/>
    <n v="33"/>
    <n v="1"/>
    <n v="1"/>
    <n v="1"/>
    <x v="0"/>
    <n v="1277"/>
    <n v="15"/>
    <x v="1"/>
    <x v="0"/>
    <n v="2"/>
    <n v="56"/>
    <n v="3"/>
    <x v="2"/>
    <n v="3"/>
    <n v="13610"/>
    <n v="24619"/>
    <n v="7"/>
    <n v="12"/>
    <n v="3"/>
    <x v="1"/>
    <n v="80"/>
    <n v="0"/>
    <n v="15"/>
    <n v="4"/>
    <n v="7"/>
    <n v="6"/>
    <n v="7"/>
    <n v="7"/>
  </r>
  <r>
    <s v="Yes"/>
    <x v="0"/>
    <x v="2"/>
    <x v="0"/>
    <x v="1"/>
    <x v="2"/>
    <x v="436"/>
    <x v="436"/>
    <x v="1"/>
    <x v="2"/>
    <x v="2"/>
    <s v="No"/>
    <s v="Y"/>
    <n v="2"/>
    <n v="-2"/>
    <n v="0"/>
    <n v="33"/>
    <n v="1"/>
    <n v="1"/>
    <n v="1"/>
    <x v="0"/>
    <n v="587"/>
    <n v="10"/>
    <x v="1"/>
    <x v="0"/>
    <n v="1"/>
    <n v="38"/>
    <n v="1"/>
    <x v="1"/>
    <n v="4"/>
    <n v="3408"/>
    <n v="6705"/>
    <n v="7"/>
    <n v="13"/>
    <n v="3"/>
    <x v="0"/>
    <n v="80"/>
    <n v="3"/>
    <n v="8"/>
    <n v="3"/>
    <n v="4"/>
    <n v="3"/>
    <n v="1"/>
    <n v="3"/>
  </r>
  <r>
    <s v="No"/>
    <x v="0"/>
    <x v="2"/>
    <x v="1"/>
    <x v="0"/>
    <x v="3"/>
    <x v="437"/>
    <x v="437"/>
    <x v="1"/>
    <x v="6"/>
    <x v="0"/>
    <s v="No"/>
    <s v="Y"/>
    <n v="3"/>
    <n v="-2"/>
    <n v="0"/>
    <n v="30"/>
    <n v="0"/>
    <m/>
    <n v="0"/>
    <x v="1"/>
    <n v="413"/>
    <n v="7"/>
    <x v="1"/>
    <x v="0"/>
    <n v="4"/>
    <n v="57"/>
    <n v="3"/>
    <x v="1"/>
    <n v="1"/>
    <n v="2983"/>
    <n v="18398"/>
    <n v="0"/>
    <n v="14"/>
    <n v="3"/>
    <x v="0"/>
    <n v="80"/>
    <n v="0"/>
    <n v="4"/>
    <n v="3"/>
    <n v="3"/>
    <n v="2"/>
    <n v="1"/>
    <n v="2"/>
  </r>
  <r>
    <s v="No"/>
    <x v="0"/>
    <x v="0"/>
    <x v="1"/>
    <x v="1"/>
    <x v="0"/>
    <x v="438"/>
    <x v="438"/>
    <x v="1"/>
    <x v="4"/>
    <x v="1"/>
    <s v="Yes"/>
    <s v="Y"/>
    <n v="2"/>
    <n v="-2"/>
    <n v="0"/>
    <n v="35"/>
    <n v="0"/>
    <m/>
    <n v="0"/>
    <x v="1"/>
    <n v="1276"/>
    <n v="16"/>
    <x v="3"/>
    <x v="0"/>
    <n v="4"/>
    <n v="72"/>
    <n v="3"/>
    <x v="2"/>
    <n v="2"/>
    <n v="7632"/>
    <n v="14295"/>
    <n v="4"/>
    <n v="12"/>
    <n v="3"/>
    <x v="3"/>
    <n v="80"/>
    <n v="0"/>
    <n v="10"/>
    <n v="3"/>
    <n v="8"/>
    <n v="7"/>
    <n v="0"/>
    <n v="0"/>
  </r>
  <r>
    <s v="Yes"/>
    <x v="1"/>
    <x v="2"/>
    <x v="0"/>
    <x v="1"/>
    <x v="0"/>
    <x v="439"/>
    <x v="439"/>
    <x v="1"/>
    <x v="4"/>
    <x v="1"/>
    <s v="No"/>
    <s v="Y"/>
    <n v="2"/>
    <n v="-2"/>
    <n v="0"/>
    <n v="31"/>
    <n v="1"/>
    <n v="1"/>
    <n v="1"/>
    <x v="0"/>
    <n v="534"/>
    <n v="20"/>
    <x v="3"/>
    <x v="0"/>
    <n v="1"/>
    <n v="66"/>
    <n v="3"/>
    <x v="2"/>
    <n v="2"/>
    <n v="9824"/>
    <n v="22908"/>
    <n v="3"/>
    <n v="12"/>
    <n v="3"/>
    <x v="0"/>
    <n v="80"/>
    <n v="0"/>
    <n v="12"/>
    <n v="3"/>
    <n v="1"/>
    <n v="0"/>
    <n v="0"/>
    <n v="0"/>
  </r>
  <r>
    <s v="Yes"/>
    <x v="1"/>
    <x v="2"/>
    <x v="0"/>
    <x v="2"/>
    <x v="5"/>
    <x v="440"/>
    <x v="440"/>
    <x v="0"/>
    <x v="8"/>
    <x v="2"/>
    <s v="Yes"/>
    <s v="Y"/>
    <n v="2"/>
    <n v="-2"/>
    <n v="0"/>
    <n v="34"/>
    <n v="1"/>
    <n v="1"/>
    <n v="1"/>
    <x v="0"/>
    <n v="988"/>
    <n v="23"/>
    <x v="3"/>
    <x v="0"/>
    <n v="2"/>
    <n v="43"/>
    <n v="3"/>
    <x v="2"/>
    <n v="3"/>
    <n v="9950"/>
    <n v="11533"/>
    <n v="9"/>
    <n v="15"/>
    <n v="3"/>
    <x v="3"/>
    <n v="80"/>
    <n v="3"/>
    <n v="11"/>
    <n v="3"/>
    <n v="3"/>
    <n v="2"/>
    <n v="0"/>
    <n v="2"/>
  </r>
  <r>
    <s v="No"/>
    <x v="1"/>
    <x v="0"/>
    <x v="1"/>
    <x v="1"/>
    <x v="1"/>
    <x v="441"/>
    <x v="441"/>
    <x v="1"/>
    <x v="2"/>
    <x v="1"/>
    <s v="No"/>
    <s v="Y"/>
    <n v="4"/>
    <n v="-2"/>
    <n v="0"/>
    <n v="42"/>
    <n v="0"/>
    <m/>
    <n v="0"/>
    <x v="1"/>
    <n v="1474"/>
    <n v="5"/>
    <x v="0"/>
    <x v="0"/>
    <n v="2"/>
    <n v="97"/>
    <n v="3"/>
    <x v="1"/>
    <n v="3"/>
    <n v="2093"/>
    <n v="9260"/>
    <n v="4"/>
    <n v="17"/>
    <n v="3"/>
    <x v="1"/>
    <n v="80"/>
    <n v="1"/>
    <n v="8"/>
    <n v="3"/>
    <n v="2"/>
    <n v="2"/>
    <n v="2"/>
    <n v="0"/>
  </r>
  <r>
    <s v="No"/>
    <x v="2"/>
    <x v="0"/>
    <x v="1"/>
    <x v="0"/>
    <x v="2"/>
    <x v="442"/>
    <x v="442"/>
    <x v="1"/>
    <x v="0"/>
    <x v="0"/>
    <s v="No"/>
    <s v="Y"/>
    <n v="3"/>
    <n v="-2"/>
    <n v="0"/>
    <n v="36"/>
    <n v="0"/>
    <m/>
    <n v="0"/>
    <x v="1"/>
    <n v="635"/>
    <n v="10"/>
    <x v="2"/>
    <x v="0"/>
    <n v="2"/>
    <n v="32"/>
    <n v="3"/>
    <x v="2"/>
    <n v="4"/>
    <n v="9980"/>
    <n v="15318"/>
    <n v="1"/>
    <n v="14"/>
    <n v="3"/>
    <x v="1"/>
    <n v="80"/>
    <n v="0"/>
    <n v="10"/>
    <n v="2"/>
    <n v="10"/>
    <n v="3"/>
    <n v="9"/>
    <n v="7"/>
  </r>
  <r>
    <s v="Yes"/>
    <x v="1"/>
    <x v="4"/>
    <x v="0"/>
    <x v="1"/>
    <x v="4"/>
    <x v="443"/>
    <x v="443"/>
    <x v="1"/>
    <x v="2"/>
    <x v="0"/>
    <s v="No"/>
    <s v="Y"/>
    <n v="3"/>
    <n v="-2"/>
    <n v="0"/>
    <n v="22"/>
    <n v="1"/>
    <n v="1"/>
    <n v="1"/>
    <x v="0"/>
    <n v="1368"/>
    <n v="4"/>
    <x v="1"/>
    <x v="0"/>
    <n v="4"/>
    <n v="99"/>
    <n v="2"/>
    <x v="1"/>
    <n v="4"/>
    <n v="3894"/>
    <n v="9129"/>
    <n v="5"/>
    <n v="16"/>
    <n v="3"/>
    <x v="3"/>
    <n v="80"/>
    <n v="0"/>
    <n v="4"/>
    <n v="3"/>
    <n v="2"/>
    <n v="2"/>
    <n v="1"/>
    <n v="2"/>
  </r>
  <r>
    <s v="No"/>
    <x v="0"/>
    <x v="1"/>
    <x v="1"/>
    <x v="0"/>
    <x v="3"/>
    <x v="444"/>
    <x v="444"/>
    <x v="0"/>
    <x v="0"/>
    <x v="1"/>
    <s v="No"/>
    <s v="Y"/>
    <n v="2"/>
    <n v="-2"/>
    <n v="0"/>
    <n v="48"/>
    <n v="0"/>
    <m/>
    <n v="0"/>
    <x v="1"/>
    <n v="163"/>
    <n v="2"/>
    <x v="4"/>
    <x v="0"/>
    <n v="2"/>
    <n v="37"/>
    <n v="3"/>
    <x v="0"/>
    <n v="1"/>
    <n v="4051"/>
    <n v="19658"/>
    <n v="2"/>
    <n v="14"/>
    <n v="3"/>
    <x v="0"/>
    <n v="80"/>
    <n v="1"/>
    <n v="14"/>
    <n v="3"/>
    <n v="9"/>
    <n v="7"/>
    <n v="6"/>
    <n v="7"/>
  </r>
  <r>
    <s v="No"/>
    <x v="0"/>
    <x v="3"/>
    <x v="1"/>
    <x v="0"/>
    <x v="0"/>
    <x v="445"/>
    <x v="445"/>
    <x v="0"/>
    <x v="5"/>
    <x v="0"/>
    <s v="No"/>
    <s v="Y"/>
    <n v="2"/>
    <n v="-2"/>
    <n v="0"/>
    <n v="55"/>
    <n v="0"/>
    <m/>
    <n v="0"/>
    <x v="1"/>
    <n v="1117"/>
    <n v="18"/>
    <x v="4"/>
    <x v="0"/>
    <n v="1"/>
    <n v="83"/>
    <n v="3"/>
    <x v="3"/>
    <n v="2"/>
    <n v="16835"/>
    <n v="9873"/>
    <n v="3"/>
    <n v="23"/>
    <n v="4"/>
    <x v="1"/>
    <n v="80"/>
    <n v="0"/>
    <n v="37"/>
    <n v="3"/>
    <n v="10"/>
    <n v="9"/>
    <n v="7"/>
    <n v="7"/>
  </r>
  <r>
    <s v="No"/>
    <x v="2"/>
    <x v="0"/>
    <x v="1"/>
    <x v="0"/>
    <x v="0"/>
    <x v="446"/>
    <x v="446"/>
    <x v="1"/>
    <x v="0"/>
    <x v="0"/>
    <s v="No"/>
    <s v="Y"/>
    <n v="3"/>
    <n v="-2"/>
    <n v="0"/>
    <n v="41"/>
    <n v="0"/>
    <m/>
    <n v="0"/>
    <x v="1"/>
    <n v="267"/>
    <n v="10"/>
    <x v="0"/>
    <x v="0"/>
    <n v="4"/>
    <n v="56"/>
    <n v="3"/>
    <x v="0"/>
    <n v="2"/>
    <n v="6230"/>
    <n v="13430"/>
    <n v="7"/>
    <n v="14"/>
    <n v="3"/>
    <x v="1"/>
    <n v="80"/>
    <n v="0"/>
    <n v="16"/>
    <n v="3"/>
    <n v="14"/>
    <n v="3"/>
    <n v="1"/>
    <n v="10"/>
  </r>
  <r>
    <s v="No"/>
    <x v="0"/>
    <x v="0"/>
    <x v="1"/>
    <x v="0"/>
    <x v="3"/>
    <x v="447"/>
    <x v="447"/>
    <x v="1"/>
    <x v="0"/>
    <x v="1"/>
    <s v="No"/>
    <s v="Y"/>
    <n v="2"/>
    <n v="-2"/>
    <n v="0"/>
    <n v="35"/>
    <n v="0"/>
    <m/>
    <n v="0"/>
    <x v="1"/>
    <n v="619"/>
    <n v="1"/>
    <x v="3"/>
    <x v="0"/>
    <n v="2"/>
    <n v="85"/>
    <n v="3"/>
    <x v="0"/>
    <n v="1"/>
    <n v="4717"/>
    <n v="18659"/>
    <n v="9"/>
    <n v="11"/>
    <n v="3"/>
    <x v="3"/>
    <n v="80"/>
    <n v="0"/>
    <n v="15"/>
    <n v="3"/>
    <n v="11"/>
    <n v="9"/>
    <n v="6"/>
    <n v="9"/>
  </r>
  <r>
    <s v="No"/>
    <x v="0"/>
    <x v="0"/>
    <x v="1"/>
    <x v="1"/>
    <x v="0"/>
    <x v="448"/>
    <x v="448"/>
    <x v="0"/>
    <x v="3"/>
    <x v="0"/>
    <s v="No"/>
    <s v="Y"/>
    <n v="3"/>
    <n v="-2"/>
    <n v="0"/>
    <n v="40"/>
    <n v="0"/>
    <m/>
    <n v="0"/>
    <x v="1"/>
    <n v="302"/>
    <n v="6"/>
    <x v="3"/>
    <x v="0"/>
    <n v="2"/>
    <n v="75"/>
    <n v="3"/>
    <x v="3"/>
    <n v="2"/>
    <n v="13237"/>
    <n v="20364"/>
    <n v="7"/>
    <n v="15"/>
    <n v="3"/>
    <x v="3"/>
    <n v="80"/>
    <n v="0"/>
    <n v="22"/>
    <n v="3"/>
    <n v="20"/>
    <n v="6"/>
    <n v="5"/>
    <n v="13"/>
  </r>
  <r>
    <s v="No"/>
    <x v="1"/>
    <x v="0"/>
    <x v="1"/>
    <x v="1"/>
    <x v="0"/>
    <x v="449"/>
    <x v="449"/>
    <x v="0"/>
    <x v="2"/>
    <x v="1"/>
    <s v="No"/>
    <s v="Y"/>
    <n v="3"/>
    <n v="-2"/>
    <n v="0"/>
    <n v="39"/>
    <n v="0"/>
    <m/>
    <n v="0"/>
    <x v="1"/>
    <n v="443"/>
    <n v="8"/>
    <x v="1"/>
    <x v="0"/>
    <n v="3"/>
    <n v="48"/>
    <n v="3"/>
    <x v="1"/>
    <n v="2"/>
    <n v="3755"/>
    <n v="17872"/>
    <n v="1"/>
    <n v="11"/>
    <n v="3"/>
    <x v="0"/>
    <n v="80"/>
    <n v="1"/>
    <n v="8"/>
    <n v="3"/>
    <n v="8"/>
    <n v="3"/>
    <n v="0"/>
    <n v="7"/>
  </r>
  <r>
    <s v="No"/>
    <x v="0"/>
    <x v="2"/>
    <x v="1"/>
    <x v="0"/>
    <x v="0"/>
    <x v="450"/>
    <x v="450"/>
    <x v="1"/>
    <x v="0"/>
    <x v="0"/>
    <s v="Yes"/>
    <s v="Y"/>
    <n v="2"/>
    <n v="-2"/>
    <n v="0"/>
    <n v="31"/>
    <n v="0"/>
    <m/>
    <n v="0"/>
    <x v="1"/>
    <n v="828"/>
    <n v="2"/>
    <x v="1"/>
    <x v="0"/>
    <n v="2"/>
    <n v="77"/>
    <n v="3"/>
    <x v="0"/>
    <n v="2"/>
    <n v="6582"/>
    <n v="8346"/>
    <n v="4"/>
    <n v="13"/>
    <n v="3"/>
    <x v="3"/>
    <n v="80"/>
    <n v="0"/>
    <n v="10"/>
    <n v="4"/>
    <n v="6"/>
    <n v="5"/>
    <n v="0"/>
    <n v="5"/>
  </r>
  <r>
    <s v="No"/>
    <x v="0"/>
    <x v="0"/>
    <x v="1"/>
    <x v="1"/>
    <x v="2"/>
    <x v="451"/>
    <x v="451"/>
    <x v="1"/>
    <x v="3"/>
    <x v="1"/>
    <s v="Yes"/>
    <s v="Y"/>
    <n v="5"/>
    <n v="-2"/>
    <n v="0"/>
    <n v="42"/>
    <n v="0"/>
    <m/>
    <n v="0"/>
    <x v="1"/>
    <n v="319"/>
    <n v="24"/>
    <x v="3"/>
    <x v="0"/>
    <n v="4"/>
    <n v="56"/>
    <n v="3"/>
    <x v="2"/>
    <n v="3"/>
    <n v="7406"/>
    <n v="6950"/>
    <n v="1"/>
    <n v="21"/>
    <n v="4"/>
    <x v="1"/>
    <n v="80"/>
    <n v="1"/>
    <n v="10"/>
    <n v="2"/>
    <n v="10"/>
    <n v="9"/>
    <n v="5"/>
    <n v="8"/>
  </r>
  <r>
    <s v="No"/>
    <x v="0"/>
    <x v="1"/>
    <x v="1"/>
    <x v="0"/>
    <x v="1"/>
    <x v="452"/>
    <x v="452"/>
    <x v="1"/>
    <x v="0"/>
    <x v="1"/>
    <s v="No"/>
    <s v="Y"/>
    <n v="3"/>
    <n v="-2"/>
    <n v="0"/>
    <n v="45"/>
    <n v="0"/>
    <m/>
    <n v="0"/>
    <x v="1"/>
    <n v="561"/>
    <n v="2"/>
    <x v="3"/>
    <x v="0"/>
    <n v="4"/>
    <n v="61"/>
    <n v="3"/>
    <x v="0"/>
    <n v="3"/>
    <n v="4805"/>
    <n v="16177"/>
    <n v="0"/>
    <n v="19"/>
    <n v="3"/>
    <x v="2"/>
    <n v="80"/>
    <n v="1"/>
    <n v="9"/>
    <n v="4"/>
    <n v="8"/>
    <n v="7"/>
    <n v="3"/>
    <n v="7"/>
  </r>
  <r>
    <s v="Yes"/>
    <x v="1"/>
    <x v="2"/>
    <x v="0"/>
    <x v="2"/>
    <x v="0"/>
    <x v="453"/>
    <x v="453"/>
    <x v="0"/>
    <x v="8"/>
    <x v="2"/>
    <s v="Yes"/>
    <s v="Y"/>
    <n v="2"/>
    <n v="-2"/>
    <n v="0"/>
    <n v="26"/>
    <n v="1"/>
    <n v="1"/>
    <n v="1"/>
    <x v="0"/>
    <n v="426"/>
    <n v="17"/>
    <x v="2"/>
    <x v="0"/>
    <n v="2"/>
    <n v="58"/>
    <n v="3"/>
    <x v="1"/>
    <n v="2"/>
    <n v="2741"/>
    <n v="22808"/>
    <n v="0"/>
    <n v="11"/>
    <n v="3"/>
    <x v="2"/>
    <n v="80"/>
    <n v="1"/>
    <n v="8"/>
    <n v="2"/>
    <n v="7"/>
    <n v="7"/>
    <n v="1"/>
    <n v="0"/>
  </r>
  <r>
    <s v="No"/>
    <x v="0"/>
    <x v="2"/>
    <x v="1"/>
    <x v="1"/>
    <x v="4"/>
    <x v="454"/>
    <x v="454"/>
    <x v="1"/>
    <x v="3"/>
    <x v="2"/>
    <s v="No"/>
    <s v="Y"/>
    <n v="2"/>
    <n v="-2"/>
    <n v="0"/>
    <n v="29"/>
    <n v="0"/>
    <m/>
    <n v="0"/>
    <x v="1"/>
    <n v="232"/>
    <n v="19"/>
    <x v="3"/>
    <x v="0"/>
    <n v="4"/>
    <n v="34"/>
    <n v="3"/>
    <x v="0"/>
    <n v="4"/>
    <n v="4262"/>
    <n v="22645"/>
    <n v="4"/>
    <n v="12"/>
    <n v="3"/>
    <x v="2"/>
    <n v="80"/>
    <n v="2"/>
    <n v="8"/>
    <n v="4"/>
    <n v="3"/>
    <n v="2"/>
    <n v="1"/>
    <n v="2"/>
  </r>
  <r>
    <s v="No"/>
    <x v="0"/>
    <x v="2"/>
    <x v="1"/>
    <x v="1"/>
    <x v="2"/>
    <x v="455"/>
    <x v="455"/>
    <x v="0"/>
    <x v="7"/>
    <x v="2"/>
    <s v="No"/>
    <s v="Y"/>
    <n v="2"/>
    <n v="-2"/>
    <n v="0"/>
    <n v="33"/>
    <n v="0"/>
    <m/>
    <n v="0"/>
    <x v="1"/>
    <n v="922"/>
    <n v="1"/>
    <x v="4"/>
    <x v="0"/>
    <n v="1"/>
    <n v="95"/>
    <n v="4"/>
    <x v="3"/>
    <n v="3"/>
    <n v="16184"/>
    <n v="22578"/>
    <n v="4"/>
    <n v="19"/>
    <n v="3"/>
    <x v="3"/>
    <n v="80"/>
    <n v="1"/>
    <n v="10"/>
    <n v="3"/>
    <n v="6"/>
    <n v="1"/>
    <n v="0"/>
    <n v="5"/>
  </r>
  <r>
    <s v="No"/>
    <x v="0"/>
    <x v="2"/>
    <x v="1"/>
    <x v="0"/>
    <x v="0"/>
    <x v="456"/>
    <x v="456"/>
    <x v="1"/>
    <x v="5"/>
    <x v="2"/>
    <s v="No"/>
    <s v="Y"/>
    <n v="3"/>
    <n v="-2"/>
    <n v="0"/>
    <n v="31"/>
    <n v="0"/>
    <m/>
    <n v="0"/>
    <x v="1"/>
    <n v="688"/>
    <n v="7"/>
    <x v="3"/>
    <x v="0"/>
    <n v="3"/>
    <n v="44"/>
    <n v="2"/>
    <x v="2"/>
    <n v="2"/>
    <n v="11557"/>
    <n v="25291"/>
    <n v="9"/>
    <n v="21"/>
    <n v="4"/>
    <x v="3"/>
    <n v="80"/>
    <n v="1"/>
    <n v="10"/>
    <n v="2"/>
    <n v="5"/>
    <n v="4"/>
    <n v="0"/>
    <n v="1"/>
  </r>
  <r>
    <s v="Yes"/>
    <x v="1"/>
    <x v="4"/>
    <x v="0"/>
    <x v="0"/>
    <x v="3"/>
    <x v="457"/>
    <x v="457"/>
    <x v="1"/>
    <x v="6"/>
    <x v="0"/>
    <s v="Yes"/>
    <s v="Y"/>
    <n v="3"/>
    <n v="-2"/>
    <n v="0"/>
    <n v="18"/>
    <n v="1"/>
    <n v="1"/>
    <n v="1"/>
    <x v="0"/>
    <n v="1306"/>
    <n v="5"/>
    <x v="3"/>
    <x v="0"/>
    <n v="2"/>
    <n v="69"/>
    <n v="3"/>
    <x v="1"/>
    <n v="1"/>
    <n v="1878"/>
    <n v="8059"/>
    <n v="1"/>
    <n v="14"/>
    <n v="3"/>
    <x v="1"/>
    <n v="80"/>
    <n v="0"/>
    <n v="0"/>
    <n v="3"/>
    <n v="0"/>
    <n v="0"/>
    <n v="0"/>
    <n v="0"/>
  </r>
  <r>
    <s v="No"/>
    <x v="2"/>
    <x v="0"/>
    <x v="1"/>
    <x v="0"/>
    <x v="1"/>
    <x v="458"/>
    <x v="458"/>
    <x v="1"/>
    <x v="0"/>
    <x v="2"/>
    <s v="No"/>
    <s v="Y"/>
    <n v="2"/>
    <n v="-2"/>
    <n v="0"/>
    <n v="40"/>
    <n v="0"/>
    <m/>
    <n v="0"/>
    <x v="1"/>
    <n v="1094"/>
    <n v="28"/>
    <x v="3"/>
    <x v="0"/>
    <n v="3"/>
    <n v="58"/>
    <n v="1"/>
    <x v="2"/>
    <n v="3"/>
    <n v="10932"/>
    <n v="11373"/>
    <n v="3"/>
    <n v="15"/>
    <n v="3"/>
    <x v="3"/>
    <n v="80"/>
    <n v="1"/>
    <n v="20"/>
    <n v="3"/>
    <n v="1"/>
    <n v="0"/>
    <n v="0"/>
    <n v="1"/>
  </r>
  <r>
    <s v="No"/>
    <x v="2"/>
    <x v="0"/>
    <x v="1"/>
    <x v="1"/>
    <x v="1"/>
    <x v="459"/>
    <x v="459"/>
    <x v="0"/>
    <x v="4"/>
    <x v="0"/>
    <s v="Yes"/>
    <s v="Y"/>
    <n v="3"/>
    <n v="-2"/>
    <n v="0"/>
    <n v="41"/>
    <n v="0"/>
    <m/>
    <n v="0"/>
    <x v="1"/>
    <n v="509"/>
    <n v="2"/>
    <x v="2"/>
    <x v="0"/>
    <n v="1"/>
    <n v="62"/>
    <n v="2"/>
    <x v="0"/>
    <n v="3"/>
    <n v="6811"/>
    <n v="2112"/>
    <n v="2"/>
    <n v="17"/>
    <n v="3"/>
    <x v="0"/>
    <n v="80"/>
    <n v="0"/>
    <n v="10"/>
    <n v="3"/>
    <n v="8"/>
    <n v="7"/>
    <n v="0"/>
    <n v="7"/>
  </r>
  <r>
    <s v="No"/>
    <x v="0"/>
    <x v="2"/>
    <x v="1"/>
    <x v="0"/>
    <x v="2"/>
    <x v="460"/>
    <x v="460"/>
    <x v="1"/>
    <x v="0"/>
    <x v="2"/>
    <s v="No"/>
    <s v="Y"/>
    <n v="5"/>
    <n v="-2"/>
    <n v="0"/>
    <n v="26"/>
    <n v="0"/>
    <m/>
    <n v="0"/>
    <x v="1"/>
    <n v="775"/>
    <n v="29"/>
    <x v="0"/>
    <x v="0"/>
    <n v="1"/>
    <n v="45"/>
    <n v="3"/>
    <x v="0"/>
    <n v="3"/>
    <n v="4306"/>
    <n v="4267"/>
    <n v="5"/>
    <n v="12"/>
    <n v="3"/>
    <x v="0"/>
    <n v="80"/>
    <n v="2"/>
    <n v="8"/>
    <n v="3"/>
    <n v="0"/>
    <n v="0"/>
    <n v="0"/>
    <n v="0"/>
  </r>
  <r>
    <s v="No"/>
    <x v="0"/>
    <x v="0"/>
    <x v="1"/>
    <x v="0"/>
    <x v="2"/>
    <x v="461"/>
    <x v="461"/>
    <x v="0"/>
    <x v="0"/>
    <x v="0"/>
    <s v="No"/>
    <s v="Y"/>
    <n v="3"/>
    <n v="-2"/>
    <n v="0"/>
    <n v="35"/>
    <n v="0"/>
    <m/>
    <n v="0"/>
    <x v="1"/>
    <n v="195"/>
    <n v="1"/>
    <x v="3"/>
    <x v="0"/>
    <n v="1"/>
    <n v="80"/>
    <n v="3"/>
    <x v="0"/>
    <n v="3"/>
    <n v="4859"/>
    <n v="6698"/>
    <n v="1"/>
    <n v="16"/>
    <n v="3"/>
    <x v="1"/>
    <n v="80"/>
    <n v="0"/>
    <n v="5"/>
    <n v="3"/>
    <n v="5"/>
    <n v="4"/>
    <n v="0"/>
    <n v="3"/>
  </r>
  <r>
    <s v="No"/>
    <x v="0"/>
    <x v="2"/>
    <x v="1"/>
    <x v="0"/>
    <x v="0"/>
    <x v="462"/>
    <x v="462"/>
    <x v="1"/>
    <x v="0"/>
    <x v="0"/>
    <s v="No"/>
    <s v="Y"/>
    <n v="3"/>
    <n v="-2"/>
    <n v="0"/>
    <n v="34"/>
    <n v="0"/>
    <m/>
    <n v="0"/>
    <x v="1"/>
    <n v="258"/>
    <n v="21"/>
    <x v="2"/>
    <x v="0"/>
    <n v="4"/>
    <n v="74"/>
    <n v="4"/>
    <x v="0"/>
    <n v="2"/>
    <n v="5337"/>
    <n v="19921"/>
    <n v="1"/>
    <n v="12"/>
    <n v="3"/>
    <x v="1"/>
    <n v="80"/>
    <n v="0"/>
    <n v="10"/>
    <n v="3"/>
    <n v="10"/>
    <n v="7"/>
    <n v="5"/>
    <n v="7"/>
  </r>
  <r>
    <s v="Yes"/>
    <x v="0"/>
    <x v="2"/>
    <x v="0"/>
    <x v="1"/>
    <x v="4"/>
    <x v="463"/>
    <x v="463"/>
    <x v="1"/>
    <x v="2"/>
    <x v="0"/>
    <s v="Yes"/>
    <s v="Y"/>
    <n v="3"/>
    <n v="-2"/>
    <n v="0"/>
    <n v="26"/>
    <n v="1"/>
    <n v="1"/>
    <n v="1"/>
    <x v="0"/>
    <n v="471"/>
    <n v="24"/>
    <x v="3"/>
    <x v="0"/>
    <n v="4"/>
    <n v="66"/>
    <n v="1"/>
    <x v="1"/>
    <n v="4"/>
    <n v="2340"/>
    <n v="23213"/>
    <n v="1"/>
    <n v="18"/>
    <n v="3"/>
    <x v="2"/>
    <n v="80"/>
    <n v="0"/>
    <n v="1"/>
    <n v="1"/>
    <n v="1"/>
    <n v="0"/>
    <n v="0"/>
    <n v="0"/>
  </r>
  <r>
    <s v="No"/>
    <x v="0"/>
    <x v="0"/>
    <x v="1"/>
    <x v="1"/>
    <x v="4"/>
    <x v="464"/>
    <x v="464"/>
    <x v="0"/>
    <x v="3"/>
    <x v="0"/>
    <s v="No"/>
    <s v="Y"/>
    <n v="3"/>
    <n v="-2"/>
    <n v="0"/>
    <n v="37"/>
    <n v="0"/>
    <m/>
    <n v="0"/>
    <x v="1"/>
    <n v="799"/>
    <n v="1"/>
    <x v="3"/>
    <x v="0"/>
    <n v="4"/>
    <n v="59"/>
    <n v="3"/>
    <x v="2"/>
    <n v="4"/>
    <n v="7491"/>
    <n v="23848"/>
    <n v="4"/>
    <n v="17"/>
    <n v="3"/>
    <x v="1"/>
    <n v="80"/>
    <n v="0"/>
    <n v="12"/>
    <n v="4"/>
    <n v="6"/>
    <n v="5"/>
    <n v="1"/>
    <n v="2"/>
  </r>
  <r>
    <s v="No"/>
    <x v="1"/>
    <x v="1"/>
    <x v="1"/>
    <x v="1"/>
    <x v="2"/>
    <x v="465"/>
    <x v="465"/>
    <x v="0"/>
    <x v="4"/>
    <x v="1"/>
    <s v="No"/>
    <s v="Y"/>
    <n v="3"/>
    <n v="-2"/>
    <n v="0"/>
    <n v="46"/>
    <n v="0"/>
    <m/>
    <n v="0"/>
    <x v="1"/>
    <n v="1034"/>
    <n v="18"/>
    <x v="1"/>
    <x v="0"/>
    <n v="1"/>
    <n v="86"/>
    <n v="3"/>
    <x v="2"/>
    <n v="3"/>
    <n v="10527"/>
    <n v="8984"/>
    <n v="5"/>
    <n v="11"/>
    <n v="3"/>
    <x v="1"/>
    <n v="80"/>
    <n v="0"/>
    <n v="28"/>
    <n v="2"/>
    <n v="2"/>
    <n v="2"/>
    <n v="1"/>
    <n v="2"/>
  </r>
  <r>
    <s v="No"/>
    <x v="0"/>
    <x v="0"/>
    <x v="1"/>
    <x v="0"/>
    <x v="0"/>
    <x v="466"/>
    <x v="466"/>
    <x v="0"/>
    <x v="5"/>
    <x v="1"/>
    <s v="No"/>
    <s v="Y"/>
    <n v="2"/>
    <n v="-2"/>
    <n v="0"/>
    <n v="41"/>
    <n v="0"/>
    <m/>
    <n v="0"/>
    <x v="1"/>
    <n v="1276"/>
    <n v="2"/>
    <x v="4"/>
    <x v="0"/>
    <n v="2"/>
    <n v="91"/>
    <n v="3"/>
    <x v="3"/>
    <n v="2"/>
    <n v="16595"/>
    <n v="5626"/>
    <n v="7"/>
    <n v="16"/>
    <n v="3"/>
    <x v="2"/>
    <n v="80"/>
    <n v="1"/>
    <n v="22"/>
    <n v="3"/>
    <n v="18"/>
    <n v="16"/>
    <n v="11"/>
    <n v="8"/>
  </r>
  <r>
    <s v="No"/>
    <x v="2"/>
    <x v="0"/>
    <x v="1"/>
    <x v="0"/>
    <x v="2"/>
    <x v="467"/>
    <x v="467"/>
    <x v="1"/>
    <x v="0"/>
    <x v="2"/>
    <s v="No"/>
    <s v="Y"/>
    <n v="6"/>
    <n v="-2"/>
    <n v="0"/>
    <n v="37"/>
    <n v="0"/>
    <m/>
    <n v="0"/>
    <x v="1"/>
    <n v="142"/>
    <n v="9"/>
    <x v="2"/>
    <x v="0"/>
    <n v="1"/>
    <n v="69"/>
    <n v="3"/>
    <x v="2"/>
    <n v="3"/>
    <n v="8834"/>
    <n v="24666"/>
    <n v="1"/>
    <n v="13"/>
    <n v="3"/>
    <x v="1"/>
    <n v="80"/>
    <n v="1"/>
    <n v="9"/>
    <n v="3"/>
    <n v="9"/>
    <n v="5"/>
    <n v="7"/>
    <n v="7"/>
  </r>
  <r>
    <s v="No"/>
    <x v="0"/>
    <x v="1"/>
    <x v="1"/>
    <x v="1"/>
    <x v="4"/>
    <x v="468"/>
    <x v="468"/>
    <x v="1"/>
    <x v="1"/>
    <x v="2"/>
    <s v="Yes"/>
    <s v="Y"/>
    <n v="3"/>
    <n v="-2"/>
    <n v="0"/>
    <n v="52"/>
    <n v="0"/>
    <m/>
    <n v="0"/>
    <x v="1"/>
    <n v="956"/>
    <n v="6"/>
    <x v="0"/>
    <x v="0"/>
    <n v="4"/>
    <n v="78"/>
    <n v="3"/>
    <x v="0"/>
    <n v="4"/>
    <n v="5577"/>
    <n v="22087"/>
    <n v="3"/>
    <n v="12"/>
    <n v="3"/>
    <x v="2"/>
    <n v="80"/>
    <n v="2"/>
    <n v="18"/>
    <n v="3"/>
    <n v="10"/>
    <n v="9"/>
    <n v="6"/>
    <n v="9"/>
  </r>
  <r>
    <s v="Yes"/>
    <x v="2"/>
    <x v="2"/>
    <x v="0"/>
    <x v="0"/>
    <x v="1"/>
    <x v="469"/>
    <x v="469"/>
    <x v="1"/>
    <x v="0"/>
    <x v="1"/>
    <s v="No"/>
    <s v="Y"/>
    <n v="2"/>
    <n v="-2"/>
    <n v="0"/>
    <n v="32"/>
    <n v="1"/>
    <n v="1"/>
    <n v="1"/>
    <x v="0"/>
    <n v="1474"/>
    <n v="11"/>
    <x v="2"/>
    <x v="0"/>
    <n v="4"/>
    <n v="60"/>
    <n v="4"/>
    <x v="0"/>
    <n v="3"/>
    <n v="4707"/>
    <n v="23914"/>
    <n v="8"/>
    <n v="12"/>
    <n v="3"/>
    <x v="1"/>
    <n v="80"/>
    <n v="0"/>
    <n v="6"/>
    <n v="3"/>
    <n v="4"/>
    <n v="2"/>
    <n v="1"/>
    <n v="2"/>
  </r>
  <r>
    <s v="No"/>
    <x v="1"/>
    <x v="4"/>
    <x v="1"/>
    <x v="0"/>
    <x v="2"/>
    <x v="470"/>
    <x v="470"/>
    <x v="1"/>
    <x v="6"/>
    <x v="1"/>
    <s v="No"/>
    <s v="Y"/>
    <n v="3"/>
    <n v="-2"/>
    <n v="0"/>
    <n v="24"/>
    <n v="0"/>
    <m/>
    <n v="0"/>
    <x v="1"/>
    <n v="535"/>
    <n v="24"/>
    <x v="3"/>
    <x v="0"/>
    <n v="4"/>
    <n v="38"/>
    <n v="3"/>
    <x v="1"/>
    <n v="4"/>
    <n v="2400"/>
    <n v="5530"/>
    <n v="0"/>
    <n v="13"/>
    <n v="3"/>
    <x v="3"/>
    <n v="80"/>
    <n v="2"/>
    <n v="3"/>
    <n v="3"/>
    <n v="2"/>
    <n v="2"/>
    <n v="2"/>
    <n v="1"/>
  </r>
  <r>
    <s v="No"/>
    <x v="0"/>
    <x v="0"/>
    <x v="1"/>
    <x v="1"/>
    <x v="2"/>
    <x v="471"/>
    <x v="471"/>
    <x v="0"/>
    <x v="4"/>
    <x v="1"/>
    <s v="No"/>
    <s v="Y"/>
    <n v="4"/>
    <n v="-2"/>
    <n v="0"/>
    <n v="38"/>
    <n v="0"/>
    <m/>
    <n v="0"/>
    <x v="1"/>
    <n v="1495"/>
    <n v="10"/>
    <x v="3"/>
    <x v="0"/>
    <n v="3"/>
    <n v="76"/>
    <n v="3"/>
    <x v="0"/>
    <n v="3"/>
    <n v="9824"/>
    <n v="22174"/>
    <n v="3"/>
    <n v="19"/>
    <n v="3"/>
    <x v="3"/>
    <n v="80"/>
    <n v="1"/>
    <n v="18"/>
    <n v="3"/>
    <n v="1"/>
    <n v="0"/>
    <n v="0"/>
    <n v="0"/>
  </r>
  <r>
    <s v="No"/>
    <x v="0"/>
    <x v="0"/>
    <x v="1"/>
    <x v="1"/>
    <x v="0"/>
    <x v="472"/>
    <x v="472"/>
    <x v="0"/>
    <x v="3"/>
    <x v="1"/>
    <s v="No"/>
    <s v="Y"/>
    <n v="2"/>
    <n v="-2"/>
    <n v="0"/>
    <n v="37"/>
    <n v="0"/>
    <m/>
    <n v="0"/>
    <x v="1"/>
    <n v="446"/>
    <n v="1"/>
    <x v="2"/>
    <x v="0"/>
    <n v="2"/>
    <n v="65"/>
    <n v="3"/>
    <x v="0"/>
    <n v="2"/>
    <n v="6447"/>
    <n v="15701"/>
    <n v="6"/>
    <n v="12"/>
    <n v="3"/>
    <x v="2"/>
    <n v="80"/>
    <n v="1"/>
    <n v="8"/>
    <n v="2"/>
    <n v="6"/>
    <n v="5"/>
    <n v="4"/>
    <n v="3"/>
  </r>
  <r>
    <s v="No"/>
    <x v="0"/>
    <x v="1"/>
    <x v="1"/>
    <x v="1"/>
    <x v="0"/>
    <x v="473"/>
    <x v="473"/>
    <x v="1"/>
    <x v="7"/>
    <x v="2"/>
    <s v="Yes"/>
    <s v="Y"/>
    <n v="5"/>
    <n v="-2"/>
    <n v="0"/>
    <n v="49"/>
    <n v="0"/>
    <m/>
    <n v="0"/>
    <x v="1"/>
    <n v="1245"/>
    <n v="18"/>
    <x v="2"/>
    <x v="0"/>
    <n v="4"/>
    <n v="58"/>
    <n v="2"/>
    <x v="4"/>
    <n v="2"/>
    <n v="19502"/>
    <n v="2125"/>
    <n v="1"/>
    <n v="17"/>
    <n v="3"/>
    <x v="3"/>
    <n v="80"/>
    <n v="1"/>
    <n v="31"/>
    <n v="3"/>
    <n v="31"/>
    <n v="9"/>
    <n v="0"/>
    <n v="9"/>
  </r>
  <r>
    <s v="No"/>
    <x v="0"/>
    <x v="4"/>
    <x v="1"/>
    <x v="1"/>
    <x v="2"/>
    <x v="474"/>
    <x v="474"/>
    <x v="1"/>
    <x v="1"/>
    <x v="1"/>
    <s v="Yes"/>
    <s v="Y"/>
    <n v="3"/>
    <n v="-2"/>
    <n v="0"/>
    <n v="24"/>
    <n v="0"/>
    <m/>
    <n v="0"/>
    <x v="1"/>
    <n v="691"/>
    <n v="23"/>
    <x v="3"/>
    <x v="0"/>
    <n v="2"/>
    <n v="89"/>
    <n v="4"/>
    <x v="1"/>
    <n v="4"/>
    <n v="2725"/>
    <n v="21630"/>
    <n v="1"/>
    <n v="11"/>
    <n v="3"/>
    <x v="2"/>
    <n v="80"/>
    <n v="2"/>
    <n v="6"/>
    <n v="3"/>
    <n v="6"/>
    <n v="5"/>
    <n v="1"/>
    <n v="4"/>
  </r>
  <r>
    <s v="No"/>
    <x v="0"/>
    <x v="2"/>
    <x v="1"/>
    <x v="0"/>
    <x v="3"/>
    <x v="475"/>
    <x v="475"/>
    <x v="1"/>
    <x v="0"/>
    <x v="1"/>
    <s v="No"/>
    <s v="Y"/>
    <n v="5"/>
    <n v="-2"/>
    <n v="0"/>
    <n v="26"/>
    <n v="0"/>
    <m/>
    <n v="0"/>
    <x v="1"/>
    <n v="703"/>
    <n v="28"/>
    <x v="0"/>
    <x v="0"/>
    <n v="1"/>
    <n v="66"/>
    <n v="3"/>
    <x v="0"/>
    <n v="1"/>
    <n v="6272"/>
    <n v="7428"/>
    <n v="1"/>
    <n v="20"/>
    <n v="4"/>
    <x v="1"/>
    <n v="80"/>
    <n v="2"/>
    <n v="6"/>
    <n v="4"/>
    <n v="5"/>
    <n v="3"/>
    <n v="1"/>
    <n v="4"/>
  </r>
  <r>
    <s v="No"/>
    <x v="0"/>
    <x v="4"/>
    <x v="1"/>
    <x v="1"/>
    <x v="1"/>
    <x v="476"/>
    <x v="476"/>
    <x v="1"/>
    <x v="2"/>
    <x v="1"/>
    <s v="No"/>
    <s v="Y"/>
    <n v="2"/>
    <n v="-2"/>
    <n v="0"/>
    <n v="24"/>
    <n v="0"/>
    <m/>
    <n v="0"/>
    <x v="1"/>
    <n v="823"/>
    <n v="17"/>
    <x v="0"/>
    <x v="0"/>
    <n v="4"/>
    <n v="94"/>
    <n v="2"/>
    <x v="1"/>
    <n v="3"/>
    <n v="2127"/>
    <n v="9100"/>
    <n v="1"/>
    <n v="21"/>
    <n v="4"/>
    <x v="1"/>
    <n v="80"/>
    <n v="1"/>
    <n v="1"/>
    <n v="3"/>
    <n v="1"/>
    <n v="0"/>
    <n v="0"/>
    <n v="0"/>
  </r>
  <r>
    <s v="No"/>
    <x v="1"/>
    <x v="1"/>
    <x v="1"/>
    <x v="2"/>
    <x v="2"/>
    <x v="477"/>
    <x v="477"/>
    <x v="1"/>
    <x v="5"/>
    <x v="1"/>
    <s v="No"/>
    <s v="Y"/>
    <n v="2"/>
    <n v="-2"/>
    <n v="0"/>
    <n v="50"/>
    <n v="0"/>
    <m/>
    <n v="0"/>
    <x v="1"/>
    <n v="1246"/>
    <n v="3"/>
    <x v="3"/>
    <x v="0"/>
    <n v="1"/>
    <n v="99"/>
    <n v="3"/>
    <x v="4"/>
    <n v="3"/>
    <n v="18200"/>
    <n v="7999"/>
    <n v="1"/>
    <n v="11"/>
    <n v="3"/>
    <x v="3"/>
    <n v="80"/>
    <n v="1"/>
    <n v="32"/>
    <n v="3"/>
    <n v="32"/>
    <n v="5"/>
    <n v="10"/>
    <n v="7"/>
  </r>
  <r>
    <s v="No"/>
    <x v="0"/>
    <x v="2"/>
    <x v="1"/>
    <x v="0"/>
    <x v="2"/>
    <x v="478"/>
    <x v="478"/>
    <x v="1"/>
    <x v="6"/>
    <x v="1"/>
    <s v="No"/>
    <s v="Y"/>
    <n v="1"/>
    <n v="-2"/>
    <n v="0"/>
    <n v="25"/>
    <n v="0"/>
    <m/>
    <n v="0"/>
    <x v="1"/>
    <n v="622"/>
    <n v="13"/>
    <x v="1"/>
    <x v="0"/>
    <n v="2"/>
    <n v="40"/>
    <n v="3"/>
    <x v="1"/>
    <n v="3"/>
    <n v="2096"/>
    <n v="26376"/>
    <n v="1"/>
    <n v="11"/>
    <n v="3"/>
    <x v="3"/>
    <n v="80"/>
    <n v="0"/>
    <n v="7"/>
    <n v="3"/>
    <n v="7"/>
    <n v="4"/>
    <n v="0"/>
    <n v="6"/>
  </r>
  <r>
    <s v="Yes"/>
    <x v="1"/>
    <x v="4"/>
    <x v="0"/>
    <x v="1"/>
    <x v="0"/>
    <x v="479"/>
    <x v="479"/>
    <x v="0"/>
    <x v="2"/>
    <x v="1"/>
    <s v="Yes"/>
    <s v="Y"/>
    <n v="4"/>
    <n v="-2"/>
    <n v="0"/>
    <n v="24"/>
    <n v="1"/>
    <n v="1"/>
    <n v="1"/>
    <x v="0"/>
    <n v="1287"/>
    <n v="7"/>
    <x v="3"/>
    <x v="0"/>
    <n v="1"/>
    <n v="55"/>
    <n v="3"/>
    <x v="1"/>
    <n v="2"/>
    <n v="2886"/>
    <n v="14168"/>
    <n v="1"/>
    <n v="16"/>
    <n v="3"/>
    <x v="1"/>
    <n v="80"/>
    <n v="1"/>
    <n v="6"/>
    <n v="3"/>
    <n v="6"/>
    <n v="3"/>
    <n v="1"/>
    <n v="2"/>
  </r>
  <r>
    <s v="Yes"/>
    <x v="1"/>
    <x v="2"/>
    <x v="0"/>
    <x v="0"/>
    <x v="0"/>
    <x v="480"/>
    <x v="480"/>
    <x v="1"/>
    <x v="6"/>
    <x v="1"/>
    <s v="No"/>
    <s v="Y"/>
    <n v="2"/>
    <n v="-2"/>
    <n v="0"/>
    <n v="30"/>
    <n v="1"/>
    <n v="1"/>
    <n v="1"/>
    <x v="0"/>
    <n v="448"/>
    <n v="12"/>
    <x v="2"/>
    <x v="0"/>
    <n v="2"/>
    <n v="74"/>
    <n v="2"/>
    <x v="1"/>
    <n v="2"/>
    <n v="2033"/>
    <n v="14470"/>
    <n v="1"/>
    <n v="18"/>
    <n v="3"/>
    <x v="3"/>
    <n v="80"/>
    <n v="1"/>
    <n v="1"/>
    <n v="4"/>
    <n v="1"/>
    <n v="0"/>
    <n v="0"/>
    <n v="0"/>
  </r>
  <r>
    <s v="No"/>
    <x v="0"/>
    <x v="2"/>
    <x v="1"/>
    <x v="1"/>
    <x v="0"/>
    <x v="481"/>
    <x v="481"/>
    <x v="1"/>
    <x v="1"/>
    <x v="1"/>
    <s v="Yes"/>
    <s v="Y"/>
    <n v="3"/>
    <n v="-2"/>
    <n v="0"/>
    <n v="34"/>
    <n v="0"/>
    <m/>
    <n v="0"/>
    <x v="1"/>
    <n v="254"/>
    <n v="1"/>
    <x v="0"/>
    <x v="0"/>
    <n v="2"/>
    <n v="83"/>
    <n v="2"/>
    <x v="1"/>
    <n v="2"/>
    <n v="3622"/>
    <n v="22794"/>
    <n v="1"/>
    <n v="13"/>
    <n v="3"/>
    <x v="1"/>
    <n v="80"/>
    <n v="1"/>
    <n v="6"/>
    <n v="3"/>
    <n v="6"/>
    <n v="5"/>
    <n v="1"/>
    <n v="3"/>
  </r>
  <r>
    <s v="Yes"/>
    <x v="0"/>
    <x v="2"/>
    <x v="0"/>
    <x v="0"/>
    <x v="2"/>
    <x v="482"/>
    <x v="482"/>
    <x v="1"/>
    <x v="0"/>
    <x v="2"/>
    <s v="No"/>
    <s v="Y"/>
    <n v="2"/>
    <n v="-2"/>
    <n v="0"/>
    <n v="31"/>
    <n v="1"/>
    <n v="1"/>
    <n v="1"/>
    <x v="0"/>
    <n v="1365"/>
    <n v="13"/>
    <x v="2"/>
    <x v="0"/>
    <n v="2"/>
    <n v="46"/>
    <n v="3"/>
    <x v="0"/>
    <n v="3"/>
    <n v="4233"/>
    <n v="11512"/>
    <n v="2"/>
    <n v="17"/>
    <n v="3"/>
    <x v="3"/>
    <n v="80"/>
    <n v="0"/>
    <n v="9"/>
    <n v="1"/>
    <n v="3"/>
    <n v="1"/>
    <n v="1"/>
    <n v="2"/>
  </r>
  <r>
    <s v="No"/>
    <x v="0"/>
    <x v="0"/>
    <x v="1"/>
    <x v="1"/>
    <x v="1"/>
    <x v="483"/>
    <x v="483"/>
    <x v="1"/>
    <x v="2"/>
    <x v="0"/>
    <s v="No"/>
    <s v="Y"/>
    <n v="3"/>
    <n v="-2"/>
    <n v="0"/>
    <n v="35"/>
    <n v="0"/>
    <m/>
    <n v="0"/>
    <x v="1"/>
    <n v="538"/>
    <n v="25"/>
    <x v="0"/>
    <x v="0"/>
    <n v="1"/>
    <n v="54"/>
    <n v="2"/>
    <x v="0"/>
    <n v="4"/>
    <n v="3681"/>
    <n v="14004"/>
    <n v="4"/>
    <n v="14"/>
    <n v="3"/>
    <x v="1"/>
    <n v="80"/>
    <n v="0"/>
    <n v="9"/>
    <n v="3"/>
    <n v="3"/>
    <n v="2"/>
    <n v="0"/>
    <n v="2"/>
  </r>
  <r>
    <s v="No"/>
    <x v="0"/>
    <x v="2"/>
    <x v="1"/>
    <x v="0"/>
    <x v="2"/>
    <x v="484"/>
    <x v="484"/>
    <x v="1"/>
    <x v="0"/>
    <x v="2"/>
    <s v="No"/>
    <s v="Y"/>
    <n v="4"/>
    <n v="-2"/>
    <n v="0"/>
    <n v="31"/>
    <n v="0"/>
    <m/>
    <n v="0"/>
    <x v="1"/>
    <n v="525"/>
    <n v="6"/>
    <x v="2"/>
    <x v="0"/>
    <n v="1"/>
    <n v="66"/>
    <n v="4"/>
    <x v="0"/>
    <n v="4"/>
    <n v="5460"/>
    <n v="6219"/>
    <n v="4"/>
    <n v="22"/>
    <n v="4"/>
    <x v="1"/>
    <n v="80"/>
    <n v="2"/>
    <n v="13"/>
    <n v="4"/>
    <n v="7"/>
    <n v="7"/>
    <n v="5"/>
    <n v="7"/>
  </r>
  <r>
    <s v="No"/>
    <x v="0"/>
    <x v="2"/>
    <x v="1"/>
    <x v="1"/>
    <x v="2"/>
    <x v="485"/>
    <x v="485"/>
    <x v="0"/>
    <x v="1"/>
    <x v="2"/>
    <s v="No"/>
    <s v="Y"/>
    <n v="5"/>
    <n v="-2"/>
    <n v="0"/>
    <n v="27"/>
    <n v="0"/>
    <m/>
    <n v="0"/>
    <x v="1"/>
    <n v="798"/>
    <n v="6"/>
    <x v="2"/>
    <x v="0"/>
    <n v="1"/>
    <n v="66"/>
    <n v="2"/>
    <x v="1"/>
    <n v="3"/>
    <n v="2187"/>
    <n v="5013"/>
    <n v="0"/>
    <n v="12"/>
    <n v="3"/>
    <x v="3"/>
    <n v="80"/>
    <n v="2"/>
    <n v="6"/>
    <n v="2"/>
    <n v="5"/>
    <n v="3"/>
    <n v="0"/>
    <n v="3"/>
  </r>
  <r>
    <s v="No"/>
    <x v="0"/>
    <x v="0"/>
    <x v="1"/>
    <x v="0"/>
    <x v="3"/>
    <x v="486"/>
    <x v="486"/>
    <x v="1"/>
    <x v="0"/>
    <x v="1"/>
    <s v="Yes"/>
    <s v="Y"/>
    <n v="3"/>
    <n v="-2"/>
    <n v="0"/>
    <n v="37"/>
    <n v="0"/>
    <m/>
    <n v="0"/>
    <x v="1"/>
    <n v="558"/>
    <n v="2"/>
    <x v="3"/>
    <x v="0"/>
    <n v="4"/>
    <n v="75"/>
    <n v="3"/>
    <x v="0"/>
    <n v="1"/>
    <n v="9602"/>
    <n v="3010"/>
    <n v="4"/>
    <n v="11"/>
    <n v="3"/>
    <x v="3"/>
    <n v="80"/>
    <n v="1"/>
    <n v="17"/>
    <n v="2"/>
    <n v="3"/>
    <n v="0"/>
    <n v="1"/>
    <n v="0"/>
  </r>
  <r>
    <s v="No"/>
    <x v="0"/>
    <x v="4"/>
    <x v="1"/>
    <x v="1"/>
    <x v="0"/>
    <x v="487"/>
    <x v="487"/>
    <x v="0"/>
    <x v="1"/>
    <x v="0"/>
    <s v="No"/>
    <s v="Y"/>
    <n v="0"/>
    <n v="-2"/>
    <n v="0"/>
    <n v="20"/>
    <n v="0"/>
    <m/>
    <n v="0"/>
    <x v="1"/>
    <n v="959"/>
    <n v="1"/>
    <x v="3"/>
    <x v="0"/>
    <n v="4"/>
    <n v="83"/>
    <n v="2"/>
    <x v="1"/>
    <n v="2"/>
    <n v="2836"/>
    <n v="11757"/>
    <n v="1"/>
    <n v="13"/>
    <n v="3"/>
    <x v="1"/>
    <n v="80"/>
    <n v="0"/>
    <n v="1"/>
    <n v="4"/>
    <n v="1"/>
    <n v="0"/>
    <n v="0"/>
    <n v="0"/>
  </r>
  <r>
    <s v="No"/>
    <x v="0"/>
    <x v="0"/>
    <x v="1"/>
    <x v="1"/>
    <x v="0"/>
    <x v="488"/>
    <x v="488"/>
    <x v="0"/>
    <x v="4"/>
    <x v="1"/>
    <s v="No"/>
    <s v="Y"/>
    <n v="4"/>
    <n v="-2"/>
    <n v="0"/>
    <n v="42"/>
    <n v="0"/>
    <m/>
    <n v="0"/>
    <x v="1"/>
    <n v="622"/>
    <n v="2"/>
    <x v="2"/>
    <x v="0"/>
    <n v="3"/>
    <n v="81"/>
    <n v="3"/>
    <x v="0"/>
    <n v="2"/>
    <n v="4089"/>
    <n v="5718"/>
    <n v="1"/>
    <n v="13"/>
    <n v="3"/>
    <x v="2"/>
    <n v="80"/>
    <n v="2"/>
    <n v="10"/>
    <n v="3"/>
    <n v="10"/>
    <n v="2"/>
    <n v="2"/>
    <n v="2"/>
  </r>
  <r>
    <s v="No"/>
    <x v="0"/>
    <x v="0"/>
    <x v="1"/>
    <x v="1"/>
    <x v="1"/>
    <x v="489"/>
    <x v="489"/>
    <x v="1"/>
    <x v="7"/>
    <x v="2"/>
    <s v="Yes"/>
    <s v="Y"/>
    <n v="3"/>
    <n v="-2"/>
    <n v="0"/>
    <n v="43"/>
    <n v="0"/>
    <m/>
    <n v="0"/>
    <x v="1"/>
    <n v="782"/>
    <n v="6"/>
    <x v="2"/>
    <x v="0"/>
    <n v="2"/>
    <n v="50"/>
    <n v="2"/>
    <x v="3"/>
    <n v="4"/>
    <n v="16627"/>
    <n v="2671"/>
    <n v="4"/>
    <n v="14"/>
    <n v="3"/>
    <x v="3"/>
    <n v="80"/>
    <n v="1"/>
    <n v="21"/>
    <n v="2"/>
    <n v="1"/>
    <n v="0"/>
    <n v="0"/>
    <n v="0"/>
  </r>
  <r>
    <s v="No"/>
    <x v="0"/>
    <x v="0"/>
    <x v="1"/>
    <x v="1"/>
    <x v="0"/>
    <x v="490"/>
    <x v="490"/>
    <x v="0"/>
    <x v="1"/>
    <x v="0"/>
    <s v="No"/>
    <s v="Y"/>
    <n v="3"/>
    <n v="-2"/>
    <n v="0"/>
    <n v="38"/>
    <n v="0"/>
    <m/>
    <n v="0"/>
    <x v="1"/>
    <n v="362"/>
    <n v="1"/>
    <x v="1"/>
    <x v="0"/>
    <n v="3"/>
    <n v="43"/>
    <n v="3"/>
    <x v="1"/>
    <n v="2"/>
    <n v="2619"/>
    <n v="14561"/>
    <n v="3"/>
    <n v="17"/>
    <n v="3"/>
    <x v="1"/>
    <n v="80"/>
    <n v="0"/>
    <n v="8"/>
    <n v="2"/>
    <n v="0"/>
    <n v="0"/>
    <n v="0"/>
    <n v="0"/>
  </r>
  <r>
    <s v="No"/>
    <x v="1"/>
    <x v="0"/>
    <x v="1"/>
    <x v="1"/>
    <x v="2"/>
    <x v="491"/>
    <x v="491"/>
    <x v="1"/>
    <x v="2"/>
    <x v="2"/>
    <s v="Yes"/>
    <s v="Y"/>
    <n v="3"/>
    <n v="-2"/>
    <n v="0"/>
    <n v="43"/>
    <n v="0"/>
    <m/>
    <n v="0"/>
    <x v="1"/>
    <n v="1001"/>
    <n v="9"/>
    <x v="4"/>
    <x v="0"/>
    <n v="4"/>
    <n v="72"/>
    <n v="3"/>
    <x v="0"/>
    <n v="3"/>
    <n v="5679"/>
    <n v="19627"/>
    <n v="3"/>
    <n v="13"/>
    <n v="3"/>
    <x v="2"/>
    <n v="80"/>
    <n v="1"/>
    <n v="10"/>
    <n v="3"/>
    <n v="8"/>
    <n v="7"/>
    <n v="4"/>
    <n v="7"/>
  </r>
  <r>
    <s v="No"/>
    <x v="0"/>
    <x v="1"/>
    <x v="1"/>
    <x v="1"/>
    <x v="0"/>
    <x v="492"/>
    <x v="492"/>
    <x v="0"/>
    <x v="5"/>
    <x v="1"/>
    <s v="No"/>
    <s v="Y"/>
    <n v="3"/>
    <n v="-2"/>
    <n v="0"/>
    <n v="48"/>
    <n v="0"/>
    <m/>
    <n v="0"/>
    <x v="1"/>
    <n v="1236"/>
    <n v="1"/>
    <x v="2"/>
    <x v="0"/>
    <n v="4"/>
    <n v="40"/>
    <n v="2"/>
    <x v="3"/>
    <n v="2"/>
    <n v="15402"/>
    <n v="17997"/>
    <n v="7"/>
    <n v="11"/>
    <n v="3"/>
    <x v="0"/>
    <n v="80"/>
    <n v="1"/>
    <n v="21"/>
    <n v="1"/>
    <n v="3"/>
    <n v="2"/>
    <n v="0"/>
    <n v="2"/>
  </r>
  <r>
    <s v="No"/>
    <x v="0"/>
    <x v="0"/>
    <x v="1"/>
    <x v="2"/>
    <x v="0"/>
    <x v="493"/>
    <x v="493"/>
    <x v="0"/>
    <x v="8"/>
    <x v="0"/>
    <s v="No"/>
    <s v="Y"/>
    <n v="1"/>
    <n v="-2"/>
    <n v="0"/>
    <n v="44"/>
    <n v="0"/>
    <m/>
    <n v="0"/>
    <x v="1"/>
    <n v="1112"/>
    <n v="1"/>
    <x v="2"/>
    <x v="0"/>
    <n v="1"/>
    <n v="50"/>
    <n v="2"/>
    <x v="0"/>
    <n v="2"/>
    <n v="5985"/>
    <n v="26894"/>
    <n v="4"/>
    <n v="11"/>
    <n v="3"/>
    <x v="2"/>
    <n v="80"/>
    <n v="0"/>
    <n v="10"/>
    <n v="4"/>
    <n v="2"/>
    <n v="2"/>
    <n v="0"/>
    <n v="2"/>
  </r>
  <r>
    <s v="No"/>
    <x v="0"/>
    <x v="2"/>
    <x v="1"/>
    <x v="0"/>
    <x v="4"/>
    <x v="494"/>
    <x v="494"/>
    <x v="0"/>
    <x v="6"/>
    <x v="2"/>
    <s v="Yes"/>
    <s v="Y"/>
    <n v="3"/>
    <n v="-2"/>
    <n v="0"/>
    <n v="34"/>
    <n v="0"/>
    <m/>
    <n v="0"/>
    <x v="1"/>
    <n v="204"/>
    <n v="14"/>
    <x v="3"/>
    <x v="0"/>
    <n v="4"/>
    <n v="31"/>
    <n v="3"/>
    <x v="1"/>
    <n v="4"/>
    <n v="2579"/>
    <n v="2912"/>
    <n v="1"/>
    <n v="18"/>
    <n v="3"/>
    <x v="1"/>
    <n v="80"/>
    <n v="2"/>
    <n v="8"/>
    <n v="3"/>
    <n v="8"/>
    <n v="2"/>
    <n v="0"/>
    <n v="6"/>
  </r>
  <r>
    <s v="Yes"/>
    <x v="0"/>
    <x v="2"/>
    <x v="0"/>
    <x v="0"/>
    <x v="3"/>
    <x v="495"/>
    <x v="495"/>
    <x v="1"/>
    <x v="6"/>
    <x v="2"/>
    <s v="No"/>
    <s v="Y"/>
    <n v="3"/>
    <n v="-2"/>
    <n v="0"/>
    <n v="27"/>
    <n v="1"/>
    <n v="1"/>
    <n v="1"/>
    <x v="0"/>
    <n v="1420"/>
    <n v="2"/>
    <x v="1"/>
    <x v="0"/>
    <n v="3"/>
    <n v="85"/>
    <n v="3"/>
    <x v="1"/>
    <n v="1"/>
    <n v="3041"/>
    <n v="16346"/>
    <n v="0"/>
    <n v="11"/>
    <n v="3"/>
    <x v="2"/>
    <n v="80"/>
    <n v="1"/>
    <n v="5"/>
    <n v="3"/>
    <n v="4"/>
    <n v="3"/>
    <n v="0"/>
    <n v="2"/>
  </r>
  <r>
    <s v="No"/>
    <x v="0"/>
    <x v="4"/>
    <x v="1"/>
    <x v="0"/>
    <x v="4"/>
    <x v="496"/>
    <x v="496"/>
    <x v="1"/>
    <x v="6"/>
    <x v="0"/>
    <s v="No"/>
    <s v="Y"/>
    <n v="2"/>
    <n v="-2"/>
    <n v="0"/>
    <n v="21"/>
    <n v="0"/>
    <m/>
    <n v="0"/>
    <x v="1"/>
    <n v="1343"/>
    <n v="22"/>
    <x v="1"/>
    <x v="0"/>
    <n v="4"/>
    <n v="49"/>
    <n v="3"/>
    <x v="1"/>
    <n v="4"/>
    <n v="3447"/>
    <n v="24444"/>
    <n v="1"/>
    <n v="11"/>
    <n v="3"/>
    <x v="3"/>
    <n v="80"/>
    <n v="0"/>
    <n v="3"/>
    <n v="3"/>
    <n v="3"/>
    <n v="2"/>
    <n v="1"/>
    <n v="2"/>
  </r>
  <r>
    <s v="No"/>
    <x v="0"/>
    <x v="0"/>
    <x v="1"/>
    <x v="1"/>
    <x v="1"/>
    <x v="497"/>
    <x v="497"/>
    <x v="1"/>
    <x v="5"/>
    <x v="1"/>
    <s v="Yes"/>
    <s v="Y"/>
    <n v="2"/>
    <n v="-2"/>
    <n v="0"/>
    <n v="44"/>
    <n v="0"/>
    <m/>
    <n v="0"/>
    <x v="1"/>
    <n v="1315"/>
    <n v="3"/>
    <x v="2"/>
    <x v="0"/>
    <n v="4"/>
    <n v="35"/>
    <n v="3"/>
    <x v="4"/>
    <n v="4"/>
    <n v="19513"/>
    <n v="9358"/>
    <n v="4"/>
    <n v="12"/>
    <n v="3"/>
    <x v="0"/>
    <n v="80"/>
    <n v="1"/>
    <n v="26"/>
    <n v="4"/>
    <n v="2"/>
    <n v="2"/>
    <n v="0"/>
    <n v="1"/>
  </r>
  <r>
    <s v="No"/>
    <x v="0"/>
    <x v="4"/>
    <x v="1"/>
    <x v="1"/>
    <x v="2"/>
    <x v="498"/>
    <x v="498"/>
    <x v="1"/>
    <x v="1"/>
    <x v="1"/>
    <s v="No"/>
    <s v="Y"/>
    <n v="3"/>
    <n v="-2"/>
    <n v="0"/>
    <n v="22"/>
    <n v="0"/>
    <m/>
    <n v="0"/>
    <x v="1"/>
    <n v="604"/>
    <n v="6"/>
    <x v="1"/>
    <x v="0"/>
    <n v="1"/>
    <n v="69"/>
    <n v="3"/>
    <x v="1"/>
    <n v="3"/>
    <n v="2773"/>
    <n v="12145"/>
    <n v="0"/>
    <n v="20"/>
    <n v="4"/>
    <x v="1"/>
    <n v="80"/>
    <n v="0"/>
    <n v="3"/>
    <n v="3"/>
    <n v="2"/>
    <n v="2"/>
    <n v="2"/>
    <n v="2"/>
  </r>
  <r>
    <s v="No"/>
    <x v="0"/>
    <x v="2"/>
    <x v="1"/>
    <x v="0"/>
    <x v="3"/>
    <x v="499"/>
    <x v="499"/>
    <x v="1"/>
    <x v="0"/>
    <x v="2"/>
    <s v="No"/>
    <s v="Y"/>
    <n v="3"/>
    <n v="-2"/>
    <n v="0"/>
    <n v="33"/>
    <n v="0"/>
    <m/>
    <n v="0"/>
    <x v="1"/>
    <n v="1216"/>
    <n v="8"/>
    <x v="2"/>
    <x v="0"/>
    <n v="3"/>
    <n v="39"/>
    <n v="3"/>
    <x v="0"/>
    <n v="1"/>
    <n v="7104"/>
    <n v="20431"/>
    <n v="0"/>
    <n v="12"/>
    <n v="3"/>
    <x v="1"/>
    <n v="80"/>
    <n v="0"/>
    <n v="6"/>
    <n v="3"/>
    <n v="5"/>
    <n v="0"/>
    <n v="1"/>
    <n v="2"/>
  </r>
  <r>
    <s v="No"/>
    <x v="0"/>
    <x v="2"/>
    <x v="1"/>
    <x v="1"/>
    <x v="0"/>
    <x v="500"/>
    <x v="500"/>
    <x v="0"/>
    <x v="1"/>
    <x v="1"/>
    <s v="Yes"/>
    <s v="Y"/>
    <n v="2"/>
    <n v="-2"/>
    <n v="0"/>
    <n v="32"/>
    <n v="0"/>
    <m/>
    <n v="0"/>
    <x v="1"/>
    <n v="646"/>
    <n v="9"/>
    <x v="2"/>
    <x v="0"/>
    <n v="1"/>
    <n v="92"/>
    <n v="3"/>
    <x v="0"/>
    <n v="2"/>
    <n v="6322"/>
    <n v="18089"/>
    <n v="1"/>
    <n v="12"/>
    <n v="3"/>
    <x v="1"/>
    <n v="80"/>
    <n v="1"/>
    <n v="6"/>
    <n v="2"/>
    <n v="6"/>
    <n v="4"/>
    <n v="0"/>
    <n v="5"/>
  </r>
  <r>
    <s v="No"/>
    <x v="1"/>
    <x v="2"/>
    <x v="1"/>
    <x v="1"/>
    <x v="2"/>
    <x v="501"/>
    <x v="501"/>
    <x v="0"/>
    <x v="1"/>
    <x v="2"/>
    <s v="No"/>
    <s v="Y"/>
    <n v="2"/>
    <n v="-2"/>
    <n v="0"/>
    <n v="30"/>
    <n v="0"/>
    <m/>
    <n v="0"/>
    <x v="1"/>
    <n v="160"/>
    <n v="3"/>
    <x v="3"/>
    <x v="0"/>
    <n v="3"/>
    <n v="71"/>
    <n v="3"/>
    <x v="1"/>
    <n v="3"/>
    <n v="2083"/>
    <n v="22653"/>
    <n v="1"/>
    <n v="20"/>
    <n v="4"/>
    <x v="3"/>
    <n v="80"/>
    <n v="1"/>
    <n v="1"/>
    <n v="3"/>
    <n v="1"/>
    <n v="0"/>
    <n v="0"/>
    <n v="0"/>
  </r>
  <r>
    <s v="No"/>
    <x v="0"/>
    <x v="1"/>
    <x v="1"/>
    <x v="0"/>
    <x v="2"/>
    <x v="502"/>
    <x v="502"/>
    <x v="0"/>
    <x v="0"/>
    <x v="0"/>
    <s v="No"/>
    <s v="Y"/>
    <n v="2"/>
    <n v="-2"/>
    <n v="0"/>
    <n v="53"/>
    <n v="0"/>
    <m/>
    <n v="0"/>
    <x v="1"/>
    <n v="238"/>
    <n v="1"/>
    <x v="1"/>
    <x v="0"/>
    <n v="4"/>
    <n v="34"/>
    <n v="3"/>
    <x v="0"/>
    <n v="3"/>
    <n v="8381"/>
    <n v="7507"/>
    <n v="7"/>
    <n v="20"/>
    <n v="4"/>
    <x v="1"/>
    <n v="80"/>
    <n v="0"/>
    <n v="18"/>
    <n v="4"/>
    <n v="14"/>
    <n v="7"/>
    <n v="8"/>
    <n v="10"/>
  </r>
  <r>
    <s v="No"/>
    <x v="0"/>
    <x v="2"/>
    <x v="1"/>
    <x v="1"/>
    <x v="0"/>
    <x v="503"/>
    <x v="503"/>
    <x v="1"/>
    <x v="1"/>
    <x v="1"/>
    <s v="No"/>
    <s v="Y"/>
    <n v="4"/>
    <n v="-2"/>
    <n v="0"/>
    <n v="34"/>
    <n v="0"/>
    <m/>
    <n v="0"/>
    <x v="1"/>
    <n v="1397"/>
    <n v="1"/>
    <x v="4"/>
    <x v="0"/>
    <n v="2"/>
    <n v="42"/>
    <n v="3"/>
    <x v="1"/>
    <n v="2"/>
    <n v="2691"/>
    <n v="7660"/>
    <n v="1"/>
    <n v="12"/>
    <n v="3"/>
    <x v="1"/>
    <n v="80"/>
    <n v="1"/>
    <n v="10"/>
    <n v="2"/>
    <n v="10"/>
    <n v="9"/>
    <n v="8"/>
    <n v="8"/>
  </r>
  <r>
    <s v="Yes"/>
    <x v="1"/>
    <x v="1"/>
    <x v="0"/>
    <x v="0"/>
    <x v="0"/>
    <x v="504"/>
    <x v="504"/>
    <x v="0"/>
    <x v="0"/>
    <x v="1"/>
    <s v="No"/>
    <s v="Y"/>
    <n v="4"/>
    <n v="-2"/>
    <n v="0"/>
    <n v="45"/>
    <n v="1"/>
    <n v="1"/>
    <n v="1"/>
    <x v="0"/>
    <n v="306"/>
    <n v="26"/>
    <x v="2"/>
    <x v="0"/>
    <n v="1"/>
    <n v="100"/>
    <n v="3"/>
    <x v="0"/>
    <n v="2"/>
    <n v="4286"/>
    <n v="5630"/>
    <n v="2"/>
    <n v="14"/>
    <n v="3"/>
    <x v="1"/>
    <n v="80"/>
    <n v="2"/>
    <n v="5"/>
    <n v="3"/>
    <n v="1"/>
    <n v="1"/>
    <n v="0"/>
    <n v="0"/>
  </r>
  <r>
    <s v="No"/>
    <x v="0"/>
    <x v="2"/>
    <x v="1"/>
    <x v="1"/>
    <x v="0"/>
    <x v="505"/>
    <x v="505"/>
    <x v="0"/>
    <x v="2"/>
    <x v="1"/>
    <s v="Yes"/>
    <s v="Y"/>
    <n v="2"/>
    <n v="-2"/>
    <n v="0"/>
    <n v="26"/>
    <n v="0"/>
    <m/>
    <n v="0"/>
    <x v="1"/>
    <n v="991"/>
    <n v="6"/>
    <x v="3"/>
    <x v="0"/>
    <n v="3"/>
    <n v="71"/>
    <n v="3"/>
    <x v="1"/>
    <n v="2"/>
    <n v="2659"/>
    <n v="17759"/>
    <n v="1"/>
    <n v="13"/>
    <n v="3"/>
    <x v="3"/>
    <n v="80"/>
    <n v="1"/>
    <n v="3"/>
    <n v="3"/>
    <n v="3"/>
    <n v="2"/>
    <n v="0"/>
    <n v="2"/>
  </r>
  <r>
    <s v="No"/>
    <x v="0"/>
    <x v="0"/>
    <x v="1"/>
    <x v="1"/>
    <x v="1"/>
    <x v="506"/>
    <x v="506"/>
    <x v="1"/>
    <x v="3"/>
    <x v="1"/>
    <s v="No"/>
    <s v="Y"/>
    <n v="2"/>
    <n v="-2"/>
    <n v="0"/>
    <n v="37"/>
    <n v="0"/>
    <m/>
    <n v="0"/>
    <x v="1"/>
    <n v="482"/>
    <n v="3"/>
    <x v="3"/>
    <x v="0"/>
    <n v="3"/>
    <n v="36"/>
    <n v="3"/>
    <x v="2"/>
    <n v="3"/>
    <n v="9434"/>
    <n v="9606"/>
    <n v="1"/>
    <n v="15"/>
    <n v="3"/>
    <x v="3"/>
    <n v="80"/>
    <n v="1"/>
    <n v="10"/>
    <n v="3"/>
    <n v="10"/>
    <n v="7"/>
    <n v="7"/>
    <n v="8"/>
  </r>
  <r>
    <s v="No"/>
    <x v="0"/>
    <x v="2"/>
    <x v="1"/>
    <x v="0"/>
    <x v="2"/>
    <x v="507"/>
    <x v="507"/>
    <x v="0"/>
    <x v="0"/>
    <x v="1"/>
    <s v="No"/>
    <s v="Y"/>
    <n v="5"/>
    <n v="-2"/>
    <n v="0"/>
    <n v="29"/>
    <n v="0"/>
    <m/>
    <n v="0"/>
    <x v="1"/>
    <n v="1176"/>
    <n v="3"/>
    <x v="0"/>
    <x v="0"/>
    <n v="2"/>
    <n v="62"/>
    <n v="3"/>
    <x v="0"/>
    <n v="3"/>
    <n v="5561"/>
    <n v="3487"/>
    <n v="1"/>
    <n v="14"/>
    <n v="3"/>
    <x v="0"/>
    <n v="80"/>
    <n v="1"/>
    <n v="6"/>
    <n v="2"/>
    <n v="6"/>
    <n v="0"/>
    <n v="1"/>
    <n v="2"/>
  </r>
  <r>
    <s v="No"/>
    <x v="0"/>
    <x v="0"/>
    <x v="1"/>
    <x v="1"/>
    <x v="0"/>
    <x v="508"/>
    <x v="508"/>
    <x v="1"/>
    <x v="1"/>
    <x v="0"/>
    <s v="No"/>
    <s v="Y"/>
    <n v="3"/>
    <n v="-2"/>
    <n v="0"/>
    <n v="35"/>
    <n v="0"/>
    <m/>
    <n v="0"/>
    <x v="1"/>
    <n v="1017"/>
    <n v="6"/>
    <x v="2"/>
    <x v="0"/>
    <n v="2"/>
    <n v="82"/>
    <n v="1"/>
    <x v="0"/>
    <n v="2"/>
    <n v="6646"/>
    <n v="19368"/>
    <n v="1"/>
    <n v="13"/>
    <n v="3"/>
    <x v="2"/>
    <n v="80"/>
    <n v="0"/>
    <n v="17"/>
    <n v="3"/>
    <n v="17"/>
    <n v="11"/>
    <n v="11"/>
    <n v="8"/>
  </r>
  <r>
    <s v="No"/>
    <x v="1"/>
    <x v="2"/>
    <x v="1"/>
    <x v="1"/>
    <x v="0"/>
    <x v="509"/>
    <x v="509"/>
    <x v="1"/>
    <x v="4"/>
    <x v="2"/>
    <s v="No"/>
    <s v="Y"/>
    <n v="2"/>
    <n v="-2"/>
    <n v="0"/>
    <n v="33"/>
    <n v="0"/>
    <m/>
    <n v="0"/>
    <x v="1"/>
    <n v="1296"/>
    <n v="6"/>
    <x v="3"/>
    <x v="0"/>
    <n v="3"/>
    <n v="30"/>
    <n v="3"/>
    <x v="0"/>
    <n v="2"/>
    <n v="7725"/>
    <n v="5335"/>
    <n v="3"/>
    <n v="23"/>
    <n v="4"/>
    <x v="3"/>
    <n v="80"/>
    <n v="1"/>
    <n v="15"/>
    <n v="1"/>
    <n v="13"/>
    <n v="11"/>
    <n v="4"/>
    <n v="7"/>
  </r>
  <r>
    <s v="No"/>
    <x v="0"/>
    <x v="1"/>
    <x v="1"/>
    <x v="2"/>
    <x v="2"/>
    <x v="510"/>
    <x v="510"/>
    <x v="1"/>
    <x v="8"/>
    <x v="1"/>
    <s v="No"/>
    <s v="Y"/>
    <n v="1"/>
    <n v="-2"/>
    <n v="0"/>
    <n v="54"/>
    <n v="0"/>
    <m/>
    <n v="0"/>
    <x v="1"/>
    <n v="397"/>
    <n v="19"/>
    <x v="2"/>
    <x v="0"/>
    <n v="3"/>
    <n v="88"/>
    <n v="3"/>
    <x v="2"/>
    <n v="3"/>
    <n v="10725"/>
    <n v="6729"/>
    <n v="2"/>
    <n v="15"/>
    <n v="3"/>
    <x v="3"/>
    <n v="80"/>
    <n v="1"/>
    <n v="16"/>
    <n v="4"/>
    <n v="9"/>
    <n v="7"/>
    <n v="7"/>
    <n v="1"/>
  </r>
  <r>
    <s v="No"/>
    <x v="0"/>
    <x v="0"/>
    <x v="1"/>
    <x v="1"/>
    <x v="2"/>
    <x v="511"/>
    <x v="511"/>
    <x v="1"/>
    <x v="3"/>
    <x v="2"/>
    <s v="Yes"/>
    <s v="Y"/>
    <n v="2"/>
    <n v="-2"/>
    <n v="0"/>
    <n v="36"/>
    <n v="0"/>
    <m/>
    <n v="0"/>
    <x v="1"/>
    <n v="913"/>
    <n v="9"/>
    <x v="0"/>
    <x v="0"/>
    <n v="2"/>
    <n v="48"/>
    <n v="2"/>
    <x v="0"/>
    <n v="3"/>
    <n v="8847"/>
    <n v="13934"/>
    <n v="2"/>
    <n v="11"/>
    <n v="3"/>
    <x v="3"/>
    <n v="80"/>
    <n v="1"/>
    <n v="13"/>
    <n v="3"/>
    <n v="3"/>
    <n v="2"/>
    <n v="0"/>
    <n v="2"/>
  </r>
  <r>
    <s v="No"/>
    <x v="0"/>
    <x v="2"/>
    <x v="1"/>
    <x v="1"/>
    <x v="2"/>
    <x v="512"/>
    <x v="512"/>
    <x v="1"/>
    <x v="1"/>
    <x v="0"/>
    <s v="No"/>
    <s v="Y"/>
    <n v="0"/>
    <n v="-2"/>
    <n v="0"/>
    <n v="27"/>
    <n v="0"/>
    <m/>
    <n v="0"/>
    <x v="1"/>
    <n v="1115"/>
    <n v="3"/>
    <x v="2"/>
    <x v="0"/>
    <n v="1"/>
    <n v="54"/>
    <n v="2"/>
    <x v="1"/>
    <n v="4"/>
    <n v="2045"/>
    <n v="15174"/>
    <n v="0"/>
    <n v="13"/>
    <n v="3"/>
    <x v="1"/>
    <n v="80"/>
    <n v="0"/>
    <n v="5"/>
    <n v="3"/>
    <n v="4"/>
    <n v="2"/>
    <n v="1"/>
    <n v="1"/>
  </r>
  <r>
    <s v="Yes"/>
    <x v="0"/>
    <x v="4"/>
    <x v="0"/>
    <x v="1"/>
    <x v="2"/>
    <x v="513"/>
    <x v="513"/>
    <x v="1"/>
    <x v="1"/>
    <x v="0"/>
    <s v="Yes"/>
    <s v="Y"/>
    <n v="5"/>
    <n v="-2"/>
    <n v="0"/>
    <n v="20"/>
    <n v="1"/>
    <n v="1"/>
    <n v="1"/>
    <x v="0"/>
    <n v="1362"/>
    <n v="10"/>
    <x v="1"/>
    <x v="0"/>
    <n v="4"/>
    <n v="32"/>
    <n v="3"/>
    <x v="1"/>
    <n v="3"/>
    <n v="1009"/>
    <n v="26999"/>
    <n v="1"/>
    <n v="11"/>
    <n v="3"/>
    <x v="1"/>
    <n v="80"/>
    <n v="0"/>
    <n v="1"/>
    <n v="3"/>
    <n v="1"/>
    <n v="0"/>
    <n v="1"/>
    <n v="1"/>
  </r>
  <r>
    <s v="Yes"/>
    <x v="1"/>
    <x v="2"/>
    <x v="0"/>
    <x v="1"/>
    <x v="0"/>
    <x v="514"/>
    <x v="514"/>
    <x v="1"/>
    <x v="1"/>
    <x v="0"/>
    <s v="Yes"/>
    <s v="Y"/>
    <n v="3"/>
    <n v="-2"/>
    <n v="0"/>
    <n v="33"/>
    <n v="1"/>
    <n v="1"/>
    <n v="1"/>
    <x v="0"/>
    <n v="1076"/>
    <n v="3"/>
    <x v="3"/>
    <x v="0"/>
    <n v="1"/>
    <n v="70"/>
    <n v="3"/>
    <x v="1"/>
    <n v="2"/>
    <n v="3348"/>
    <n v="3164"/>
    <n v="1"/>
    <n v="11"/>
    <n v="3"/>
    <x v="0"/>
    <n v="80"/>
    <n v="0"/>
    <n v="10"/>
    <n v="3"/>
    <n v="10"/>
    <n v="8"/>
    <n v="9"/>
    <n v="7"/>
  </r>
  <r>
    <s v="No"/>
    <x v="2"/>
    <x v="0"/>
    <x v="1"/>
    <x v="1"/>
    <x v="0"/>
    <x v="515"/>
    <x v="515"/>
    <x v="1"/>
    <x v="2"/>
    <x v="1"/>
    <s v="No"/>
    <s v="Y"/>
    <n v="3"/>
    <n v="-2"/>
    <n v="0"/>
    <n v="35"/>
    <n v="0"/>
    <m/>
    <n v="0"/>
    <x v="1"/>
    <n v="727"/>
    <n v="3"/>
    <x v="3"/>
    <x v="0"/>
    <n v="3"/>
    <n v="41"/>
    <n v="2"/>
    <x v="1"/>
    <n v="2"/>
    <n v="1281"/>
    <n v="16900"/>
    <n v="1"/>
    <n v="18"/>
    <n v="3"/>
    <x v="3"/>
    <n v="80"/>
    <n v="2"/>
    <n v="1"/>
    <n v="3"/>
    <n v="1"/>
    <n v="0"/>
    <n v="0"/>
    <n v="0"/>
  </r>
  <r>
    <s v="No"/>
    <x v="0"/>
    <x v="4"/>
    <x v="1"/>
    <x v="1"/>
    <x v="2"/>
    <x v="516"/>
    <x v="516"/>
    <x v="1"/>
    <x v="1"/>
    <x v="1"/>
    <s v="No"/>
    <s v="Y"/>
    <n v="3"/>
    <n v="-2"/>
    <n v="0"/>
    <n v="23"/>
    <n v="0"/>
    <m/>
    <n v="0"/>
    <x v="1"/>
    <n v="885"/>
    <n v="4"/>
    <x v="3"/>
    <x v="0"/>
    <n v="1"/>
    <n v="58"/>
    <n v="4"/>
    <x v="1"/>
    <n v="3"/>
    <n v="2819"/>
    <n v="8544"/>
    <n v="2"/>
    <n v="16"/>
    <n v="3"/>
    <x v="0"/>
    <n v="80"/>
    <n v="1"/>
    <n v="5"/>
    <n v="4"/>
    <n v="3"/>
    <n v="2"/>
    <n v="0"/>
    <n v="2"/>
  </r>
  <r>
    <s v="No"/>
    <x v="0"/>
    <x v="2"/>
    <x v="1"/>
    <x v="0"/>
    <x v="0"/>
    <x v="517"/>
    <x v="517"/>
    <x v="1"/>
    <x v="0"/>
    <x v="1"/>
    <s v="No"/>
    <s v="Y"/>
    <n v="4"/>
    <n v="-2"/>
    <n v="0"/>
    <n v="25"/>
    <n v="0"/>
    <m/>
    <n v="0"/>
    <x v="1"/>
    <n v="810"/>
    <n v="8"/>
    <x v="3"/>
    <x v="0"/>
    <n v="4"/>
    <n v="57"/>
    <n v="4"/>
    <x v="0"/>
    <n v="2"/>
    <n v="4851"/>
    <n v="15678"/>
    <n v="0"/>
    <n v="22"/>
    <n v="4"/>
    <x v="3"/>
    <n v="80"/>
    <n v="1"/>
    <n v="4"/>
    <n v="3"/>
    <n v="3"/>
    <n v="2"/>
    <n v="1"/>
    <n v="2"/>
  </r>
  <r>
    <s v="No"/>
    <x v="0"/>
    <x v="0"/>
    <x v="1"/>
    <x v="0"/>
    <x v="3"/>
    <x v="518"/>
    <x v="518"/>
    <x v="0"/>
    <x v="0"/>
    <x v="0"/>
    <s v="No"/>
    <s v="Y"/>
    <n v="2"/>
    <n v="-2"/>
    <n v="0"/>
    <n v="38"/>
    <n v="0"/>
    <m/>
    <n v="0"/>
    <x v="1"/>
    <n v="243"/>
    <n v="7"/>
    <x v="2"/>
    <x v="0"/>
    <n v="4"/>
    <n v="46"/>
    <n v="2"/>
    <x v="0"/>
    <n v="1"/>
    <n v="4028"/>
    <n v="7791"/>
    <n v="0"/>
    <n v="20"/>
    <n v="4"/>
    <x v="0"/>
    <n v="80"/>
    <n v="0"/>
    <n v="8"/>
    <n v="3"/>
    <n v="7"/>
    <n v="7"/>
    <n v="0"/>
    <n v="5"/>
  </r>
  <r>
    <s v="No"/>
    <x v="1"/>
    <x v="2"/>
    <x v="1"/>
    <x v="1"/>
    <x v="0"/>
    <x v="519"/>
    <x v="519"/>
    <x v="1"/>
    <x v="1"/>
    <x v="2"/>
    <s v="No"/>
    <s v="Y"/>
    <n v="5"/>
    <n v="-2"/>
    <n v="0"/>
    <n v="29"/>
    <n v="0"/>
    <m/>
    <n v="0"/>
    <x v="1"/>
    <n v="806"/>
    <n v="1"/>
    <x v="2"/>
    <x v="0"/>
    <n v="2"/>
    <n v="76"/>
    <n v="1"/>
    <x v="1"/>
    <n v="4"/>
    <n v="2720"/>
    <n v="18959"/>
    <n v="1"/>
    <n v="18"/>
    <n v="3"/>
    <x v="1"/>
    <n v="80"/>
    <n v="1"/>
    <n v="10"/>
    <n v="3"/>
    <n v="10"/>
    <n v="7"/>
    <n v="2"/>
    <n v="8"/>
  </r>
  <r>
    <s v="No"/>
    <x v="0"/>
    <x v="1"/>
    <x v="1"/>
    <x v="0"/>
    <x v="3"/>
    <x v="520"/>
    <x v="520"/>
    <x v="1"/>
    <x v="0"/>
    <x v="1"/>
    <s v="No"/>
    <s v="Y"/>
    <n v="3"/>
    <n v="-2"/>
    <n v="0"/>
    <n v="48"/>
    <n v="0"/>
    <m/>
    <n v="0"/>
    <x v="1"/>
    <n v="817"/>
    <n v="2"/>
    <x v="1"/>
    <x v="0"/>
    <n v="2"/>
    <n v="56"/>
    <n v="4"/>
    <x v="0"/>
    <n v="1"/>
    <n v="8120"/>
    <n v="18597"/>
    <n v="3"/>
    <n v="12"/>
    <n v="3"/>
    <x v="1"/>
    <n v="80"/>
    <n v="0"/>
    <n v="12"/>
    <n v="3"/>
    <n v="2"/>
    <n v="2"/>
    <n v="2"/>
    <n v="2"/>
  </r>
  <r>
    <s v="No"/>
    <x v="1"/>
    <x v="2"/>
    <x v="1"/>
    <x v="0"/>
    <x v="2"/>
    <x v="521"/>
    <x v="521"/>
    <x v="0"/>
    <x v="0"/>
    <x v="2"/>
    <s v="Yes"/>
    <s v="Y"/>
    <n v="3"/>
    <n v="-2"/>
    <n v="0"/>
    <n v="27"/>
    <n v="0"/>
    <m/>
    <n v="0"/>
    <x v="1"/>
    <n v="1410"/>
    <n v="3"/>
    <x v="1"/>
    <x v="0"/>
    <n v="4"/>
    <n v="71"/>
    <n v="4"/>
    <x v="0"/>
    <n v="4"/>
    <n v="4647"/>
    <n v="16673"/>
    <n v="1"/>
    <n v="20"/>
    <n v="4"/>
    <x v="2"/>
    <n v="80"/>
    <n v="2"/>
    <n v="6"/>
    <n v="3"/>
    <n v="6"/>
    <n v="5"/>
    <n v="0"/>
    <n v="4"/>
  </r>
  <r>
    <s v="No"/>
    <x v="0"/>
    <x v="0"/>
    <x v="1"/>
    <x v="1"/>
    <x v="0"/>
    <x v="522"/>
    <x v="522"/>
    <x v="1"/>
    <x v="1"/>
    <x v="0"/>
    <s v="No"/>
    <s v="Y"/>
    <n v="2"/>
    <n v="-2"/>
    <n v="0"/>
    <n v="37"/>
    <n v="0"/>
    <m/>
    <n v="0"/>
    <x v="1"/>
    <n v="1225"/>
    <n v="10"/>
    <x v="0"/>
    <x v="0"/>
    <n v="4"/>
    <n v="80"/>
    <n v="4"/>
    <x v="1"/>
    <n v="4"/>
    <n v="4680"/>
    <n v="15232"/>
    <n v="3"/>
    <n v="17"/>
    <n v="3"/>
    <x v="0"/>
    <n v="80"/>
    <n v="0"/>
    <n v="4"/>
    <n v="3"/>
    <n v="1"/>
    <n v="0"/>
    <n v="0"/>
    <n v="0"/>
  </r>
  <r>
    <s v="No"/>
    <x v="0"/>
    <x v="1"/>
    <x v="1"/>
    <x v="1"/>
    <x v="2"/>
    <x v="523"/>
    <x v="523"/>
    <x v="1"/>
    <x v="2"/>
    <x v="1"/>
    <s v="Yes"/>
    <s v="Y"/>
    <n v="3"/>
    <n v="-2"/>
    <n v="0"/>
    <n v="50"/>
    <n v="0"/>
    <m/>
    <n v="0"/>
    <x v="1"/>
    <n v="1207"/>
    <n v="28"/>
    <x v="1"/>
    <x v="0"/>
    <n v="4"/>
    <n v="74"/>
    <n v="4"/>
    <x v="1"/>
    <n v="3"/>
    <n v="3221"/>
    <n v="3297"/>
    <n v="1"/>
    <n v="11"/>
    <n v="3"/>
    <x v="3"/>
    <n v="80"/>
    <n v="3"/>
    <n v="20"/>
    <n v="3"/>
    <n v="20"/>
    <n v="8"/>
    <n v="3"/>
    <n v="8"/>
  </r>
  <r>
    <s v="No"/>
    <x v="0"/>
    <x v="2"/>
    <x v="1"/>
    <x v="1"/>
    <x v="2"/>
    <x v="524"/>
    <x v="524"/>
    <x v="0"/>
    <x v="4"/>
    <x v="0"/>
    <s v="No"/>
    <s v="Y"/>
    <n v="3"/>
    <n v="-2"/>
    <n v="0"/>
    <n v="34"/>
    <n v="0"/>
    <m/>
    <n v="0"/>
    <x v="1"/>
    <n v="1442"/>
    <n v="9"/>
    <x v="3"/>
    <x v="0"/>
    <n v="4"/>
    <n v="46"/>
    <n v="2"/>
    <x v="2"/>
    <n v="3"/>
    <n v="8621"/>
    <n v="17654"/>
    <n v="1"/>
    <n v="14"/>
    <n v="3"/>
    <x v="2"/>
    <n v="80"/>
    <n v="0"/>
    <n v="9"/>
    <n v="4"/>
    <n v="8"/>
    <n v="7"/>
    <n v="7"/>
    <n v="7"/>
  </r>
  <r>
    <s v="Yes"/>
    <x v="0"/>
    <x v="4"/>
    <x v="0"/>
    <x v="0"/>
    <x v="0"/>
    <x v="525"/>
    <x v="525"/>
    <x v="0"/>
    <x v="0"/>
    <x v="0"/>
    <s v="No"/>
    <s v="Y"/>
    <n v="3"/>
    <n v="-2"/>
    <n v="0"/>
    <n v="24"/>
    <n v="1"/>
    <n v="1"/>
    <n v="1"/>
    <x v="0"/>
    <n v="693"/>
    <n v="3"/>
    <x v="0"/>
    <x v="0"/>
    <n v="1"/>
    <n v="65"/>
    <n v="3"/>
    <x v="0"/>
    <n v="3"/>
    <n v="4577"/>
    <n v="24785"/>
    <n v="9"/>
    <n v="14"/>
    <n v="3"/>
    <x v="0"/>
    <n v="80"/>
    <n v="0"/>
    <n v="4"/>
    <n v="3"/>
    <n v="2"/>
    <n v="2"/>
    <n v="2"/>
    <n v="0"/>
  </r>
  <r>
    <s v="No"/>
    <x v="0"/>
    <x v="0"/>
    <x v="1"/>
    <x v="1"/>
    <x v="4"/>
    <x v="526"/>
    <x v="526"/>
    <x v="0"/>
    <x v="4"/>
    <x v="0"/>
    <s v="No"/>
    <s v="Y"/>
    <n v="4"/>
    <n v="-2"/>
    <n v="0"/>
    <n v="39"/>
    <n v="0"/>
    <m/>
    <n v="0"/>
    <x v="1"/>
    <n v="408"/>
    <n v="2"/>
    <x v="2"/>
    <x v="0"/>
    <n v="4"/>
    <n v="80"/>
    <n v="2"/>
    <x v="0"/>
    <n v="4"/>
    <n v="4553"/>
    <n v="20978"/>
    <n v="1"/>
    <n v="11"/>
    <n v="3"/>
    <x v="0"/>
    <n v="80"/>
    <n v="0"/>
    <n v="20"/>
    <n v="3"/>
    <n v="20"/>
    <n v="7"/>
    <n v="11"/>
    <n v="10"/>
  </r>
  <r>
    <s v="No"/>
    <x v="0"/>
    <x v="2"/>
    <x v="1"/>
    <x v="0"/>
    <x v="3"/>
    <x v="527"/>
    <x v="527"/>
    <x v="1"/>
    <x v="0"/>
    <x v="0"/>
    <s v="No"/>
    <s v="Y"/>
    <n v="2"/>
    <n v="-2"/>
    <n v="0"/>
    <n v="32"/>
    <n v="0"/>
    <m/>
    <n v="0"/>
    <x v="1"/>
    <n v="929"/>
    <n v="10"/>
    <x v="3"/>
    <x v="0"/>
    <n v="4"/>
    <n v="55"/>
    <n v="3"/>
    <x v="0"/>
    <n v="1"/>
    <n v="5396"/>
    <n v="21703"/>
    <n v="1"/>
    <n v="12"/>
    <n v="3"/>
    <x v="1"/>
    <n v="80"/>
    <n v="0"/>
    <n v="10"/>
    <n v="2"/>
    <n v="10"/>
    <n v="7"/>
    <n v="0"/>
    <n v="8"/>
  </r>
  <r>
    <s v="Yes"/>
    <x v="1"/>
    <x v="1"/>
    <x v="0"/>
    <x v="0"/>
    <x v="4"/>
    <x v="528"/>
    <x v="528"/>
    <x v="1"/>
    <x v="0"/>
    <x v="1"/>
    <s v="Yes"/>
    <s v="Y"/>
    <n v="4"/>
    <n v="-2"/>
    <n v="0"/>
    <n v="50"/>
    <n v="1"/>
    <n v="1"/>
    <n v="1"/>
    <x v="0"/>
    <n v="562"/>
    <n v="8"/>
    <x v="0"/>
    <x v="0"/>
    <n v="4"/>
    <n v="50"/>
    <n v="3"/>
    <x v="0"/>
    <n v="4"/>
    <n v="6796"/>
    <n v="23452"/>
    <n v="3"/>
    <n v="14"/>
    <n v="3"/>
    <x v="0"/>
    <n v="80"/>
    <n v="1"/>
    <n v="18"/>
    <n v="3"/>
    <n v="4"/>
    <n v="3"/>
    <n v="1"/>
    <n v="3"/>
  </r>
  <r>
    <s v="No"/>
    <x v="0"/>
    <x v="0"/>
    <x v="1"/>
    <x v="1"/>
    <x v="0"/>
    <x v="529"/>
    <x v="529"/>
    <x v="0"/>
    <x v="4"/>
    <x v="0"/>
    <s v="No"/>
    <s v="Y"/>
    <n v="4"/>
    <n v="-2"/>
    <n v="0"/>
    <n v="38"/>
    <n v="0"/>
    <m/>
    <n v="0"/>
    <x v="1"/>
    <n v="827"/>
    <n v="1"/>
    <x v="2"/>
    <x v="0"/>
    <n v="2"/>
    <n v="33"/>
    <n v="4"/>
    <x v="0"/>
    <n v="4"/>
    <n v="7625"/>
    <n v="19383"/>
    <n v="0"/>
    <n v="13"/>
    <n v="3"/>
    <x v="3"/>
    <n v="80"/>
    <n v="0"/>
    <n v="10"/>
    <n v="2"/>
    <n v="9"/>
    <n v="7"/>
    <n v="1"/>
    <n v="8"/>
  </r>
  <r>
    <s v="No"/>
    <x v="0"/>
    <x v="2"/>
    <x v="1"/>
    <x v="1"/>
    <x v="0"/>
    <x v="530"/>
    <x v="530"/>
    <x v="0"/>
    <x v="3"/>
    <x v="1"/>
    <s v="No"/>
    <s v="Y"/>
    <n v="3"/>
    <n v="-2"/>
    <n v="0"/>
    <n v="27"/>
    <n v="0"/>
    <m/>
    <n v="0"/>
    <x v="1"/>
    <n v="608"/>
    <n v="1"/>
    <x v="0"/>
    <x v="0"/>
    <n v="3"/>
    <n v="68"/>
    <n v="3"/>
    <x v="2"/>
    <n v="3"/>
    <n v="7412"/>
    <n v="6009"/>
    <n v="1"/>
    <n v="11"/>
    <n v="3"/>
    <x v="1"/>
    <n v="80"/>
    <n v="0"/>
    <n v="9"/>
    <n v="3"/>
    <n v="9"/>
    <n v="7"/>
    <n v="0"/>
    <n v="7"/>
  </r>
  <r>
    <s v="No"/>
    <x v="0"/>
    <x v="2"/>
    <x v="1"/>
    <x v="1"/>
    <x v="0"/>
    <x v="531"/>
    <x v="531"/>
    <x v="0"/>
    <x v="7"/>
    <x v="0"/>
    <s v="No"/>
    <s v="Y"/>
    <n v="6"/>
    <n v="-2"/>
    <n v="0"/>
    <n v="32"/>
    <n v="0"/>
    <m/>
    <n v="0"/>
    <x v="1"/>
    <n v="1018"/>
    <n v="3"/>
    <x v="0"/>
    <x v="0"/>
    <n v="3"/>
    <n v="39"/>
    <n v="3"/>
    <x v="2"/>
    <n v="4"/>
    <n v="11159"/>
    <n v="19373"/>
    <n v="3"/>
    <n v="15"/>
    <n v="3"/>
    <x v="1"/>
    <n v="80"/>
    <n v="0"/>
    <n v="10"/>
    <n v="3"/>
    <n v="7"/>
    <n v="7"/>
    <n v="7"/>
    <n v="7"/>
  </r>
  <r>
    <s v="No"/>
    <x v="0"/>
    <x v="1"/>
    <x v="1"/>
    <x v="0"/>
    <x v="3"/>
    <x v="532"/>
    <x v="532"/>
    <x v="1"/>
    <x v="0"/>
    <x v="0"/>
    <s v="No"/>
    <s v="Y"/>
    <n v="2"/>
    <n v="-2"/>
    <n v="0"/>
    <n v="47"/>
    <n v="0"/>
    <m/>
    <n v="0"/>
    <x v="1"/>
    <n v="703"/>
    <n v="14"/>
    <x v="2"/>
    <x v="0"/>
    <n v="4"/>
    <n v="42"/>
    <n v="3"/>
    <x v="0"/>
    <n v="1"/>
    <n v="4960"/>
    <n v="11825"/>
    <n v="2"/>
    <n v="12"/>
    <n v="3"/>
    <x v="1"/>
    <n v="80"/>
    <n v="0"/>
    <n v="20"/>
    <n v="3"/>
    <n v="7"/>
    <n v="7"/>
    <n v="1"/>
    <n v="7"/>
  </r>
  <r>
    <s v="No"/>
    <x v="1"/>
    <x v="0"/>
    <x v="1"/>
    <x v="0"/>
    <x v="0"/>
    <x v="533"/>
    <x v="533"/>
    <x v="1"/>
    <x v="0"/>
    <x v="1"/>
    <s v="Yes"/>
    <s v="Y"/>
    <n v="2"/>
    <n v="-2"/>
    <n v="0"/>
    <n v="40"/>
    <n v="0"/>
    <m/>
    <n v="0"/>
    <x v="1"/>
    <n v="580"/>
    <n v="5"/>
    <x v="2"/>
    <x v="0"/>
    <n v="4"/>
    <n v="48"/>
    <n v="2"/>
    <x v="2"/>
    <n v="3"/>
    <n v="10475"/>
    <n v="23772"/>
    <n v="5"/>
    <n v="21"/>
    <n v="4"/>
    <x v="3"/>
    <n v="80"/>
    <n v="1"/>
    <n v="20"/>
    <n v="3"/>
    <n v="18"/>
    <n v="13"/>
    <n v="1"/>
    <n v="12"/>
  </r>
  <r>
    <s v="No"/>
    <x v="0"/>
    <x v="1"/>
    <x v="1"/>
    <x v="1"/>
    <x v="0"/>
    <x v="534"/>
    <x v="534"/>
    <x v="1"/>
    <x v="7"/>
    <x v="1"/>
    <s v="No"/>
    <s v="Y"/>
    <n v="3"/>
    <n v="-2"/>
    <n v="0"/>
    <n v="53"/>
    <n v="0"/>
    <m/>
    <n v="0"/>
    <x v="1"/>
    <n v="970"/>
    <n v="7"/>
    <x v="3"/>
    <x v="0"/>
    <n v="3"/>
    <n v="59"/>
    <n v="4"/>
    <x v="3"/>
    <n v="3"/>
    <n v="14814"/>
    <n v="13514"/>
    <n v="3"/>
    <n v="19"/>
    <n v="3"/>
    <x v="3"/>
    <n v="80"/>
    <n v="0"/>
    <n v="32"/>
    <n v="3"/>
    <n v="5"/>
    <n v="1"/>
    <n v="1"/>
    <n v="3"/>
  </r>
  <r>
    <s v="No"/>
    <x v="0"/>
    <x v="0"/>
    <x v="1"/>
    <x v="2"/>
    <x v="5"/>
    <x v="535"/>
    <x v="535"/>
    <x v="1"/>
    <x v="5"/>
    <x v="2"/>
    <s v="No"/>
    <s v="Y"/>
    <n v="2"/>
    <n v="-2"/>
    <n v="0"/>
    <n v="41"/>
    <n v="0"/>
    <m/>
    <n v="0"/>
    <x v="1"/>
    <n v="427"/>
    <n v="10"/>
    <x v="2"/>
    <x v="0"/>
    <n v="2"/>
    <n v="73"/>
    <n v="2"/>
    <x v="4"/>
    <n v="4"/>
    <n v="19141"/>
    <n v="8861"/>
    <n v="3"/>
    <n v="15"/>
    <n v="3"/>
    <x v="2"/>
    <n v="80"/>
    <n v="3"/>
    <n v="23"/>
    <n v="2"/>
    <n v="21"/>
    <n v="6"/>
    <n v="12"/>
    <n v="6"/>
  </r>
  <r>
    <s v="No"/>
    <x v="0"/>
    <x v="3"/>
    <x v="1"/>
    <x v="0"/>
    <x v="3"/>
    <x v="536"/>
    <x v="536"/>
    <x v="1"/>
    <x v="0"/>
    <x v="0"/>
    <s v="No"/>
    <s v="Y"/>
    <n v="1"/>
    <n v="-2"/>
    <n v="0"/>
    <n v="60"/>
    <n v="0"/>
    <m/>
    <n v="0"/>
    <x v="1"/>
    <n v="1179"/>
    <n v="16"/>
    <x v="2"/>
    <x v="0"/>
    <n v="1"/>
    <n v="84"/>
    <n v="3"/>
    <x v="0"/>
    <n v="1"/>
    <n v="5405"/>
    <n v="11924"/>
    <n v="8"/>
    <n v="14"/>
    <n v="3"/>
    <x v="1"/>
    <n v="80"/>
    <n v="0"/>
    <n v="10"/>
    <n v="3"/>
    <n v="2"/>
    <n v="2"/>
    <n v="2"/>
    <n v="2"/>
  </r>
  <r>
    <s v="No"/>
    <x v="1"/>
    <x v="2"/>
    <x v="1"/>
    <x v="1"/>
    <x v="0"/>
    <x v="537"/>
    <x v="537"/>
    <x v="1"/>
    <x v="3"/>
    <x v="2"/>
    <s v="No"/>
    <s v="Y"/>
    <n v="4"/>
    <n v="-2"/>
    <n v="0"/>
    <n v="27"/>
    <n v="0"/>
    <m/>
    <n v="0"/>
    <x v="1"/>
    <n v="294"/>
    <n v="10"/>
    <x v="0"/>
    <x v="0"/>
    <n v="4"/>
    <n v="32"/>
    <n v="3"/>
    <x v="2"/>
    <n v="3"/>
    <n v="8793"/>
    <n v="4809"/>
    <n v="1"/>
    <n v="21"/>
    <n v="4"/>
    <x v="3"/>
    <n v="80"/>
    <n v="2"/>
    <n v="9"/>
    <n v="2"/>
    <n v="9"/>
    <n v="7"/>
    <n v="1"/>
    <n v="7"/>
  </r>
  <r>
    <s v="No"/>
    <x v="0"/>
    <x v="0"/>
    <x v="1"/>
    <x v="2"/>
    <x v="5"/>
    <x v="538"/>
    <x v="538"/>
    <x v="1"/>
    <x v="5"/>
    <x v="1"/>
    <s v="No"/>
    <s v="Y"/>
    <n v="3"/>
    <n v="-2"/>
    <n v="0"/>
    <n v="41"/>
    <n v="0"/>
    <m/>
    <n v="0"/>
    <x v="1"/>
    <n v="314"/>
    <n v="1"/>
    <x v="3"/>
    <x v="0"/>
    <n v="4"/>
    <n v="59"/>
    <n v="2"/>
    <x v="4"/>
    <n v="3"/>
    <n v="19189"/>
    <n v="19562"/>
    <n v="1"/>
    <n v="12"/>
    <n v="3"/>
    <x v="2"/>
    <n v="80"/>
    <n v="1"/>
    <n v="22"/>
    <n v="3"/>
    <n v="22"/>
    <n v="7"/>
    <n v="2"/>
    <n v="10"/>
  </r>
  <r>
    <s v="No"/>
    <x v="0"/>
    <x v="1"/>
    <x v="1"/>
    <x v="0"/>
    <x v="3"/>
    <x v="539"/>
    <x v="539"/>
    <x v="1"/>
    <x v="6"/>
    <x v="1"/>
    <s v="No"/>
    <s v="Y"/>
    <n v="2"/>
    <n v="-2"/>
    <n v="0"/>
    <n v="50"/>
    <n v="0"/>
    <m/>
    <n v="0"/>
    <x v="1"/>
    <n v="316"/>
    <n v="8"/>
    <x v="2"/>
    <x v="0"/>
    <n v="4"/>
    <n v="54"/>
    <n v="3"/>
    <x v="1"/>
    <n v="1"/>
    <n v="3875"/>
    <n v="9983"/>
    <n v="7"/>
    <n v="15"/>
    <n v="3"/>
    <x v="1"/>
    <n v="80"/>
    <n v="1"/>
    <n v="4"/>
    <n v="3"/>
    <n v="2"/>
    <n v="2"/>
    <n v="2"/>
    <n v="2"/>
  </r>
  <r>
    <s v="Yes"/>
    <x v="0"/>
    <x v="2"/>
    <x v="0"/>
    <x v="1"/>
    <x v="0"/>
    <x v="540"/>
    <x v="540"/>
    <x v="0"/>
    <x v="1"/>
    <x v="0"/>
    <s v="Yes"/>
    <s v="Y"/>
    <n v="4"/>
    <n v="-2"/>
    <n v="0"/>
    <n v="28"/>
    <n v="1"/>
    <n v="1"/>
    <n v="1"/>
    <x v="0"/>
    <n v="654"/>
    <n v="1"/>
    <x v="0"/>
    <x v="0"/>
    <n v="1"/>
    <n v="67"/>
    <n v="1"/>
    <x v="1"/>
    <n v="3"/>
    <n v="2216"/>
    <n v="3872"/>
    <n v="7"/>
    <n v="13"/>
    <n v="3"/>
    <x v="1"/>
    <n v="80"/>
    <n v="0"/>
    <n v="10"/>
    <n v="3"/>
    <n v="7"/>
    <n v="7"/>
    <n v="3"/>
    <n v="7"/>
  </r>
  <r>
    <s v="No"/>
    <x v="2"/>
    <x v="0"/>
    <x v="1"/>
    <x v="1"/>
    <x v="0"/>
    <x v="541"/>
    <x v="541"/>
    <x v="0"/>
    <x v="7"/>
    <x v="1"/>
    <s v="No"/>
    <s v="Y"/>
    <n v="2"/>
    <n v="-2"/>
    <n v="0"/>
    <n v="36"/>
    <n v="0"/>
    <m/>
    <n v="0"/>
    <x v="1"/>
    <n v="427"/>
    <n v="8"/>
    <x v="3"/>
    <x v="0"/>
    <n v="1"/>
    <n v="63"/>
    <n v="4"/>
    <x v="2"/>
    <n v="3"/>
    <n v="11713"/>
    <n v="20335"/>
    <n v="9"/>
    <n v="14"/>
    <n v="3"/>
    <x v="0"/>
    <n v="80"/>
    <n v="1"/>
    <n v="10"/>
    <n v="3"/>
    <n v="8"/>
    <n v="7"/>
    <n v="0"/>
    <n v="5"/>
  </r>
  <r>
    <s v="No"/>
    <x v="0"/>
    <x v="0"/>
    <x v="1"/>
    <x v="1"/>
    <x v="0"/>
    <x v="542"/>
    <x v="542"/>
    <x v="0"/>
    <x v="3"/>
    <x v="0"/>
    <s v="Yes"/>
    <s v="Y"/>
    <n v="4"/>
    <n v="-2"/>
    <n v="0"/>
    <n v="38"/>
    <n v="0"/>
    <m/>
    <n v="0"/>
    <x v="1"/>
    <n v="168"/>
    <n v="1"/>
    <x v="3"/>
    <x v="0"/>
    <n v="3"/>
    <n v="81"/>
    <n v="3"/>
    <x v="2"/>
    <n v="3"/>
    <n v="7861"/>
    <n v="15397"/>
    <n v="4"/>
    <n v="14"/>
    <n v="3"/>
    <x v="1"/>
    <n v="80"/>
    <n v="0"/>
    <n v="10"/>
    <n v="4"/>
    <n v="1"/>
    <n v="0"/>
    <n v="0"/>
    <n v="0"/>
  </r>
  <r>
    <s v="No"/>
    <x v="2"/>
    <x v="0"/>
    <x v="1"/>
    <x v="1"/>
    <x v="2"/>
    <x v="543"/>
    <x v="543"/>
    <x v="1"/>
    <x v="2"/>
    <x v="0"/>
    <s v="No"/>
    <s v="Y"/>
    <n v="5"/>
    <n v="-2"/>
    <n v="0"/>
    <n v="44"/>
    <n v="0"/>
    <m/>
    <n v="0"/>
    <x v="1"/>
    <n v="381"/>
    <n v="24"/>
    <x v="3"/>
    <x v="0"/>
    <n v="1"/>
    <n v="49"/>
    <n v="1"/>
    <x v="1"/>
    <n v="3"/>
    <n v="3708"/>
    <n v="2104"/>
    <n v="2"/>
    <n v="14"/>
    <n v="3"/>
    <x v="3"/>
    <n v="80"/>
    <n v="0"/>
    <n v="9"/>
    <n v="3"/>
    <n v="5"/>
    <n v="2"/>
    <n v="1"/>
    <n v="4"/>
  </r>
  <r>
    <s v="No"/>
    <x v="1"/>
    <x v="1"/>
    <x v="1"/>
    <x v="0"/>
    <x v="2"/>
    <x v="544"/>
    <x v="544"/>
    <x v="0"/>
    <x v="0"/>
    <x v="2"/>
    <s v="Yes"/>
    <s v="Y"/>
    <n v="2"/>
    <n v="-2"/>
    <n v="0"/>
    <n v="47"/>
    <n v="0"/>
    <m/>
    <n v="0"/>
    <x v="1"/>
    <n v="217"/>
    <n v="3"/>
    <x v="3"/>
    <x v="0"/>
    <n v="4"/>
    <n v="49"/>
    <n v="3"/>
    <x v="3"/>
    <n v="3"/>
    <n v="13770"/>
    <n v="10225"/>
    <n v="9"/>
    <n v="12"/>
    <n v="3"/>
    <x v="1"/>
    <n v="80"/>
    <n v="2"/>
    <n v="28"/>
    <n v="2"/>
    <n v="22"/>
    <n v="2"/>
    <n v="11"/>
    <n v="13"/>
  </r>
  <r>
    <s v="No"/>
    <x v="0"/>
    <x v="2"/>
    <x v="1"/>
    <x v="0"/>
    <x v="3"/>
    <x v="545"/>
    <x v="545"/>
    <x v="1"/>
    <x v="0"/>
    <x v="2"/>
    <s v="No"/>
    <s v="Y"/>
    <n v="2"/>
    <n v="-2"/>
    <n v="0"/>
    <n v="30"/>
    <n v="0"/>
    <m/>
    <n v="0"/>
    <x v="1"/>
    <n v="501"/>
    <n v="27"/>
    <x v="4"/>
    <x v="0"/>
    <n v="3"/>
    <n v="99"/>
    <n v="3"/>
    <x v="0"/>
    <n v="1"/>
    <n v="5304"/>
    <n v="25275"/>
    <n v="7"/>
    <n v="23"/>
    <n v="4"/>
    <x v="1"/>
    <n v="80"/>
    <n v="1"/>
    <n v="10"/>
    <n v="2"/>
    <n v="8"/>
    <n v="7"/>
    <n v="7"/>
    <n v="7"/>
  </r>
  <r>
    <s v="No"/>
    <x v="0"/>
    <x v="2"/>
    <x v="1"/>
    <x v="0"/>
    <x v="0"/>
    <x v="546"/>
    <x v="546"/>
    <x v="1"/>
    <x v="6"/>
    <x v="0"/>
    <s v="No"/>
    <s v="Y"/>
    <n v="6"/>
    <n v="-2"/>
    <n v="0"/>
    <n v="29"/>
    <n v="0"/>
    <m/>
    <n v="0"/>
    <x v="1"/>
    <n v="1396"/>
    <n v="10"/>
    <x v="3"/>
    <x v="0"/>
    <n v="3"/>
    <n v="99"/>
    <n v="3"/>
    <x v="1"/>
    <n v="3"/>
    <n v="2642"/>
    <n v="2755"/>
    <n v="1"/>
    <n v="11"/>
    <n v="3"/>
    <x v="3"/>
    <n v="80"/>
    <n v="0"/>
    <n v="1"/>
    <n v="3"/>
    <n v="1"/>
    <n v="0"/>
    <n v="0"/>
    <n v="0"/>
  </r>
  <r>
    <s v="Yes"/>
    <x v="1"/>
    <x v="0"/>
    <x v="0"/>
    <x v="1"/>
    <x v="2"/>
    <x v="547"/>
    <x v="547"/>
    <x v="1"/>
    <x v="1"/>
    <x v="2"/>
    <s v="Yes"/>
    <s v="Y"/>
    <n v="2"/>
    <n v="-2"/>
    <n v="0"/>
    <n v="42"/>
    <n v="1"/>
    <n v="1"/>
    <n v="1"/>
    <x v="0"/>
    <n v="933"/>
    <n v="19"/>
    <x v="3"/>
    <x v="0"/>
    <n v="3"/>
    <n v="57"/>
    <n v="4"/>
    <x v="1"/>
    <n v="3"/>
    <n v="2759"/>
    <n v="20366"/>
    <n v="6"/>
    <n v="12"/>
    <n v="3"/>
    <x v="1"/>
    <n v="80"/>
    <n v="0"/>
    <n v="7"/>
    <n v="3"/>
    <n v="2"/>
    <n v="2"/>
    <n v="2"/>
    <n v="2"/>
  </r>
  <r>
    <s v="No"/>
    <x v="1"/>
    <x v="0"/>
    <x v="1"/>
    <x v="0"/>
    <x v="0"/>
    <x v="548"/>
    <x v="548"/>
    <x v="1"/>
    <x v="0"/>
    <x v="1"/>
    <s v="No"/>
    <s v="Y"/>
    <n v="5"/>
    <n v="-2"/>
    <n v="0"/>
    <n v="43"/>
    <n v="0"/>
    <m/>
    <n v="0"/>
    <x v="1"/>
    <n v="775"/>
    <n v="15"/>
    <x v="3"/>
    <x v="0"/>
    <n v="4"/>
    <n v="47"/>
    <n v="2"/>
    <x v="0"/>
    <n v="4"/>
    <n v="6804"/>
    <n v="23683"/>
    <n v="3"/>
    <n v="18"/>
    <n v="3"/>
    <x v="3"/>
    <n v="80"/>
    <n v="1"/>
    <n v="7"/>
    <n v="3"/>
    <n v="2"/>
    <n v="2"/>
    <n v="2"/>
    <n v="2"/>
  </r>
  <r>
    <s v="No"/>
    <x v="0"/>
    <x v="2"/>
    <x v="1"/>
    <x v="1"/>
    <x v="2"/>
    <x v="549"/>
    <x v="549"/>
    <x v="0"/>
    <x v="4"/>
    <x v="0"/>
    <s v="No"/>
    <s v="Y"/>
    <n v="2"/>
    <n v="-2"/>
    <n v="0"/>
    <n v="34"/>
    <n v="0"/>
    <m/>
    <n v="0"/>
    <x v="1"/>
    <n v="970"/>
    <n v="8"/>
    <x v="0"/>
    <x v="0"/>
    <n v="2"/>
    <n v="96"/>
    <n v="3"/>
    <x v="0"/>
    <n v="3"/>
    <n v="6142"/>
    <n v="7360"/>
    <n v="3"/>
    <n v="11"/>
    <n v="3"/>
    <x v="1"/>
    <n v="80"/>
    <n v="0"/>
    <n v="10"/>
    <n v="3"/>
    <n v="5"/>
    <n v="1"/>
    <n v="4"/>
    <n v="3"/>
  </r>
  <r>
    <s v="No"/>
    <x v="0"/>
    <x v="4"/>
    <x v="1"/>
    <x v="1"/>
    <x v="2"/>
    <x v="550"/>
    <x v="550"/>
    <x v="1"/>
    <x v="2"/>
    <x v="1"/>
    <s v="No"/>
    <s v="Y"/>
    <n v="2"/>
    <n v="-2"/>
    <n v="0"/>
    <n v="23"/>
    <n v="0"/>
    <m/>
    <n v="0"/>
    <x v="1"/>
    <n v="650"/>
    <n v="9"/>
    <x v="1"/>
    <x v="0"/>
    <n v="2"/>
    <n v="37"/>
    <n v="3"/>
    <x v="1"/>
    <n v="3"/>
    <n v="2500"/>
    <n v="4344"/>
    <n v="1"/>
    <n v="14"/>
    <n v="3"/>
    <x v="1"/>
    <n v="80"/>
    <n v="1"/>
    <n v="5"/>
    <n v="4"/>
    <n v="4"/>
    <n v="3"/>
    <n v="0"/>
    <n v="2"/>
  </r>
  <r>
    <s v="No"/>
    <x v="0"/>
    <x v="0"/>
    <x v="1"/>
    <x v="2"/>
    <x v="5"/>
    <x v="551"/>
    <x v="551"/>
    <x v="0"/>
    <x v="8"/>
    <x v="1"/>
    <s v="No"/>
    <s v="Y"/>
    <n v="3"/>
    <n v="-2"/>
    <n v="0"/>
    <n v="39"/>
    <n v="0"/>
    <m/>
    <n v="0"/>
    <x v="1"/>
    <n v="141"/>
    <n v="3"/>
    <x v="3"/>
    <x v="0"/>
    <n v="3"/>
    <n v="44"/>
    <n v="4"/>
    <x v="0"/>
    <n v="3"/>
    <n v="6389"/>
    <n v="18767"/>
    <n v="9"/>
    <n v="15"/>
    <n v="3"/>
    <x v="3"/>
    <n v="80"/>
    <n v="1"/>
    <n v="12"/>
    <n v="1"/>
    <n v="8"/>
    <n v="3"/>
    <n v="3"/>
    <n v="6"/>
  </r>
  <r>
    <s v="No"/>
    <x v="0"/>
    <x v="3"/>
    <x v="1"/>
    <x v="1"/>
    <x v="2"/>
    <x v="552"/>
    <x v="552"/>
    <x v="1"/>
    <x v="4"/>
    <x v="1"/>
    <s v="No"/>
    <s v="Y"/>
    <n v="1"/>
    <n v="-2"/>
    <n v="0"/>
    <n v="56"/>
    <n v="0"/>
    <m/>
    <n v="0"/>
    <x v="1"/>
    <n v="832"/>
    <n v="9"/>
    <x v="3"/>
    <x v="0"/>
    <n v="3"/>
    <n v="81"/>
    <n v="3"/>
    <x v="3"/>
    <n v="4"/>
    <n v="11103"/>
    <n v="20420"/>
    <n v="7"/>
    <n v="11"/>
    <n v="3"/>
    <x v="3"/>
    <n v="80"/>
    <n v="0"/>
    <n v="30"/>
    <n v="2"/>
    <n v="10"/>
    <n v="7"/>
    <n v="1"/>
    <n v="1"/>
  </r>
  <r>
    <s v="No"/>
    <x v="0"/>
    <x v="0"/>
    <x v="1"/>
    <x v="1"/>
    <x v="2"/>
    <x v="553"/>
    <x v="553"/>
    <x v="0"/>
    <x v="1"/>
    <x v="0"/>
    <s v="Yes"/>
    <s v="Y"/>
    <n v="2"/>
    <n v="-2"/>
    <n v="0"/>
    <n v="40"/>
    <n v="0"/>
    <m/>
    <n v="0"/>
    <x v="1"/>
    <n v="804"/>
    <n v="2"/>
    <x v="1"/>
    <x v="0"/>
    <n v="4"/>
    <n v="86"/>
    <n v="2"/>
    <x v="1"/>
    <n v="4"/>
    <n v="2342"/>
    <n v="22929"/>
    <n v="0"/>
    <n v="20"/>
    <n v="4"/>
    <x v="1"/>
    <n v="80"/>
    <n v="0"/>
    <n v="5"/>
    <n v="2"/>
    <n v="4"/>
    <n v="2"/>
    <n v="2"/>
    <n v="3"/>
  </r>
  <r>
    <s v="No"/>
    <x v="0"/>
    <x v="2"/>
    <x v="1"/>
    <x v="1"/>
    <x v="2"/>
    <x v="554"/>
    <x v="554"/>
    <x v="0"/>
    <x v="4"/>
    <x v="0"/>
    <s v="No"/>
    <s v="Y"/>
    <n v="2"/>
    <n v="-2"/>
    <n v="0"/>
    <n v="27"/>
    <n v="0"/>
    <m/>
    <n v="0"/>
    <x v="1"/>
    <n v="975"/>
    <n v="7"/>
    <x v="3"/>
    <x v="0"/>
    <n v="4"/>
    <n v="55"/>
    <n v="2"/>
    <x v="0"/>
    <n v="3"/>
    <n v="6811"/>
    <n v="23398"/>
    <n v="8"/>
    <n v="19"/>
    <n v="3"/>
    <x v="0"/>
    <n v="80"/>
    <n v="0"/>
    <n v="9"/>
    <n v="1"/>
    <n v="7"/>
    <n v="6"/>
    <n v="0"/>
    <n v="7"/>
  </r>
  <r>
    <s v="No"/>
    <x v="0"/>
    <x v="2"/>
    <x v="1"/>
    <x v="0"/>
    <x v="3"/>
    <x v="555"/>
    <x v="555"/>
    <x v="1"/>
    <x v="6"/>
    <x v="2"/>
    <s v="No"/>
    <s v="Y"/>
    <n v="2"/>
    <n v="-2"/>
    <n v="0"/>
    <n v="29"/>
    <n v="0"/>
    <m/>
    <n v="0"/>
    <x v="1"/>
    <n v="1090"/>
    <n v="10"/>
    <x v="3"/>
    <x v="0"/>
    <n v="4"/>
    <n v="83"/>
    <n v="3"/>
    <x v="1"/>
    <n v="2"/>
    <n v="2297"/>
    <n v="17967"/>
    <n v="1"/>
    <n v="14"/>
    <n v="3"/>
    <x v="1"/>
    <n v="80"/>
    <n v="2"/>
    <n v="2"/>
    <n v="3"/>
    <n v="2"/>
    <n v="2"/>
    <n v="2"/>
    <n v="2"/>
  </r>
  <r>
    <s v="No"/>
    <x v="0"/>
    <x v="1"/>
    <x v="1"/>
    <x v="1"/>
    <x v="0"/>
    <x v="556"/>
    <x v="556"/>
    <x v="1"/>
    <x v="2"/>
    <x v="0"/>
    <s v="No"/>
    <s v="Y"/>
    <n v="4"/>
    <n v="-2"/>
    <n v="0"/>
    <n v="53"/>
    <n v="0"/>
    <m/>
    <n v="0"/>
    <x v="1"/>
    <n v="346"/>
    <n v="6"/>
    <x v="3"/>
    <x v="0"/>
    <n v="4"/>
    <n v="86"/>
    <n v="3"/>
    <x v="0"/>
    <n v="4"/>
    <n v="2450"/>
    <n v="10919"/>
    <n v="2"/>
    <n v="17"/>
    <n v="3"/>
    <x v="1"/>
    <n v="80"/>
    <n v="0"/>
    <n v="19"/>
    <n v="3"/>
    <n v="2"/>
    <n v="2"/>
    <n v="2"/>
    <n v="2"/>
  </r>
  <r>
    <s v="No"/>
    <x v="2"/>
    <x v="0"/>
    <x v="1"/>
    <x v="1"/>
    <x v="0"/>
    <x v="557"/>
    <x v="557"/>
    <x v="0"/>
    <x v="4"/>
    <x v="2"/>
    <s v="No"/>
    <s v="Y"/>
    <n v="2"/>
    <n v="-2"/>
    <n v="0"/>
    <n v="35"/>
    <n v="0"/>
    <m/>
    <n v="0"/>
    <x v="1"/>
    <n v="1225"/>
    <n v="2"/>
    <x v="2"/>
    <x v="0"/>
    <n v="4"/>
    <n v="61"/>
    <n v="3"/>
    <x v="0"/>
    <n v="1"/>
    <n v="5093"/>
    <n v="4761"/>
    <n v="2"/>
    <n v="11"/>
    <n v="3"/>
    <x v="0"/>
    <n v="80"/>
    <n v="1"/>
    <n v="16"/>
    <n v="4"/>
    <n v="1"/>
    <n v="0"/>
    <n v="0"/>
    <n v="0"/>
  </r>
  <r>
    <s v="No"/>
    <x v="1"/>
    <x v="2"/>
    <x v="1"/>
    <x v="1"/>
    <x v="0"/>
    <x v="558"/>
    <x v="558"/>
    <x v="1"/>
    <x v="2"/>
    <x v="1"/>
    <s v="No"/>
    <s v="Y"/>
    <n v="2"/>
    <n v="-2"/>
    <n v="0"/>
    <n v="32"/>
    <n v="0"/>
    <m/>
    <n v="0"/>
    <x v="1"/>
    <n v="430"/>
    <n v="24"/>
    <x v="2"/>
    <x v="0"/>
    <n v="1"/>
    <n v="80"/>
    <n v="3"/>
    <x v="0"/>
    <n v="1"/>
    <n v="5309"/>
    <n v="21146"/>
    <n v="1"/>
    <n v="15"/>
    <n v="3"/>
    <x v="1"/>
    <n v="80"/>
    <n v="2"/>
    <n v="10"/>
    <n v="3"/>
    <n v="10"/>
    <n v="8"/>
    <n v="4"/>
    <n v="7"/>
  </r>
  <r>
    <s v="No"/>
    <x v="0"/>
    <x v="0"/>
    <x v="1"/>
    <x v="1"/>
    <x v="2"/>
    <x v="559"/>
    <x v="559"/>
    <x v="1"/>
    <x v="1"/>
    <x v="1"/>
    <s v="Yes"/>
    <s v="Y"/>
    <n v="0"/>
    <n v="-2"/>
    <n v="0"/>
    <n v="38"/>
    <n v="0"/>
    <m/>
    <n v="0"/>
    <x v="1"/>
    <n v="268"/>
    <n v="2"/>
    <x v="4"/>
    <x v="0"/>
    <n v="4"/>
    <n v="92"/>
    <n v="3"/>
    <x v="1"/>
    <n v="3"/>
    <n v="3057"/>
    <n v="20471"/>
    <n v="6"/>
    <n v="13"/>
    <n v="3"/>
    <x v="2"/>
    <n v="80"/>
    <n v="1"/>
    <n v="6"/>
    <n v="1"/>
    <n v="1"/>
    <n v="0"/>
    <n v="0"/>
    <n v="1"/>
  </r>
  <r>
    <s v="No"/>
    <x v="0"/>
    <x v="2"/>
    <x v="1"/>
    <x v="1"/>
    <x v="0"/>
    <x v="560"/>
    <x v="560"/>
    <x v="0"/>
    <x v="3"/>
    <x v="2"/>
    <s v="No"/>
    <s v="Y"/>
    <n v="3"/>
    <n v="-2"/>
    <n v="0"/>
    <n v="34"/>
    <n v="0"/>
    <m/>
    <n v="0"/>
    <x v="1"/>
    <n v="167"/>
    <n v="8"/>
    <x v="4"/>
    <x v="0"/>
    <n v="2"/>
    <n v="32"/>
    <n v="3"/>
    <x v="0"/>
    <n v="1"/>
    <n v="5121"/>
    <n v="4187"/>
    <n v="3"/>
    <n v="14"/>
    <n v="3"/>
    <x v="3"/>
    <n v="80"/>
    <n v="1"/>
    <n v="7"/>
    <n v="3"/>
    <n v="0"/>
    <n v="0"/>
    <n v="0"/>
    <n v="0"/>
  </r>
  <r>
    <s v="No"/>
    <x v="0"/>
    <x v="1"/>
    <x v="1"/>
    <x v="0"/>
    <x v="3"/>
    <x v="561"/>
    <x v="561"/>
    <x v="1"/>
    <x v="5"/>
    <x v="1"/>
    <s v="No"/>
    <s v="Y"/>
    <n v="3"/>
    <n v="-2"/>
    <n v="0"/>
    <n v="52"/>
    <n v="0"/>
    <m/>
    <n v="0"/>
    <x v="1"/>
    <n v="621"/>
    <n v="3"/>
    <x v="2"/>
    <x v="0"/>
    <n v="3"/>
    <n v="31"/>
    <n v="2"/>
    <x v="3"/>
    <n v="2"/>
    <n v="16856"/>
    <n v="10084"/>
    <n v="1"/>
    <n v="11"/>
    <n v="3"/>
    <x v="0"/>
    <n v="80"/>
    <n v="0"/>
    <n v="34"/>
    <n v="4"/>
    <n v="34"/>
    <n v="6"/>
    <n v="1"/>
    <n v="16"/>
  </r>
  <r>
    <s v="Yes"/>
    <x v="0"/>
    <x v="2"/>
    <x v="0"/>
    <x v="1"/>
    <x v="1"/>
    <x v="562"/>
    <x v="562"/>
    <x v="1"/>
    <x v="1"/>
    <x v="0"/>
    <s v="Yes"/>
    <s v="Y"/>
    <n v="2"/>
    <n v="-2"/>
    <n v="0"/>
    <n v="33"/>
    <n v="1"/>
    <n v="1"/>
    <n v="1"/>
    <x v="0"/>
    <n v="527"/>
    <n v="1"/>
    <x v="2"/>
    <x v="0"/>
    <n v="4"/>
    <n v="63"/>
    <n v="3"/>
    <x v="1"/>
    <n v="4"/>
    <n v="2686"/>
    <n v="5207"/>
    <n v="1"/>
    <n v="13"/>
    <n v="3"/>
    <x v="3"/>
    <n v="80"/>
    <n v="0"/>
    <n v="10"/>
    <n v="2"/>
    <n v="10"/>
    <n v="9"/>
    <n v="7"/>
    <n v="8"/>
  </r>
  <r>
    <s v="No"/>
    <x v="0"/>
    <x v="2"/>
    <x v="1"/>
    <x v="0"/>
    <x v="2"/>
    <x v="563"/>
    <x v="563"/>
    <x v="0"/>
    <x v="0"/>
    <x v="0"/>
    <s v="No"/>
    <s v="Y"/>
    <n v="5"/>
    <n v="-2"/>
    <n v="0"/>
    <n v="25"/>
    <n v="0"/>
    <m/>
    <n v="0"/>
    <x v="1"/>
    <n v="883"/>
    <n v="26"/>
    <x v="1"/>
    <x v="0"/>
    <n v="3"/>
    <n v="32"/>
    <n v="3"/>
    <x v="0"/>
    <n v="4"/>
    <n v="6180"/>
    <n v="22807"/>
    <n v="1"/>
    <n v="23"/>
    <n v="4"/>
    <x v="2"/>
    <n v="80"/>
    <n v="0"/>
    <n v="6"/>
    <n v="2"/>
    <n v="6"/>
    <n v="5"/>
    <n v="1"/>
    <n v="4"/>
  </r>
  <r>
    <s v="No"/>
    <x v="0"/>
    <x v="1"/>
    <x v="1"/>
    <x v="0"/>
    <x v="4"/>
    <x v="564"/>
    <x v="564"/>
    <x v="1"/>
    <x v="6"/>
    <x v="0"/>
    <s v="No"/>
    <s v="Y"/>
    <n v="3"/>
    <n v="-2"/>
    <n v="0"/>
    <n v="45"/>
    <n v="0"/>
    <m/>
    <n v="0"/>
    <x v="1"/>
    <n v="954"/>
    <n v="2"/>
    <x v="0"/>
    <x v="0"/>
    <n v="4"/>
    <n v="46"/>
    <n v="1"/>
    <x v="0"/>
    <n v="4"/>
    <n v="6632"/>
    <n v="12388"/>
    <n v="0"/>
    <n v="13"/>
    <n v="3"/>
    <x v="0"/>
    <n v="80"/>
    <n v="0"/>
    <n v="9"/>
    <n v="3"/>
    <n v="8"/>
    <n v="7"/>
    <n v="3"/>
    <n v="1"/>
  </r>
  <r>
    <s v="No"/>
    <x v="0"/>
    <x v="4"/>
    <x v="1"/>
    <x v="1"/>
    <x v="2"/>
    <x v="565"/>
    <x v="565"/>
    <x v="1"/>
    <x v="1"/>
    <x v="0"/>
    <s v="No"/>
    <s v="Y"/>
    <n v="3"/>
    <n v="-2"/>
    <n v="0"/>
    <n v="23"/>
    <n v="0"/>
    <m/>
    <n v="0"/>
    <x v="1"/>
    <n v="310"/>
    <n v="10"/>
    <x v="1"/>
    <x v="0"/>
    <n v="1"/>
    <n v="79"/>
    <n v="4"/>
    <x v="1"/>
    <n v="3"/>
    <n v="3505"/>
    <n v="19630"/>
    <n v="1"/>
    <n v="18"/>
    <n v="3"/>
    <x v="1"/>
    <n v="80"/>
    <n v="0"/>
    <n v="2"/>
    <n v="3"/>
    <n v="2"/>
    <n v="2"/>
    <n v="0"/>
    <n v="2"/>
  </r>
  <r>
    <s v="Yes"/>
    <x v="1"/>
    <x v="1"/>
    <x v="0"/>
    <x v="0"/>
    <x v="0"/>
    <x v="566"/>
    <x v="566"/>
    <x v="0"/>
    <x v="0"/>
    <x v="0"/>
    <s v="Yes"/>
    <s v="Y"/>
    <n v="2"/>
    <n v="-2"/>
    <n v="0"/>
    <n v="47"/>
    <n v="1"/>
    <n v="1"/>
    <n v="1"/>
    <x v="0"/>
    <n v="719"/>
    <n v="27"/>
    <x v="0"/>
    <x v="0"/>
    <n v="2"/>
    <n v="77"/>
    <n v="4"/>
    <x v="0"/>
    <n v="1"/>
    <n v="6397"/>
    <n v="10339"/>
    <n v="4"/>
    <n v="12"/>
    <n v="3"/>
    <x v="1"/>
    <n v="80"/>
    <n v="0"/>
    <n v="8"/>
    <n v="3"/>
    <n v="5"/>
    <n v="4"/>
    <n v="1"/>
    <n v="3"/>
  </r>
  <r>
    <s v="No"/>
    <x v="0"/>
    <x v="2"/>
    <x v="1"/>
    <x v="0"/>
    <x v="1"/>
    <x v="567"/>
    <x v="567"/>
    <x v="1"/>
    <x v="0"/>
    <x v="0"/>
    <s v="No"/>
    <s v="Y"/>
    <n v="5"/>
    <n v="-2"/>
    <n v="0"/>
    <n v="34"/>
    <n v="0"/>
    <m/>
    <n v="0"/>
    <x v="1"/>
    <n v="304"/>
    <n v="2"/>
    <x v="3"/>
    <x v="0"/>
    <n v="4"/>
    <n v="60"/>
    <n v="3"/>
    <x v="0"/>
    <n v="4"/>
    <n v="6274"/>
    <n v="18686"/>
    <n v="1"/>
    <n v="22"/>
    <n v="4"/>
    <x v="3"/>
    <n v="80"/>
    <n v="0"/>
    <n v="6"/>
    <n v="3"/>
    <n v="6"/>
    <n v="5"/>
    <n v="1"/>
    <n v="4"/>
  </r>
  <r>
    <s v="Yes"/>
    <x v="0"/>
    <x v="3"/>
    <x v="0"/>
    <x v="1"/>
    <x v="2"/>
    <x v="568"/>
    <x v="568"/>
    <x v="1"/>
    <x v="5"/>
    <x v="1"/>
    <s v="Yes"/>
    <s v="Y"/>
    <n v="2"/>
    <n v="-2"/>
    <n v="0"/>
    <n v="55"/>
    <n v="1"/>
    <n v="1"/>
    <n v="1"/>
    <x v="0"/>
    <n v="725"/>
    <n v="2"/>
    <x v="3"/>
    <x v="0"/>
    <n v="4"/>
    <n v="78"/>
    <n v="3"/>
    <x v="4"/>
    <n v="3"/>
    <n v="19859"/>
    <n v="21199"/>
    <n v="5"/>
    <n v="13"/>
    <n v="3"/>
    <x v="1"/>
    <n v="80"/>
    <n v="1"/>
    <n v="24"/>
    <n v="3"/>
    <n v="5"/>
    <n v="2"/>
    <n v="1"/>
    <n v="4"/>
  </r>
  <r>
    <s v="No"/>
    <x v="2"/>
    <x v="0"/>
    <x v="1"/>
    <x v="0"/>
    <x v="0"/>
    <x v="569"/>
    <x v="569"/>
    <x v="1"/>
    <x v="0"/>
    <x v="0"/>
    <s v="No"/>
    <s v="Y"/>
    <n v="1"/>
    <n v="-2"/>
    <n v="0"/>
    <n v="36"/>
    <n v="0"/>
    <m/>
    <n v="0"/>
    <x v="1"/>
    <n v="1434"/>
    <n v="8"/>
    <x v="2"/>
    <x v="0"/>
    <n v="1"/>
    <n v="76"/>
    <n v="2"/>
    <x v="2"/>
    <n v="1"/>
    <n v="7587"/>
    <n v="14229"/>
    <n v="1"/>
    <n v="15"/>
    <n v="3"/>
    <x v="2"/>
    <n v="80"/>
    <n v="0"/>
    <n v="10"/>
    <n v="3"/>
    <n v="10"/>
    <n v="7"/>
    <n v="0"/>
    <n v="9"/>
  </r>
  <r>
    <s v="No"/>
    <x v="2"/>
    <x v="1"/>
    <x v="1"/>
    <x v="1"/>
    <x v="2"/>
    <x v="570"/>
    <x v="570"/>
    <x v="1"/>
    <x v="1"/>
    <x v="1"/>
    <s v="No"/>
    <s v="Y"/>
    <n v="3"/>
    <n v="-2"/>
    <n v="0"/>
    <n v="52"/>
    <n v="0"/>
    <m/>
    <n v="0"/>
    <x v="1"/>
    <n v="715"/>
    <n v="19"/>
    <x v="2"/>
    <x v="0"/>
    <n v="4"/>
    <n v="41"/>
    <n v="3"/>
    <x v="1"/>
    <n v="4"/>
    <n v="4258"/>
    <n v="26589"/>
    <n v="0"/>
    <n v="18"/>
    <n v="3"/>
    <x v="0"/>
    <n v="80"/>
    <n v="1"/>
    <n v="5"/>
    <n v="3"/>
    <n v="4"/>
    <n v="3"/>
    <n v="1"/>
    <n v="2"/>
  </r>
  <r>
    <s v="No"/>
    <x v="1"/>
    <x v="2"/>
    <x v="1"/>
    <x v="1"/>
    <x v="0"/>
    <x v="571"/>
    <x v="571"/>
    <x v="0"/>
    <x v="2"/>
    <x v="2"/>
    <s v="No"/>
    <s v="Y"/>
    <n v="2"/>
    <n v="-2"/>
    <n v="0"/>
    <n v="26"/>
    <n v="0"/>
    <m/>
    <n v="0"/>
    <x v="1"/>
    <n v="575"/>
    <n v="1"/>
    <x v="0"/>
    <x v="0"/>
    <n v="1"/>
    <n v="71"/>
    <n v="1"/>
    <x v="1"/>
    <n v="1"/>
    <n v="4364"/>
    <n v="5288"/>
    <n v="3"/>
    <n v="14"/>
    <n v="3"/>
    <x v="0"/>
    <n v="80"/>
    <n v="1"/>
    <n v="5"/>
    <n v="3"/>
    <n v="2"/>
    <n v="2"/>
    <n v="2"/>
    <n v="0"/>
  </r>
  <r>
    <s v="No"/>
    <x v="0"/>
    <x v="2"/>
    <x v="1"/>
    <x v="1"/>
    <x v="2"/>
    <x v="572"/>
    <x v="572"/>
    <x v="0"/>
    <x v="4"/>
    <x v="1"/>
    <s v="No"/>
    <s v="Y"/>
    <n v="3"/>
    <n v="-2"/>
    <n v="0"/>
    <n v="29"/>
    <n v="0"/>
    <m/>
    <n v="0"/>
    <x v="1"/>
    <n v="657"/>
    <n v="27"/>
    <x v="3"/>
    <x v="0"/>
    <n v="2"/>
    <n v="66"/>
    <n v="3"/>
    <x v="0"/>
    <n v="3"/>
    <n v="4335"/>
    <n v="25549"/>
    <n v="4"/>
    <n v="12"/>
    <n v="3"/>
    <x v="0"/>
    <n v="80"/>
    <n v="1"/>
    <n v="11"/>
    <n v="2"/>
    <n v="8"/>
    <n v="7"/>
    <n v="1"/>
    <n v="1"/>
  </r>
  <r>
    <s v="Yes"/>
    <x v="0"/>
    <x v="2"/>
    <x v="0"/>
    <x v="0"/>
    <x v="4"/>
    <x v="573"/>
    <x v="573"/>
    <x v="1"/>
    <x v="0"/>
    <x v="0"/>
    <s v="No"/>
    <s v="Y"/>
    <n v="2"/>
    <n v="-2"/>
    <n v="0"/>
    <n v="26"/>
    <n v="1"/>
    <n v="1"/>
    <n v="1"/>
    <x v="0"/>
    <n v="1146"/>
    <n v="8"/>
    <x v="3"/>
    <x v="0"/>
    <n v="4"/>
    <n v="38"/>
    <n v="2"/>
    <x v="0"/>
    <n v="4"/>
    <n v="5326"/>
    <n v="3064"/>
    <n v="6"/>
    <n v="17"/>
    <n v="3"/>
    <x v="3"/>
    <n v="80"/>
    <n v="0"/>
    <n v="6"/>
    <n v="2"/>
    <n v="4"/>
    <n v="3"/>
    <n v="1"/>
    <n v="2"/>
  </r>
  <r>
    <s v="No"/>
    <x v="0"/>
    <x v="2"/>
    <x v="1"/>
    <x v="1"/>
    <x v="0"/>
    <x v="574"/>
    <x v="574"/>
    <x v="0"/>
    <x v="1"/>
    <x v="0"/>
    <s v="No"/>
    <s v="Y"/>
    <n v="2"/>
    <n v="-2"/>
    <n v="0"/>
    <n v="34"/>
    <n v="0"/>
    <m/>
    <n v="0"/>
    <x v="1"/>
    <n v="182"/>
    <n v="1"/>
    <x v="2"/>
    <x v="0"/>
    <n v="2"/>
    <n v="72"/>
    <n v="4"/>
    <x v="1"/>
    <n v="1"/>
    <n v="3280"/>
    <n v="13551"/>
    <n v="2"/>
    <n v="16"/>
    <n v="3"/>
    <x v="3"/>
    <n v="80"/>
    <n v="0"/>
    <n v="10"/>
    <n v="3"/>
    <n v="4"/>
    <n v="2"/>
    <n v="1"/>
    <n v="3"/>
  </r>
  <r>
    <s v="No"/>
    <x v="0"/>
    <x v="1"/>
    <x v="1"/>
    <x v="1"/>
    <x v="2"/>
    <x v="575"/>
    <x v="575"/>
    <x v="0"/>
    <x v="3"/>
    <x v="2"/>
    <s v="Yes"/>
    <s v="Y"/>
    <n v="4"/>
    <n v="-2"/>
    <n v="0"/>
    <n v="54"/>
    <n v="0"/>
    <m/>
    <n v="0"/>
    <x v="1"/>
    <n v="376"/>
    <n v="19"/>
    <x v="2"/>
    <x v="0"/>
    <n v="4"/>
    <n v="95"/>
    <n v="3"/>
    <x v="0"/>
    <n v="3"/>
    <n v="5485"/>
    <n v="22670"/>
    <n v="9"/>
    <n v="11"/>
    <n v="3"/>
    <x v="2"/>
    <n v="80"/>
    <n v="2"/>
    <n v="9"/>
    <n v="3"/>
    <n v="5"/>
    <n v="3"/>
    <n v="1"/>
    <n v="4"/>
  </r>
  <r>
    <s v="No"/>
    <x v="1"/>
    <x v="2"/>
    <x v="1"/>
    <x v="0"/>
    <x v="3"/>
    <x v="576"/>
    <x v="576"/>
    <x v="1"/>
    <x v="0"/>
    <x v="1"/>
    <s v="No"/>
    <s v="Y"/>
    <n v="3"/>
    <n v="-2"/>
    <n v="0"/>
    <n v="27"/>
    <n v="0"/>
    <m/>
    <n v="0"/>
    <x v="1"/>
    <n v="829"/>
    <n v="8"/>
    <x v="1"/>
    <x v="0"/>
    <n v="3"/>
    <n v="84"/>
    <n v="3"/>
    <x v="0"/>
    <n v="2"/>
    <n v="4342"/>
    <n v="24008"/>
    <n v="0"/>
    <n v="19"/>
    <n v="3"/>
    <x v="2"/>
    <n v="80"/>
    <n v="1"/>
    <n v="5"/>
    <n v="3"/>
    <n v="4"/>
    <n v="2"/>
    <n v="1"/>
    <n v="1"/>
  </r>
  <r>
    <s v="No"/>
    <x v="0"/>
    <x v="0"/>
    <x v="1"/>
    <x v="1"/>
    <x v="0"/>
    <x v="577"/>
    <x v="577"/>
    <x v="0"/>
    <x v="1"/>
    <x v="2"/>
    <s v="Yes"/>
    <s v="Y"/>
    <n v="3"/>
    <n v="-2"/>
    <n v="0"/>
    <n v="37"/>
    <n v="0"/>
    <m/>
    <n v="0"/>
    <x v="1"/>
    <n v="571"/>
    <n v="10"/>
    <x v="1"/>
    <x v="0"/>
    <n v="4"/>
    <n v="82"/>
    <n v="3"/>
    <x v="1"/>
    <n v="1"/>
    <n v="2782"/>
    <n v="19905"/>
    <n v="0"/>
    <n v="13"/>
    <n v="3"/>
    <x v="2"/>
    <n v="80"/>
    <n v="2"/>
    <n v="6"/>
    <n v="2"/>
    <n v="5"/>
    <n v="3"/>
    <n v="4"/>
    <n v="3"/>
  </r>
  <r>
    <s v="No"/>
    <x v="1"/>
    <x v="0"/>
    <x v="1"/>
    <x v="1"/>
    <x v="0"/>
    <x v="578"/>
    <x v="578"/>
    <x v="0"/>
    <x v="3"/>
    <x v="0"/>
    <s v="Yes"/>
    <s v="Y"/>
    <n v="2"/>
    <n v="-2"/>
    <n v="0"/>
    <n v="38"/>
    <n v="0"/>
    <m/>
    <n v="0"/>
    <x v="1"/>
    <n v="240"/>
    <n v="2"/>
    <x v="2"/>
    <x v="0"/>
    <n v="1"/>
    <n v="75"/>
    <n v="4"/>
    <x v="0"/>
    <n v="1"/>
    <n v="5980"/>
    <n v="26085"/>
    <n v="6"/>
    <n v="12"/>
    <n v="3"/>
    <x v="1"/>
    <n v="80"/>
    <n v="0"/>
    <n v="17"/>
    <n v="3"/>
    <n v="15"/>
    <n v="7"/>
    <n v="4"/>
    <n v="12"/>
  </r>
  <r>
    <s v="No"/>
    <x v="0"/>
    <x v="2"/>
    <x v="1"/>
    <x v="1"/>
    <x v="2"/>
    <x v="579"/>
    <x v="579"/>
    <x v="0"/>
    <x v="1"/>
    <x v="0"/>
    <s v="No"/>
    <s v="Y"/>
    <n v="3"/>
    <n v="-2"/>
    <n v="0"/>
    <n v="34"/>
    <n v="0"/>
    <m/>
    <n v="0"/>
    <x v="1"/>
    <n v="121"/>
    <n v="2"/>
    <x v="2"/>
    <x v="0"/>
    <n v="3"/>
    <n v="86"/>
    <n v="2"/>
    <x v="1"/>
    <n v="3"/>
    <n v="4381"/>
    <n v="7530"/>
    <n v="1"/>
    <n v="11"/>
    <n v="3"/>
    <x v="3"/>
    <n v="80"/>
    <n v="0"/>
    <n v="6"/>
    <n v="3"/>
    <n v="6"/>
    <n v="5"/>
    <n v="1"/>
    <n v="3"/>
  </r>
  <r>
    <s v="No"/>
    <x v="0"/>
    <x v="0"/>
    <x v="1"/>
    <x v="0"/>
    <x v="0"/>
    <x v="580"/>
    <x v="580"/>
    <x v="0"/>
    <x v="6"/>
    <x v="1"/>
    <s v="No"/>
    <s v="Y"/>
    <n v="1"/>
    <n v="-2"/>
    <n v="0"/>
    <n v="35"/>
    <n v="0"/>
    <m/>
    <n v="0"/>
    <x v="1"/>
    <n v="384"/>
    <n v="8"/>
    <x v="2"/>
    <x v="0"/>
    <n v="1"/>
    <n v="72"/>
    <n v="3"/>
    <x v="1"/>
    <n v="1"/>
    <n v="2572"/>
    <n v="20317"/>
    <n v="1"/>
    <n v="16"/>
    <n v="3"/>
    <x v="2"/>
    <n v="80"/>
    <n v="1"/>
    <n v="3"/>
    <n v="2"/>
    <n v="3"/>
    <n v="2"/>
    <n v="0"/>
    <n v="2"/>
  </r>
  <r>
    <s v="No"/>
    <x v="0"/>
    <x v="2"/>
    <x v="1"/>
    <x v="1"/>
    <x v="0"/>
    <x v="581"/>
    <x v="581"/>
    <x v="1"/>
    <x v="2"/>
    <x v="1"/>
    <s v="No"/>
    <s v="Y"/>
    <n v="2"/>
    <n v="-2"/>
    <n v="0"/>
    <n v="30"/>
    <n v="0"/>
    <m/>
    <n v="0"/>
    <x v="1"/>
    <n v="921"/>
    <n v="1"/>
    <x v="3"/>
    <x v="0"/>
    <n v="4"/>
    <n v="38"/>
    <n v="1"/>
    <x v="1"/>
    <n v="1"/>
    <n v="3833"/>
    <n v="24375"/>
    <n v="3"/>
    <n v="21"/>
    <n v="4"/>
    <x v="3"/>
    <n v="80"/>
    <n v="2"/>
    <n v="7"/>
    <n v="3"/>
    <n v="2"/>
    <n v="2"/>
    <n v="0"/>
    <n v="2"/>
  </r>
  <r>
    <s v="No"/>
    <x v="1"/>
    <x v="0"/>
    <x v="1"/>
    <x v="1"/>
    <x v="2"/>
    <x v="582"/>
    <x v="582"/>
    <x v="0"/>
    <x v="4"/>
    <x v="1"/>
    <s v="No"/>
    <s v="Y"/>
    <n v="2"/>
    <n v="-2"/>
    <n v="0"/>
    <n v="40"/>
    <n v="0"/>
    <m/>
    <n v="0"/>
    <x v="1"/>
    <n v="791"/>
    <n v="2"/>
    <x v="0"/>
    <x v="0"/>
    <n v="3"/>
    <n v="38"/>
    <n v="4"/>
    <x v="0"/>
    <n v="3"/>
    <n v="4244"/>
    <n v="9931"/>
    <n v="1"/>
    <n v="24"/>
    <n v="4"/>
    <x v="1"/>
    <n v="80"/>
    <n v="1"/>
    <n v="8"/>
    <n v="3"/>
    <n v="8"/>
    <n v="7"/>
    <n v="3"/>
    <n v="7"/>
  </r>
  <r>
    <s v="No"/>
    <x v="0"/>
    <x v="2"/>
    <x v="1"/>
    <x v="0"/>
    <x v="0"/>
    <x v="583"/>
    <x v="583"/>
    <x v="0"/>
    <x v="0"/>
    <x v="1"/>
    <s v="No"/>
    <s v="Y"/>
    <n v="1"/>
    <n v="-2"/>
    <n v="0"/>
    <n v="34"/>
    <n v="0"/>
    <m/>
    <n v="0"/>
    <x v="1"/>
    <n v="1111"/>
    <n v="8"/>
    <x v="0"/>
    <x v="0"/>
    <n v="3"/>
    <n v="93"/>
    <n v="3"/>
    <x v="0"/>
    <n v="1"/>
    <n v="6500"/>
    <n v="13305"/>
    <n v="5"/>
    <n v="17"/>
    <n v="3"/>
    <x v="2"/>
    <n v="80"/>
    <n v="1"/>
    <n v="6"/>
    <n v="3"/>
    <n v="3"/>
    <n v="2"/>
    <n v="1"/>
    <n v="2"/>
  </r>
  <r>
    <s v="No"/>
    <x v="1"/>
    <x v="0"/>
    <x v="1"/>
    <x v="1"/>
    <x v="0"/>
    <x v="584"/>
    <x v="584"/>
    <x v="1"/>
    <x v="5"/>
    <x v="2"/>
    <s v="No"/>
    <s v="Y"/>
    <n v="4"/>
    <n v="-2"/>
    <n v="0"/>
    <n v="42"/>
    <n v="0"/>
    <m/>
    <n v="0"/>
    <x v="1"/>
    <n v="570"/>
    <n v="8"/>
    <x v="3"/>
    <x v="0"/>
    <n v="2"/>
    <n v="66"/>
    <n v="3"/>
    <x v="4"/>
    <n v="1"/>
    <n v="18430"/>
    <n v="16225"/>
    <n v="1"/>
    <n v="13"/>
    <n v="3"/>
    <x v="2"/>
    <n v="80"/>
    <n v="1"/>
    <n v="24"/>
    <n v="2"/>
    <n v="24"/>
    <n v="7"/>
    <n v="14"/>
    <n v="9"/>
  </r>
  <r>
    <s v="Yes"/>
    <x v="0"/>
    <x v="4"/>
    <x v="0"/>
    <x v="1"/>
    <x v="0"/>
    <x v="585"/>
    <x v="585"/>
    <x v="1"/>
    <x v="2"/>
    <x v="1"/>
    <s v="Yes"/>
    <s v="Y"/>
    <n v="2"/>
    <n v="-2"/>
    <n v="0"/>
    <n v="23"/>
    <n v="1"/>
    <n v="1"/>
    <n v="1"/>
    <x v="0"/>
    <n v="1243"/>
    <n v="6"/>
    <x v="3"/>
    <x v="0"/>
    <n v="3"/>
    <n v="63"/>
    <n v="4"/>
    <x v="1"/>
    <n v="1"/>
    <n v="1601"/>
    <n v="3445"/>
    <n v="1"/>
    <n v="21"/>
    <n v="4"/>
    <x v="3"/>
    <n v="80"/>
    <n v="2"/>
    <n v="1"/>
    <n v="3"/>
    <n v="0"/>
    <n v="0"/>
    <n v="0"/>
    <n v="0"/>
  </r>
  <r>
    <s v="No"/>
    <x v="2"/>
    <x v="4"/>
    <x v="1"/>
    <x v="1"/>
    <x v="0"/>
    <x v="586"/>
    <x v="586"/>
    <x v="1"/>
    <x v="2"/>
    <x v="2"/>
    <s v="No"/>
    <s v="Y"/>
    <n v="4"/>
    <n v="-2"/>
    <n v="0"/>
    <n v="24"/>
    <n v="0"/>
    <m/>
    <n v="0"/>
    <x v="1"/>
    <n v="1092"/>
    <n v="9"/>
    <x v="3"/>
    <x v="0"/>
    <n v="3"/>
    <n v="60"/>
    <n v="2"/>
    <x v="1"/>
    <n v="1"/>
    <n v="2694"/>
    <n v="26551"/>
    <n v="1"/>
    <n v="11"/>
    <n v="3"/>
    <x v="3"/>
    <n v="80"/>
    <n v="3"/>
    <n v="1"/>
    <n v="3"/>
    <n v="1"/>
    <n v="0"/>
    <n v="0"/>
    <n v="0"/>
  </r>
  <r>
    <s v="No"/>
    <x v="0"/>
    <x v="1"/>
    <x v="1"/>
    <x v="1"/>
    <x v="0"/>
    <x v="587"/>
    <x v="587"/>
    <x v="0"/>
    <x v="2"/>
    <x v="1"/>
    <s v="No"/>
    <s v="Y"/>
    <n v="3"/>
    <n v="-2"/>
    <n v="0"/>
    <n v="52"/>
    <n v="0"/>
    <m/>
    <n v="0"/>
    <x v="1"/>
    <n v="1325"/>
    <n v="11"/>
    <x v="2"/>
    <x v="0"/>
    <n v="4"/>
    <n v="82"/>
    <n v="3"/>
    <x v="0"/>
    <n v="1"/>
    <n v="3149"/>
    <n v="21821"/>
    <n v="8"/>
    <n v="20"/>
    <n v="4"/>
    <x v="2"/>
    <n v="80"/>
    <n v="1"/>
    <n v="9"/>
    <n v="3"/>
    <n v="5"/>
    <n v="2"/>
    <n v="1"/>
    <n v="4"/>
  </r>
  <r>
    <s v="No"/>
    <x v="0"/>
    <x v="1"/>
    <x v="1"/>
    <x v="1"/>
    <x v="2"/>
    <x v="588"/>
    <x v="588"/>
    <x v="1"/>
    <x v="7"/>
    <x v="1"/>
    <s v="No"/>
    <s v="Y"/>
    <n v="3"/>
    <n v="-2"/>
    <n v="0"/>
    <n v="50"/>
    <n v="0"/>
    <m/>
    <n v="0"/>
    <x v="1"/>
    <n v="691"/>
    <n v="2"/>
    <x v="3"/>
    <x v="0"/>
    <n v="3"/>
    <n v="64"/>
    <n v="3"/>
    <x v="3"/>
    <n v="3"/>
    <n v="17639"/>
    <n v="6881"/>
    <n v="5"/>
    <n v="16"/>
    <n v="3"/>
    <x v="1"/>
    <n v="80"/>
    <n v="0"/>
    <n v="30"/>
    <n v="3"/>
    <n v="4"/>
    <n v="3"/>
    <n v="0"/>
    <n v="3"/>
  </r>
  <r>
    <s v="Yes"/>
    <x v="0"/>
    <x v="2"/>
    <x v="0"/>
    <x v="1"/>
    <x v="0"/>
    <x v="589"/>
    <x v="589"/>
    <x v="0"/>
    <x v="2"/>
    <x v="1"/>
    <s v="Yes"/>
    <s v="Y"/>
    <n v="1"/>
    <n v="-2"/>
    <n v="0"/>
    <n v="29"/>
    <n v="1"/>
    <n v="1"/>
    <n v="1"/>
    <x v="0"/>
    <n v="805"/>
    <n v="1"/>
    <x v="0"/>
    <x v="0"/>
    <n v="2"/>
    <n v="36"/>
    <n v="2"/>
    <x v="1"/>
    <n v="1"/>
    <n v="2319"/>
    <n v="6689"/>
    <n v="1"/>
    <n v="11"/>
    <n v="3"/>
    <x v="1"/>
    <n v="80"/>
    <n v="1"/>
    <n v="1"/>
    <n v="3"/>
    <n v="1"/>
    <n v="0"/>
    <n v="0"/>
    <n v="0"/>
  </r>
  <r>
    <s v="No"/>
    <x v="0"/>
    <x v="2"/>
    <x v="1"/>
    <x v="1"/>
    <x v="2"/>
    <x v="590"/>
    <x v="590"/>
    <x v="1"/>
    <x v="7"/>
    <x v="1"/>
    <s v="No"/>
    <s v="Y"/>
    <n v="3"/>
    <n v="-2"/>
    <n v="0"/>
    <n v="33"/>
    <n v="0"/>
    <m/>
    <n v="0"/>
    <x v="1"/>
    <n v="213"/>
    <n v="7"/>
    <x v="3"/>
    <x v="0"/>
    <n v="3"/>
    <n v="49"/>
    <n v="3"/>
    <x v="2"/>
    <n v="3"/>
    <n v="11691"/>
    <n v="25995"/>
    <n v="0"/>
    <n v="11"/>
    <n v="3"/>
    <x v="1"/>
    <n v="80"/>
    <n v="0"/>
    <n v="14"/>
    <n v="4"/>
    <n v="13"/>
    <n v="9"/>
    <n v="3"/>
    <n v="7"/>
  </r>
  <r>
    <s v="Yes"/>
    <x v="0"/>
    <x v="2"/>
    <x v="0"/>
    <x v="0"/>
    <x v="3"/>
    <x v="591"/>
    <x v="591"/>
    <x v="0"/>
    <x v="0"/>
    <x v="0"/>
    <s v="No"/>
    <s v="Y"/>
    <n v="3"/>
    <n v="-2"/>
    <n v="0"/>
    <n v="33"/>
    <n v="1"/>
    <n v="1"/>
    <n v="1"/>
    <x v="0"/>
    <n v="118"/>
    <n v="16"/>
    <x v="3"/>
    <x v="0"/>
    <n v="1"/>
    <n v="69"/>
    <n v="3"/>
    <x v="0"/>
    <n v="2"/>
    <n v="5324"/>
    <n v="26507"/>
    <n v="5"/>
    <n v="15"/>
    <n v="3"/>
    <x v="3"/>
    <n v="80"/>
    <n v="0"/>
    <n v="6"/>
    <n v="3"/>
    <n v="3"/>
    <n v="2"/>
    <n v="0"/>
    <n v="2"/>
  </r>
  <r>
    <s v="No"/>
    <x v="0"/>
    <x v="1"/>
    <x v="1"/>
    <x v="1"/>
    <x v="1"/>
    <x v="592"/>
    <x v="592"/>
    <x v="0"/>
    <x v="5"/>
    <x v="1"/>
    <s v="Yes"/>
    <s v="Y"/>
    <n v="3"/>
    <n v="-2"/>
    <n v="0"/>
    <n v="47"/>
    <n v="0"/>
    <m/>
    <n v="0"/>
    <x v="1"/>
    <n v="202"/>
    <n v="2"/>
    <x v="0"/>
    <x v="0"/>
    <n v="3"/>
    <n v="33"/>
    <n v="3"/>
    <x v="3"/>
    <n v="4"/>
    <n v="16752"/>
    <n v="12982"/>
    <n v="1"/>
    <n v="11"/>
    <n v="3"/>
    <x v="3"/>
    <n v="80"/>
    <n v="1"/>
    <n v="26"/>
    <n v="2"/>
    <n v="26"/>
    <n v="14"/>
    <n v="3"/>
    <n v="0"/>
  </r>
  <r>
    <s v="No"/>
    <x v="0"/>
    <x v="0"/>
    <x v="1"/>
    <x v="1"/>
    <x v="1"/>
    <x v="593"/>
    <x v="593"/>
    <x v="0"/>
    <x v="3"/>
    <x v="1"/>
    <s v="No"/>
    <s v="Y"/>
    <n v="2"/>
    <n v="-2"/>
    <n v="0"/>
    <n v="36"/>
    <n v="0"/>
    <m/>
    <n v="0"/>
    <x v="1"/>
    <n v="676"/>
    <n v="1"/>
    <x v="3"/>
    <x v="0"/>
    <n v="3"/>
    <n v="35"/>
    <n v="3"/>
    <x v="0"/>
    <n v="3"/>
    <n v="5228"/>
    <n v="23361"/>
    <n v="0"/>
    <n v="15"/>
    <n v="3"/>
    <x v="0"/>
    <n v="80"/>
    <n v="1"/>
    <n v="10"/>
    <n v="3"/>
    <n v="9"/>
    <n v="7"/>
    <n v="0"/>
    <n v="5"/>
  </r>
  <r>
    <s v="No"/>
    <x v="0"/>
    <x v="2"/>
    <x v="1"/>
    <x v="1"/>
    <x v="0"/>
    <x v="594"/>
    <x v="594"/>
    <x v="1"/>
    <x v="1"/>
    <x v="1"/>
    <s v="No"/>
    <s v="Y"/>
    <n v="3"/>
    <n v="-2"/>
    <n v="0"/>
    <n v="29"/>
    <n v="0"/>
    <m/>
    <n v="0"/>
    <x v="1"/>
    <n v="1252"/>
    <n v="23"/>
    <x v="0"/>
    <x v="0"/>
    <n v="3"/>
    <n v="81"/>
    <n v="4"/>
    <x v="1"/>
    <n v="1"/>
    <n v="2700"/>
    <n v="23779"/>
    <n v="1"/>
    <n v="24"/>
    <n v="4"/>
    <x v="3"/>
    <n v="80"/>
    <n v="1"/>
    <n v="10"/>
    <n v="3"/>
    <n v="10"/>
    <n v="7"/>
    <n v="0"/>
    <n v="7"/>
  </r>
  <r>
    <s v="Yes"/>
    <x v="0"/>
    <x v="3"/>
    <x v="0"/>
    <x v="1"/>
    <x v="0"/>
    <x v="595"/>
    <x v="595"/>
    <x v="1"/>
    <x v="7"/>
    <x v="0"/>
    <s v="Yes"/>
    <s v="Y"/>
    <n v="2"/>
    <n v="-2"/>
    <n v="0"/>
    <n v="58"/>
    <n v="1"/>
    <n v="1"/>
    <n v="1"/>
    <x v="0"/>
    <n v="286"/>
    <n v="2"/>
    <x v="2"/>
    <x v="0"/>
    <n v="4"/>
    <n v="31"/>
    <n v="3"/>
    <x v="4"/>
    <n v="1"/>
    <n v="19246"/>
    <n v="25761"/>
    <n v="7"/>
    <n v="12"/>
    <n v="3"/>
    <x v="1"/>
    <n v="80"/>
    <n v="0"/>
    <n v="40"/>
    <n v="3"/>
    <n v="31"/>
    <n v="15"/>
    <n v="13"/>
    <n v="8"/>
  </r>
  <r>
    <s v="No"/>
    <x v="0"/>
    <x v="0"/>
    <x v="1"/>
    <x v="1"/>
    <x v="0"/>
    <x v="596"/>
    <x v="596"/>
    <x v="0"/>
    <x v="1"/>
    <x v="0"/>
    <s v="No"/>
    <s v="Y"/>
    <n v="0"/>
    <n v="-2"/>
    <n v="0"/>
    <n v="35"/>
    <n v="0"/>
    <m/>
    <n v="0"/>
    <x v="1"/>
    <n v="1258"/>
    <n v="1"/>
    <x v="2"/>
    <x v="0"/>
    <n v="4"/>
    <n v="40"/>
    <n v="4"/>
    <x v="1"/>
    <n v="1"/>
    <n v="2506"/>
    <n v="13301"/>
    <n v="3"/>
    <n v="13"/>
    <n v="3"/>
    <x v="3"/>
    <n v="80"/>
    <n v="0"/>
    <n v="7"/>
    <n v="3"/>
    <n v="2"/>
    <n v="2"/>
    <n v="2"/>
    <n v="2"/>
  </r>
  <r>
    <s v="No"/>
    <x v="0"/>
    <x v="0"/>
    <x v="1"/>
    <x v="1"/>
    <x v="0"/>
    <x v="597"/>
    <x v="597"/>
    <x v="0"/>
    <x v="3"/>
    <x v="1"/>
    <s v="Yes"/>
    <s v="Y"/>
    <n v="4"/>
    <n v="-2"/>
    <n v="0"/>
    <n v="42"/>
    <n v="0"/>
    <m/>
    <n v="0"/>
    <x v="1"/>
    <n v="932"/>
    <n v="1"/>
    <x v="0"/>
    <x v="0"/>
    <n v="4"/>
    <n v="43"/>
    <n v="2"/>
    <x v="0"/>
    <n v="1"/>
    <n v="6062"/>
    <n v="4051"/>
    <n v="9"/>
    <n v="13"/>
    <n v="3"/>
    <x v="1"/>
    <n v="80"/>
    <n v="1"/>
    <n v="8"/>
    <n v="3"/>
    <n v="4"/>
    <n v="3"/>
    <n v="0"/>
    <n v="2"/>
  </r>
  <r>
    <s v="Yes"/>
    <x v="0"/>
    <x v="2"/>
    <x v="0"/>
    <x v="1"/>
    <x v="2"/>
    <x v="598"/>
    <x v="598"/>
    <x v="1"/>
    <x v="1"/>
    <x v="0"/>
    <s v="No"/>
    <s v="Y"/>
    <n v="3"/>
    <n v="-2"/>
    <n v="0"/>
    <n v="28"/>
    <n v="1"/>
    <n v="1"/>
    <n v="1"/>
    <x v="0"/>
    <n v="890"/>
    <n v="2"/>
    <x v="2"/>
    <x v="0"/>
    <n v="3"/>
    <n v="46"/>
    <n v="3"/>
    <x v="1"/>
    <n v="3"/>
    <n v="4382"/>
    <n v="16374"/>
    <n v="6"/>
    <n v="17"/>
    <n v="3"/>
    <x v="1"/>
    <n v="80"/>
    <n v="0"/>
    <n v="5"/>
    <n v="2"/>
    <n v="2"/>
    <n v="2"/>
    <n v="2"/>
    <n v="1"/>
  </r>
  <r>
    <s v="No"/>
    <x v="0"/>
    <x v="0"/>
    <x v="1"/>
    <x v="2"/>
    <x v="5"/>
    <x v="599"/>
    <x v="599"/>
    <x v="1"/>
    <x v="8"/>
    <x v="1"/>
    <s v="No"/>
    <s v="Y"/>
    <n v="2"/>
    <n v="-2"/>
    <n v="0"/>
    <n v="36"/>
    <n v="0"/>
    <m/>
    <n v="0"/>
    <x v="1"/>
    <n v="1041"/>
    <n v="13"/>
    <x v="3"/>
    <x v="0"/>
    <n v="3"/>
    <n v="36"/>
    <n v="3"/>
    <x v="1"/>
    <n v="3"/>
    <n v="2143"/>
    <n v="25527"/>
    <n v="4"/>
    <n v="13"/>
    <n v="3"/>
    <x v="2"/>
    <n v="80"/>
    <n v="1"/>
    <n v="8"/>
    <n v="3"/>
    <n v="5"/>
    <n v="2"/>
    <n v="0"/>
    <n v="4"/>
  </r>
  <r>
    <s v="No"/>
    <x v="0"/>
    <x v="2"/>
    <x v="1"/>
    <x v="1"/>
    <x v="0"/>
    <x v="600"/>
    <x v="600"/>
    <x v="0"/>
    <x v="3"/>
    <x v="1"/>
    <s v="No"/>
    <s v="Y"/>
    <n v="3"/>
    <n v="-2"/>
    <n v="0"/>
    <n v="32"/>
    <n v="0"/>
    <m/>
    <n v="0"/>
    <x v="1"/>
    <n v="859"/>
    <n v="4"/>
    <x v="3"/>
    <x v="0"/>
    <n v="3"/>
    <n v="98"/>
    <n v="2"/>
    <x v="0"/>
    <n v="1"/>
    <n v="6162"/>
    <n v="19124"/>
    <n v="1"/>
    <n v="12"/>
    <n v="3"/>
    <x v="3"/>
    <n v="80"/>
    <n v="1"/>
    <n v="14"/>
    <n v="3"/>
    <n v="14"/>
    <n v="13"/>
    <n v="6"/>
    <n v="8"/>
  </r>
  <r>
    <s v="No"/>
    <x v="1"/>
    <x v="0"/>
    <x v="1"/>
    <x v="1"/>
    <x v="2"/>
    <x v="601"/>
    <x v="601"/>
    <x v="1"/>
    <x v="2"/>
    <x v="0"/>
    <s v="No"/>
    <s v="Y"/>
    <n v="6"/>
    <n v="-2"/>
    <n v="0"/>
    <n v="40"/>
    <n v="0"/>
    <m/>
    <n v="0"/>
    <x v="1"/>
    <n v="720"/>
    <n v="16"/>
    <x v="2"/>
    <x v="0"/>
    <n v="1"/>
    <n v="51"/>
    <n v="2"/>
    <x v="0"/>
    <n v="3"/>
    <n v="5094"/>
    <n v="11983"/>
    <n v="6"/>
    <n v="14"/>
    <n v="3"/>
    <x v="1"/>
    <n v="80"/>
    <n v="0"/>
    <n v="10"/>
    <n v="3"/>
    <n v="1"/>
    <n v="0"/>
    <n v="0"/>
    <n v="0"/>
  </r>
  <r>
    <s v="No"/>
    <x v="0"/>
    <x v="2"/>
    <x v="1"/>
    <x v="1"/>
    <x v="2"/>
    <x v="602"/>
    <x v="602"/>
    <x v="0"/>
    <x v="3"/>
    <x v="0"/>
    <s v="Yes"/>
    <s v="Y"/>
    <n v="4"/>
    <n v="-2"/>
    <n v="0"/>
    <n v="30"/>
    <n v="0"/>
    <m/>
    <n v="0"/>
    <x v="1"/>
    <n v="946"/>
    <n v="2"/>
    <x v="3"/>
    <x v="0"/>
    <n v="3"/>
    <n v="52"/>
    <n v="2"/>
    <x v="0"/>
    <n v="4"/>
    <n v="6877"/>
    <n v="20234"/>
    <n v="5"/>
    <n v="24"/>
    <n v="4"/>
    <x v="2"/>
    <n v="80"/>
    <n v="0"/>
    <n v="12"/>
    <n v="2"/>
    <n v="0"/>
    <n v="0"/>
    <n v="0"/>
    <n v="0"/>
  </r>
  <r>
    <s v="No"/>
    <x v="0"/>
    <x v="1"/>
    <x v="1"/>
    <x v="1"/>
    <x v="0"/>
    <x v="603"/>
    <x v="603"/>
    <x v="0"/>
    <x v="1"/>
    <x v="0"/>
    <s v="No"/>
    <s v="Y"/>
    <n v="3"/>
    <n v="-2"/>
    <n v="0"/>
    <n v="45"/>
    <n v="0"/>
    <m/>
    <n v="0"/>
    <x v="1"/>
    <n v="252"/>
    <n v="2"/>
    <x v="3"/>
    <x v="0"/>
    <n v="2"/>
    <n v="95"/>
    <n v="2"/>
    <x v="1"/>
    <n v="1"/>
    <n v="2274"/>
    <n v="6153"/>
    <n v="1"/>
    <n v="14"/>
    <n v="3"/>
    <x v="1"/>
    <n v="80"/>
    <n v="0"/>
    <n v="1"/>
    <n v="3"/>
    <n v="1"/>
    <n v="0"/>
    <n v="0"/>
    <n v="0"/>
  </r>
  <r>
    <s v="No"/>
    <x v="0"/>
    <x v="0"/>
    <x v="1"/>
    <x v="1"/>
    <x v="0"/>
    <x v="604"/>
    <x v="604"/>
    <x v="1"/>
    <x v="3"/>
    <x v="1"/>
    <s v="No"/>
    <s v="Y"/>
    <n v="3"/>
    <n v="-2"/>
    <n v="0"/>
    <n v="42"/>
    <n v="0"/>
    <m/>
    <n v="0"/>
    <x v="1"/>
    <n v="933"/>
    <n v="29"/>
    <x v="3"/>
    <x v="0"/>
    <n v="2"/>
    <n v="98"/>
    <n v="3"/>
    <x v="0"/>
    <n v="1"/>
    <n v="4434"/>
    <n v="11806"/>
    <n v="1"/>
    <n v="13"/>
    <n v="3"/>
    <x v="1"/>
    <n v="80"/>
    <n v="1"/>
    <n v="10"/>
    <n v="2"/>
    <n v="9"/>
    <n v="8"/>
    <n v="7"/>
    <n v="8"/>
  </r>
  <r>
    <s v="No"/>
    <x v="1"/>
    <x v="0"/>
    <x v="1"/>
    <x v="1"/>
    <x v="0"/>
    <x v="605"/>
    <x v="605"/>
    <x v="1"/>
    <x v="4"/>
    <x v="2"/>
    <s v="No"/>
    <s v="Y"/>
    <n v="3"/>
    <n v="-2"/>
    <n v="0"/>
    <n v="38"/>
    <n v="0"/>
    <m/>
    <n v="0"/>
    <x v="1"/>
    <n v="471"/>
    <n v="12"/>
    <x v="3"/>
    <x v="0"/>
    <n v="1"/>
    <n v="45"/>
    <n v="2"/>
    <x v="0"/>
    <n v="1"/>
    <n v="6288"/>
    <n v="4284"/>
    <n v="2"/>
    <n v="15"/>
    <n v="3"/>
    <x v="3"/>
    <n v="80"/>
    <n v="1"/>
    <n v="13"/>
    <n v="2"/>
    <n v="4"/>
    <n v="3"/>
    <n v="1"/>
    <n v="2"/>
  </r>
  <r>
    <s v="No"/>
    <x v="1"/>
    <x v="2"/>
    <x v="1"/>
    <x v="1"/>
    <x v="0"/>
    <x v="606"/>
    <x v="606"/>
    <x v="0"/>
    <x v="1"/>
    <x v="0"/>
    <s v="No"/>
    <s v="Y"/>
    <n v="3"/>
    <n v="-2"/>
    <n v="0"/>
    <n v="34"/>
    <n v="0"/>
    <m/>
    <n v="0"/>
    <x v="1"/>
    <n v="702"/>
    <n v="16"/>
    <x v="2"/>
    <x v="0"/>
    <n v="3"/>
    <n v="100"/>
    <n v="2"/>
    <x v="1"/>
    <n v="1"/>
    <n v="2553"/>
    <n v="8306"/>
    <n v="1"/>
    <n v="16"/>
    <n v="3"/>
    <x v="3"/>
    <n v="80"/>
    <n v="0"/>
    <n v="6"/>
    <n v="3"/>
    <n v="5"/>
    <n v="2"/>
    <n v="1"/>
    <n v="3"/>
  </r>
  <r>
    <s v="Yes"/>
    <x v="0"/>
    <x v="1"/>
    <x v="0"/>
    <x v="0"/>
    <x v="3"/>
    <x v="607"/>
    <x v="607"/>
    <x v="0"/>
    <x v="0"/>
    <x v="1"/>
    <s v="No"/>
    <s v="Y"/>
    <n v="3"/>
    <n v="-2"/>
    <n v="0"/>
    <n v="49"/>
    <n v="1"/>
    <n v="1"/>
    <n v="1"/>
    <x v="0"/>
    <n v="1184"/>
    <n v="11"/>
    <x v="3"/>
    <x v="0"/>
    <n v="3"/>
    <n v="43"/>
    <n v="3"/>
    <x v="2"/>
    <n v="2"/>
    <n v="7654"/>
    <n v="5860"/>
    <n v="1"/>
    <n v="18"/>
    <n v="3"/>
    <x v="0"/>
    <n v="80"/>
    <n v="2"/>
    <n v="9"/>
    <n v="4"/>
    <n v="9"/>
    <n v="8"/>
    <n v="7"/>
    <n v="7"/>
  </r>
  <r>
    <s v="Yes"/>
    <x v="0"/>
    <x v="3"/>
    <x v="0"/>
    <x v="0"/>
    <x v="2"/>
    <x v="608"/>
    <x v="608"/>
    <x v="1"/>
    <x v="0"/>
    <x v="0"/>
    <s v="No"/>
    <s v="Y"/>
    <n v="3"/>
    <n v="-2"/>
    <n v="0"/>
    <n v="55"/>
    <n v="1"/>
    <n v="1"/>
    <n v="1"/>
    <x v="0"/>
    <n v="436"/>
    <n v="2"/>
    <x v="1"/>
    <x v="0"/>
    <n v="3"/>
    <n v="37"/>
    <n v="3"/>
    <x v="0"/>
    <n v="4"/>
    <n v="5160"/>
    <n v="21519"/>
    <n v="4"/>
    <n v="16"/>
    <n v="3"/>
    <x v="3"/>
    <n v="80"/>
    <n v="0"/>
    <n v="12"/>
    <n v="2"/>
    <n v="9"/>
    <n v="7"/>
    <n v="7"/>
    <n v="3"/>
  </r>
  <r>
    <s v="No"/>
    <x v="0"/>
    <x v="0"/>
    <x v="1"/>
    <x v="1"/>
    <x v="0"/>
    <x v="609"/>
    <x v="609"/>
    <x v="1"/>
    <x v="7"/>
    <x v="1"/>
    <s v="No"/>
    <s v="Y"/>
    <n v="3"/>
    <n v="-2"/>
    <n v="0"/>
    <n v="43"/>
    <n v="0"/>
    <m/>
    <n v="0"/>
    <x v="1"/>
    <n v="589"/>
    <n v="14"/>
    <x v="0"/>
    <x v="0"/>
    <n v="2"/>
    <n v="94"/>
    <n v="3"/>
    <x v="3"/>
    <n v="1"/>
    <n v="17159"/>
    <n v="5200"/>
    <n v="6"/>
    <n v="24"/>
    <n v="4"/>
    <x v="3"/>
    <n v="80"/>
    <n v="1"/>
    <n v="22"/>
    <n v="3"/>
    <n v="4"/>
    <n v="1"/>
    <n v="1"/>
    <n v="0"/>
  </r>
  <r>
    <s v="No"/>
    <x v="0"/>
    <x v="2"/>
    <x v="1"/>
    <x v="1"/>
    <x v="4"/>
    <x v="610"/>
    <x v="610"/>
    <x v="1"/>
    <x v="7"/>
    <x v="2"/>
    <s v="Yes"/>
    <s v="Y"/>
    <n v="3"/>
    <n v="-2"/>
    <n v="0"/>
    <n v="27"/>
    <n v="0"/>
    <m/>
    <n v="0"/>
    <x v="1"/>
    <n v="269"/>
    <n v="5"/>
    <x v="1"/>
    <x v="0"/>
    <n v="4"/>
    <n v="42"/>
    <n v="2"/>
    <x v="2"/>
    <n v="4"/>
    <n v="12808"/>
    <n v="8842"/>
    <n v="1"/>
    <n v="16"/>
    <n v="3"/>
    <x v="2"/>
    <n v="80"/>
    <n v="1"/>
    <n v="9"/>
    <n v="3"/>
    <n v="9"/>
    <n v="8"/>
    <n v="0"/>
    <n v="8"/>
  </r>
  <r>
    <s v="No"/>
    <x v="0"/>
    <x v="0"/>
    <x v="1"/>
    <x v="1"/>
    <x v="1"/>
    <x v="611"/>
    <x v="611"/>
    <x v="1"/>
    <x v="3"/>
    <x v="0"/>
    <s v="No"/>
    <s v="Y"/>
    <n v="3"/>
    <n v="-2"/>
    <n v="0"/>
    <n v="35"/>
    <n v="0"/>
    <m/>
    <n v="0"/>
    <x v="1"/>
    <n v="950"/>
    <n v="7"/>
    <x v="3"/>
    <x v="0"/>
    <n v="3"/>
    <n v="59"/>
    <n v="3"/>
    <x v="2"/>
    <n v="3"/>
    <n v="10221"/>
    <n v="18869"/>
    <n v="3"/>
    <n v="21"/>
    <n v="4"/>
    <x v="2"/>
    <n v="80"/>
    <n v="0"/>
    <n v="17"/>
    <n v="4"/>
    <n v="8"/>
    <n v="5"/>
    <n v="1"/>
    <n v="6"/>
  </r>
  <r>
    <s v="No"/>
    <x v="0"/>
    <x v="2"/>
    <x v="1"/>
    <x v="0"/>
    <x v="3"/>
    <x v="612"/>
    <x v="612"/>
    <x v="0"/>
    <x v="0"/>
    <x v="1"/>
    <s v="Yes"/>
    <s v="Y"/>
    <n v="2"/>
    <n v="-2"/>
    <n v="0"/>
    <n v="28"/>
    <n v="0"/>
    <m/>
    <n v="0"/>
    <x v="1"/>
    <n v="760"/>
    <n v="2"/>
    <x v="2"/>
    <x v="0"/>
    <n v="2"/>
    <n v="81"/>
    <n v="3"/>
    <x v="0"/>
    <n v="2"/>
    <n v="4779"/>
    <n v="3698"/>
    <n v="1"/>
    <n v="20"/>
    <n v="4"/>
    <x v="0"/>
    <n v="80"/>
    <n v="0"/>
    <n v="8"/>
    <n v="3"/>
    <n v="8"/>
    <n v="7"/>
    <n v="7"/>
    <n v="5"/>
  </r>
  <r>
    <s v="No"/>
    <x v="0"/>
    <x v="2"/>
    <x v="1"/>
    <x v="2"/>
    <x v="5"/>
    <x v="613"/>
    <x v="613"/>
    <x v="1"/>
    <x v="8"/>
    <x v="1"/>
    <s v="No"/>
    <s v="Y"/>
    <n v="1"/>
    <n v="-2"/>
    <n v="0"/>
    <n v="34"/>
    <n v="0"/>
    <m/>
    <n v="0"/>
    <x v="1"/>
    <n v="829"/>
    <n v="3"/>
    <x v="0"/>
    <x v="0"/>
    <n v="3"/>
    <n v="88"/>
    <n v="3"/>
    <x v="1"/>
    <n v="4"/>
    <n v="3737"/>
    <n v="2243"/>
    <n v="0"/>
    <n v="19"/>
    <n v="3"/>
    <x v="3"/>
    <n v="80"/>
    <n v="1"/>
    <n v="4"/>
    <n v="1"/>
    <n v="3"/>
    <n v="2"/>
    <n v="0"/>
    <n v="2"/>
  </r>
  <r>
    <s v="Yes"/>
    <x v="1"/>
    <x v="2"/>
    <x v="0"/>
    <x v="1"/>
    <x v="2"/>
    <x v="614"/>
    <x v="614"/>
    <x v="0"/>
    <x v="1"/>
    <x v="1"/>
    <s v="Yes"/>
    <s v="Y"/>
    <n v="2"/>
    <n v="-2"/>
    <n v="0"/>
    <n v="26"/>
    <n v="1"/>
    <n v="1"/>
    <n v="1"/>
    <x v="0"/>
    <n v="887"/>
    <n v="5"/>
    <x v="0"/>
    <x v="0"/>
    <n v="3"/>
    <n v="88"/>
    <n v="2"/>
    <x v="1"/>
    <n v="3"/>
    <n v="2366"/>
    <n v="20898"/>
    <n v="1"/>
    <n v="14"/>
    <n v="3"/>
    <x v="0"/>
    <n v="80"/>
    <n v="1"/>
    <n v="8"/>
    <n v="3"/>
    <n v="8"/>
    <n v="7"/>
    <n v="1"/>
    <n v="7"/>
  </r>
  <r>
    <s v="No"/>
    <x v="2"/>
    <x v="2"/>
    <x v="1"/>
    <x v="1"/>
    <x v="2"/>
    <x v="615"/>
    <x v="615"/>
    <x v="1"/>
    <x v="1"/>
    <x v="1"/>
    <s v="No"/>
    <s v="Y"/>
    <n v="6"/>
    <n v="-2"/>
    <n v="0"/>
    <n v="27"/>
    <n v="0"/>
    <m/>
    <n v="0"/>
    <x v="1"/>
    <n v="443"/>
    <n v="3"/>
    <x v="3"/>
    <x v="0"/>
    <n v="4"/>
    <n v="50"/>
    <n v="3"/>
    <x v="1"/>
    <n v="4"/>
    <n v="1706"/>
    <n v="16571"/>
    <n v="1"/>
    <n v="11"/>
    <n v="3"/>
    <x v="3"/>
    <n v="80"/>
    <n v="3"/>
    <n v="0"/>
    <n v="2"/>
    <n v="0"/>
    <n v="0"/>
    <n v="0"/>
    <n v="0"/>
  </r>
  <r>
    <s v="No"/>
    <x v="0"/>
    <x v="1"/>
    <x v="1"/>
    <x v="0"/>
    <x v="3"/>
    <x v="616"/>
    <x v="616"/>
    <x v="0"/>
    <x v="5"/>
    <x v="1"/>
    <s v="No"/>
    <s v="Y"/>
    <n v="2"/>
    <n v="-2"/>
    <n v="0"/>
    <n v="51"/>
    <n v="0"/>
    <m/>
    <n v="0"/>
    <x v="1"/>
    <n v="1318"/>
    <n v="26"/>
    <x v="2"/>
    <x v="0"/>
    <n v="1"/>
    <n v="66"/>
    <n v="3"/>
    <x v="3"/>
    <n v="2"/>
    <n v="16307"/>
    <n v="5594"/>
    <n v="2"/>
    <n v="14"/>
    <n v="3"/>
    <x v="3"/>
    <n v="80"/>
    <n v="1"/>
    <n v="29"/>
    <n v="2"/>
    <n v="20"/>
    <n v="6"/>
    <n v="4"/>
    <n v="17"/>
  </r>
  <r>
    <s v="No"/>
    <x v="0"/>
    <x v="0"/>
    <x v="1"/>
    <x v="1"/>
    <x v="2"/>
    <x v="617"/>
    <x v="617"/>
    <x v="1"/>
    <x v="4"/>
    <x v="0"/>
    <s v="No"/>
    <s v="Y"/>
    <n v="2"/>
    <n v="-2"/>
    <n v="0"/>
    <n v="44"/>
    <n v="0"/>
    <m/>
    <n v="0"/>
    <x v="1"/>
    <n v="625"/>
    <n v="4"/>
    <x v="3"/>
    <x v="0"/>
    <n v="4"/>
    <n v="50"/>
    <n v="3"/>
    <x v="0"/>
    <n v="3"/>
    <n v="5933"/>
    <n v="5197"/>
    <n v="9"/>
    <n v="12"/>
    <n v="3"/>
    <x v="1"/>
    <n v="80"/>
    <n v="0"/>
    <n v="10"/>
    <n v="2"/>
    <n v="5"/>
    <n v="2"/>
    <n v="2"/>
    <n v="3"/>
  </r>
  <r>
    <s v="No"/>
    <x v="0"/>
    <x v="2"/>
    <x v="1"/>
    <x v="1"/>
    <x v="2"/>
    <x v="618"/>
    <x v="618"/>
    <x v="1"/>
    <x v="1"/>
    <x v="0"/>
    <s v="No"/>
    <s v="Y"/>
    <n v="3"/>
    <n v="-2"/>
    <n v="0"/>
    <n v="25"/>
    <n v="0"/>
    <m/>
    <n v="0"/>
    <x v="1"/>
    <n v="180"/>
    <n v="2"/>
    <x v="1"/>
    <x v="0"/>
    <n v="1"/>
    <n v="65"/>
    <n v="4"/>
    <x v="1"/>
    <n v="3"/>
    <n v="3424"/>
    <n v="21632"/>
    <n v="7"/>
    <n v="13"/>
    <n v="3"/>
    <x v="3"/>
    <n v="80"/>
    <n v="0"/>
    <n v="6"/>
    <n v="2"/>
    <n v="4"/>
    <n v="3"/>
    <n v="0"/>
    <n v="1"/>
  </r>
  <r>
    <s v="No"/>
    <x v="0"/>
    <x v="2"/>
    <x v="1"/>
    <x v="0"/>
    <x v="2"/>
    <x v="619"/>
    <x v="619"/>
    <x v="1"/>
    <x v="0"/>
    <x v="2"/>
    <s v="No"/>
    <s v="Y"/>
    <n v="5"/>
    <n v="-2"/>
    <n v="0"/>
    <n v="33"/>
    <n v="0"/>
    <m/>
    <n v="0"/>
    <x v="1"/>
    <n v="586"/>
    <n v="1"/>
    <x v="3"/>
    <x v="0"/>
    <n v="1"/>
    <n v="48"/>
    <n v="4"/>
    <x v="0"/>
    <n v="3"/>
    <n v="4037"/>
    <n v="21816"/>
    <n v="1"/>
    <n v="22"/>
    <n v="4"/>
    <x v="0"/>
    <n v="80"/>
    <n v="1"/>
    <n v="9"/>
    <n v="3"/>
    <n v="9"/>
    <n v="8"/>
    <n v="0"/>
    <n v="8"/>
  </r>
  <r>
    <s v="No"/>
    <x v="0"/>
    <x v="0"/>
    <x v="1"/>
    <x v="1"/>
    <x v="2"/>
    <x v="620"/>
    <x v="620"/>
    <x v="0"/>
    <x v="1"/>
    <x v="0"/>
    <s v="No"/>
    <s v="Y"/>
    <n v="3"/>
    <n v="-2"/>
    <n v="0"/>
    <n v="35"/>
    <n v="0"/>
    <m/>
    <n v="0"/>
    <x v="1"/>
    <n v="1343"/>
    <n v="27"/>
    <x v="1"/>
    <x v="0"/>
    <n v="3"/>
    <n v="53"/>
    <n v="2"/>
    <x v="1"/>
    <n v="3"/>
    <n v="2559"/>
    <n v="17852"/>
    <n v="1"/>
    <n v="11"/>
    <n v="3"/>
    <x v="1"/>
    <n v="80"/>
    <n v="0"/>
    <n v="6"/>
    <n v="2"/>
    <n v="6"/>
    <n v="5"/>
    <n v="1"/>
    <n v="1"/>
  </r>
  <r>
    <s v="No"/>
    <x v="0"/>
    <x v="0"/>
    <x v="1"/>
    <x v="0"/>
    <x v="0"/>
    <x v="621"/>
    <x v="621"/>
    <x v="1"/>
    <x v="0"/>
    <x v="1"/>
    <s v="Yes"/>
    <s v="Y"/>
    <n v="1"/>
    <n v="-2"/>
    <n v="0"/>
    <n v="36"/>
    <n v="0"/>
    <m/>
    <n v="0"/>
    <x v="1"/>
    <n v="928"/>
    <n v="1"/>
    <x v="0"/>
    <x v="0"/>
    <n v="2"/>
    <n v="56"/>
    <n v="3"/>
    <x v="0"/>
    <n v="1"/>
    <n v="6201"/>
    <n v="2823"/>
    <n v="1"/>
    <n v="14"/>
    <n v="3"/>
    <x v="1"/>
    <n v="80"/>
    <n v="1"/>
    <n v="18"/>
    <n v="2"/>
    <n v="18"/>
    <n v="14"/>
    <n v="4"/>
    <n v="11"/>
  </r>
  <r>
    <s v="No"/>
    <x v="0"/>
    <x v="2"/>
    <x v="1"/>
    <x v="0"/>
    <x v="0"/>
    <x v="622"/>
    <x v="622"/>
    <x v="1"/>
    <x v="0"/>
    <x v="2"/>
    <s v="No"/>
    <s v="Y"/>
    <n v="3"/>
    <n v="-2"/>
    <n v="0"/>
    <n v="32"/>
    <n v="0"/>
    <m/>
    <n v="0"/>
    <x v="1"/>
    <n v="117"/>
    <n v="13"/>
    <x v="2"/>
    <x v="0"/>
    <n v="2"/>
    <n v="73"/>
    <n v="3"/>
    <x v="0"/>
    <n v="1"/>
    <n v="4403"/>
    <n v="9250"/>
    <n v="2"/>
    <n v="11"/>
    <n v="3"/>
    <x v="3"/>
    <n v="80"/>
    <n v="1"/>
    <n v="8"/>
    <n v="2"/>
    <n v="5"/>
    <n v="2"/>
    <n v="0"/>
    <n v="3"/>
  </r>
  <r>
    <s v="No"/>
    <x v="1"/>
    <x v="2"/>
    <x v="1"/>
    <x v="1"/>
    <x v="0"/>
    <x v="623"/>
    <x v="623"/>
    <x v="1"/>
    <x v="1"/>
    <x v="2"/>
    <s v="No"/>
    <s v="Y"/>
    <n v="3"/>
    <n v="-2"/>
    <n v="0"/>
    <n v="30"/>
    <n v="0"/>
    <m/>
    <n v="0"/>
    <x v="1"/>
    <n v="1012"/>
    <n v="5"/>
    <x v="2"/>
    <x v="0"/>
    <n v="2"/>
    <n v="75"/>
    <n v="2"/>
    <x v="1"/>
    <n v="1"/>
    <n v="3761"/>
    <n v="2373"/>
    <n v="9"/>
    <n v="12"/>
    <n v="3"/>
    <x v="2"/>
    <n v="80"/>
    <n v="1"/>
    <n v="10"/>
    <n v="2"/>
    <n v="5"/>
    <n v="4"/>
    <n v="0"/>
    <n v="3"/>
  </r>
  <r>
    <s v="No"/>
    <x v="0"/>
    <x v="1"/>
    <x v="1"/>
    <x v="0"/>
    <x v="3"/>
    <x v="624"/>
    <x v="624"/>
    <x v="0"/>
    <x v="0"/>
    <x v="1"/>
    <s v="Yes"/>
    <s v="Y"/>
    <n v="3"/>
    <n v="-2"/>
    <n v="0"/>
    <n v="53"/>
    <n v="0"/>
    <m/>
    <n v="0"/>
    <x v="1"/>
    <n v="661"/>
    <n v="7"/>
    <x v="0"/>
    <x v="0"/>
    <n v="1"/>
    <n v="78"/>
    <n v="2"/>
    <x v="2"/>
    <n v="2"/>
    <n v="10934"/>
    <n v="20715"/>
    <n v="7"/>
    <n v="18"/>
    <n v="3"/>
    <x v="1"/>
    <n v="80"/>
    <n v="1"/>
    <n v="35"/>
    <n v="3"/>
    <n v="5"/>
    <n v="2"/>
    <n v="0"/>
    <n v="4"/>
  </r>
  <r>
    <s v="No"/>
    <x v="0"/>
    <x v="1"/>
    <x v="1"/>
    <x v="0"/>
    <x v="3"/>
    <x v="625"/>
    <x v="625"/>
    <x v="1"/>
    <x v="0"/>
    <x v="2"/>
    <s v="Yes"/>
    <s v="Y"/>
    <n v="2"/>
    <n v="-2"/>
    <n v="0"/>
    <n v="45"/>
    <n v="0"/>
    <m/>
    <n v="0"/>
    <x v="1"/>
    <n v="930"/>
    <n v="9"/>
    <x v="3"/>
    <x v="0"/>
    <n v="4"/>
    <n v="74"/>
    <n v="3"/>
    <x v="2"/>
    <n v="2"/>
    <n v="10761"/>
    <n v="19239"/>
    <n v="4"/>
    <n v="12"/>
    <n v="3"/>
    <x v="3"/>
    <n v="80"/>
    <n v="1"/>
    <n v="18"/>
    <n v="3"/>
    <n v="5"/>
    <n v="4"/>
    <n v="0"/>
    <n v="2"/>
  </r>
  <r>
    <s v="No"/>
    <x v="0"/>
    <x v="2"/>
    <x v="1"/>
    <x v="1"/>
    <x v="2"/>
    <x v="626"/>
    <x v="626"/>
    <x v="0"/>
    <x v="1"/>
    <x v="1"/>
    <s v="No"/>
    <s v="Y"/>
    <n v="3"/>
    <n v="-2"/>
    <n v="0"/>
    <n v="32"/>
    <n v="0"/>
    <m/>
    <n v="0"/>
    <x v="1"/>
    <n v="638"/>
    <n v="8"/>
    <x v="0"/>
    <x v="0"/>
    <n v="3"/>
    <n v="91"/>
    <n v="4"/>
    <x v="0"/>
    <n v="3"/>
    <n v="5175"/>
    <n v="22162"/>
    <n v="5"/>
    <n v="12"/>
    <n v="3"/>
    <x v="3"/>
    <n v="80"/>
    <n v="1"/>
    <n v="9"/>
    <n v="2"/>
    <n v="5"/>
    <n v="3"/>
    <n v="1"/>
    <n v="3"/>
  </r>
  <r>
    <s v="No"/>
    <x v="1"/>
    <x v="1"/>
    <x v="1"/>
    <x v="1"/>
    <x v="2"/>
    <x v="627"/>
    <x v="627"/>
    <x v="0"/>
    <x v="3"/>
    <x v="1"/>
    <s v="No"/>
    <s v="Y"/>
    <n v="3"/>
    <n v="-2"/>
    <n v="0"/>
    <n v="52"/>
    <n v="0"/>
    <m/>
    <n v="0"/>
    <x v="1"/>
    <n v="890"/>
    <n v="25"/>
    <x v="2"/>
    <x v="0"/>
    <n v="3"/>
    <n v="81"/>
    <n v="2"/>
    <x v="3"/>
    <n v="4"/>
    <n v="13826"/>
    <n v="19028"/>
    <n v="3"/>
    <n v="22"/>
    <n v="4"/>
    <x v="3"/>
    <n v="80"/>
    <n v="0"/>
    <n v="31"/>
    <n v="3"/>
    <n v="9"/>
    <n v="8"/>
    <n v="0"/>
    <n v="0"/>
  </r>
  <r>
    <s v="No"/>
    <x v="0"/>
    <x v="0"/>
    <x v="1"/>
    <x v="0"/>
    <x v="3"/>
    <x v="628"/>
    <x v="628"/>
    <x v="1"/>
    <x v="0"/>
    <x v="2"/>
    <s v="No"/>
    <s v="Y"/>
    <n v="2"/>
    <n v="-2"/>
    <n v="0"/>
    <n v="37"/>
    <n v="0"/>
    <m/>
    <n v="0"/>
    <x v="1"/>
    <n v="342"/>
    <n v="16"/>
    <x v="2"/>
    <x v="0"/>
    <n v="4"/>
    <n v="66"/>
    <n v="2"/>
    <x v="0"/>
    <n v="2"/>
    <n v="6334"/>
    <n v="24558"/>
    <n v="4"/>
    <n v="19"/>
    <n v="3"/>
    <x v="1"/>
    <n v="80"/>
    <n v="2"/>
    <n v="9"/>
    <n v="3"/>
    <n v="1"/>
    <n v="0"/>
    <n v="0"/>
    <n v="0"/>
  </r>
  <r>
    <s v="No"/>
    <x v="0"/>
    <x v="2"/>
    <x v="1"/>
    <x v="2"/>
    <x v="2"/>
    <x v="629"/>
    <x v="629"/>
    <x v="1"/>
    <x v="8"/>
    <x v="2"/>
    <s v="No"/>
    <s v="Y"/>
    <n v="6"/>
    <n v="-2"/>
    <n v="0"/>
    <n v="28"/>
    <n v="0"/>
    <m/>
    <n v="0"/>
    <x v="1"/>
    <n v="1169"/>
    <n v="8"/>
    <x v="0"/>
    <x v="0"/>
    <n v="2"/>
    <n v="63"/>
    <n v="2"/>
    <x v="1"/>
    <n v="4"/>
    <n v="4936"/>
    <n v="23965"/>
    <n v="1"/>
    <n v="13"/>
    <n v="3"/>
    <x v="1"/>
    <n v="80"/>
    <n v="1"/>
    <n v="6"/>
    <n v="3"/>
    <n v="5"/>
    <n v="1"/>
    <n v="0"/>
    <n v="4"/>
  </r>
  <r>
    <s v="No"/>
    <x v="0"/>
    <x v="4"/>
    <x v="1"/>
    <x v="1"/>
    <x v="0"/>
    <x v="630"/>
    <x v="630"/>
    <x v="1"/>
    <x v="3"/>
    <x v="1"/>
    <s v="No"/>
    <s v="Y"/>
    <n v="2"/>
    <n v="-2"/>
    <n v="0"/>
    <n v="22"/>
    <n v="0"/>
    <m/>
    <n v="0"/>
    <x v="1"/>
    <n v="1230"/>
    <n v="1"/>
    <x v="0"/>
    <x v="0"/>
    <n v="4"/>
    <n v="33"/>
    <n v="2"/>
    <x v="0"/>
    <n v="1"/>
    <n v="4775"/>
    <n v="19146"/>
    <n v="6"/>
    <n v="22"/>
    <n v="4"/>
    <x v="0"/>
    <n v="80"/>
    <n v="2"/>
    <n v="4"/>
    <n v="1"/>
    <n v="2"/>
    <n v="2"/>
    <n v="2"/>
    <n v="2"/>
  </r>
  <r>
    <s v="No"/>
    <x v="0"/>
    <x v="0"/>
    <x v="1"/>
    <x v="1"/>
    <x v="0"/>
    <x v="631"/>
    <x v="631"/>
    <x v="1"/>
    <x v="2"/>
    <x v="1"/>
    <s v="Yes"/>
    <s v="Y"/>
    <n v="2"/>
    <n v="-2"/>
    <n v="0"/>
    <n v="44"/>
    <n v="0"/>
    <m/>
    <n v="0"/>
    <x v="1"/>
    <n v="986"/>
    <n v="8"/>
    <x v="2"/>
    <x v="0"/>
    <n v="1"/>
    <n v="62"/>
    <n v="4"/>
    <x v="1"/>
    <n v="1"/>
    <n v="2818"/>
    <n v="5044"/>
    <n v="2"/>
    <n v="24"/>
    <n v="4"/>
    <x v="3"/>
    <n v="80"/>
    <n v="1"/>
    <n v="10"/>
    <n v="2"/>
    <n v="3"/>
    <n v="2"/>
    <n v="0"/>
    <n v="2"/>
  </r>
  <r>
    <s v="No"/>
    <x v="1"/>
    <x v="0"/>
    <x v="1"/>
    <x v="1"/>
    <x v="2"/>
    <x v="632"/>
    <x v="632"/>
    <x v="1"/>
    <x v="1"/>
    <x v="0"/>
    <s v="Yes"/>
    <s v="Y"/>
    <n v="2"/>
    <n v="-2"/>
    <n v="0"/>
    <n v="42"/>
    <n v="0"/>
    <m/>
    <n v="0"/>
    <x v="1"/>
    <n v="1271"/>
    <n v="2"/>
    <x v="1"/>
    <x v="0"/>
    <n v="2"/>
    <n v="35"/>
    <n v="3"/>
    <x v="1"/>
    <n v="4"/>
    <n v="2515"/>
    <n v="9068"/>
    <n v="5"/>
    <n v="14"/>
    <n v="3"/>
    <x v="1"/>
    <n v="80"/>
    <n v="0"/>
    <n v="8"/>
    <n v="3"/>
    <n v="2"/>
    <n v="1"/>
    <n v="2"/>
    <n v="2"/>
  </r>
  <r>
    <s v="No"/>
    <x v="0"/>
    <x v="0"/>
    <x v="1"/>
    <x v="2"/>
    <x v="0"/>
    <x v="633"/>
    <x v="633"/>
    <x v="1"/>
    <x v="8"/>
    <x v="1"/>
    <s v="No"/>
    <s v="Y"/>
    <n v="3"/>
    <n v="-2"/>
    <n v="0"/>
    <n v="36"/>
    <n v="0"/>
    <m/>
    <n v="0"/>
    <x v="1"/>
    <n v="1278"/>
    <n v="8"/>
    <x v="3"/>
    <x v="0"/>
    <n v="1"/>
    <n v="77"/>
    <n v="2"/>
    <x v="1"/>
    <n v="1"/>
    <n v="2342"/>
    <n v="8635"/>
    <n v="0"/>
    <n v="21"/>
    <n v="4"/>
    <x v="3"/>
    <n v="80"/>
    <n v="0"/>
    <n v="6"/>
    <n v="3"/>
    <n v="5"/>
    <n v="4"/>
    <n v="0"/>
    <n v="3"/>
  </r>
  <r>
    <s v="No"/>
    <x v="0"/>
    <x v="2"/>
    <x v="1"/>
    <x v="0"/>
    <x v="1"/>
    <x v="634"/>
    <x v="634"/>
    <x v="1"/>
    <x v="0"/>
    <x v="1"/>
    <s v="Yes"/>
    <s v="Y"/>
    <n v="3"/>
    <n v="-2"/>
    <n v="0"/>
    <n v="25"/>
    <n v="0"/>
    <m/>
    <n v="0"/>
    <x v="1"/>
    <n v="141"/>
    <n v="3"/>
    <x v="1"/>
    <x v="0"/>
    <n v="3"/>
    <n v="98"/>
    <n v="3"/>
    <x v="0"/>
    <n v="3"/>
    <n v="4194"/>
    <n v="14363"/>
    <n v="1"/>
    <n v="18"/>
    <n v="3"/>
    <x v="1"/>
    <n v="80"/>
    <n v="0"/>
    <n v="5"/>
    <n v="3"/>
    <n v="5"/>
    <n v="3"/>
    <n v="0"/>
    <n v="3"/>
  </r>
  <r>
    <s v="No"/>
    <x v="0"/>
    <x v="0"/>
    <x v="1"/>
    <x v="1"/>
    <x v="0"/>
    <x v="635"/>
    <x v="635"/>
    <x v="0"/>
    <x v="3"/>
    <x v="1"/>
    <s v="Yes"/>
    <s v="Y"/>
    <n v="2"/>
    <n v="-2"/>
    <n v="0"/>
    <n v="35"/>
    <n v="0"/>
    <m/>
    <n v="0"/>
    <x v="1"/>
    <n v="607"/>
    <n v="9"/>
    <x v="3"/>
    <x v="0"/>
    <n v="4"/>
    <n v="66"/>
    <n v="2"/>
    <x v="2"/>
    <n v="1"/>
    <n v="10685"/>
    <n v="23457"/>
    <n v="1"/>
    <n v="20"/>
    <n v="4"/>
    <x v="2"/>
    <n v="80"/>
    <n v="1"/>
    <n v="17"/>
    <n v="3"/>
    <n v="17"/>
    <n v="14"/>
    <n v="5"/>
    <n v="15"/>
  </r>
  <r>
    <s v="Yes"/>
    <x v="1"/>
    <x v="0"/>
    <x v="0"/>
    <x v="1"/>
    <x v="0"/>
    <x v="636"/>
    <x v="636"/>
    <x v="0"/>
    <x v="1"/>
    <x v="2"/>
    <s v="Yes"/>
    <s v="Y"/>
    <n v="3"/>
    <n v="-2"/>
    <n v="0"/>
    <n v="35"/>
    <n v="1"/>
    <n v="1"/>
    <n v="1"/>
    <x v="0"/>
    <n v="130"/>
    <n v="25"/>
    <x v="2"/>
    <x v="0"/>
    <n v="4"/>
    <n v="96"/>
    <n v="3"/>
    <x v="1"/>
    <n v="1"/>
    <n v="2022"/>
    <n v="16612"/>
    <n v="1"/>
    <n v="19"/>
    <n v="3"/>
    <x v="0"/>
    <n v="80"/>
    <n v="1"/>
    <n v="10"/>
    <n v="2"/>
    <n v="10"/>
    <n v="2"/>
    <n v="7"/>
    <n v="8"/>
  </r>
  <r>
    <s v="No"/>
    <x v="2"/>
    <x v="2"/>
    <x v="1"/>
    <x v="1"/>
    <x v="0"/>
    <x v="637"/>
    <x v="637"/>
    <x v="1"/>
    <x v="2"/>
    <x v="2"/>
    <s v="No"/>
    <s v="Y"/>
    <n v="2"/>
    <n v="-2"/>
    <n v="0"/>
    <n v="32"/>
    <n v="0"/>
    <m/>
    <n v="0"/>
    <x v="1"/>
    <n v="300"/>
    <n v="1"/>
    <x v="3"/>
    <x v="0"/>
    <n v="4"/>
    <n v="61"/>
    <n v="3"/>
    <x v="1"/>
    <n v="1"/>
    <n v="2314"/>
    <n v="9148"/>
    <n v="0"/>
    <n v="12"/>
    <n v="3"/>
    <x v="2"/>
    <n v="80"/>
    <n v="1"/>
    <n v="4"/>
    <n v="3"/>
    <n v="3"/>
    <n v="0"/>
    <n v="0"/>
    <n v="2"/>
  </r>
  <r>
    <s v="No"/>
    <x v="0"/>
    <x v="2"/>
    <x v="1"/>
    <x v="0"/>
    <x v="3"/>
    <x v="638"/>
    <x v="638"/>
    <x v="1"/>
    <x v="0"/>
    <x v="1"/>
    <s v="No"/>
    <s v="Y"/>
    <n v="1"/>
    <n v="-2"/>
    <n v="0"/>
    <n v="25"/>
    <n v="0"/>
    <m/>
    <n v="0"/>
    <x v="1"/>
    <n v="583"/>
    <n v="4"/>
    <x v="1"/>
    <x v="0"/>
    <n v="3"/>
    <n v="87"/>
    <n v="2"/>
    <x v="0"/>
    <n v="2"/>
    <n v="4256"/>
    <n v="18154"/>
    <n v="1"/>
    <n v="12"/>
    <n v="3"/>
    <x v="0"/>
    <n v="80"/>
    <n v="0"/>
    <n v="5"/>
    <n v="4"/>
    <n v="5"/>
    <n v="2"/>
    <n v="0"/>
    <n v="3"/>
  </r>
  <r>
    <s v="No"/>
    <x v="0"/>
    <x v="1"/>
    <x v="1"/>
    <x v="1"/>
    <x v="4"/>
    <x v="639"/>
    <x v="639"/>
    <x v="0"/>
    <x v="1"/>
    <x v="1"/>
    <s v="No"/>
    <s v="Y"/>
    <n v="2"/>
    <n v="-2"/>
    <n v="0"/>
    <n v="49"/>
    <n v="0"/>
    <m/>
    <n v="0"/>
    <x v="1"/>
    <n v="1418"/>
    <n v="1"/>
    <x v="3"/>
    <x v="0"/>
    <n v="4"/>
    <n v="36"/>
    <n v="3"/>
    <x v="1"/>
    <n v="4"/>
    <n v="3580"/>
    <n v="10554"/>
    <n v="2"/>
    <n v="16"/>
    <n v="3"/>
    <x v="2"/>
    <n v="80"/>
    <n v="1"/>
    <n v="7"/>
    <n v="3"/>
    <n v="4"/>
    <n v="2"/>
    <n v="0"/>
    <n v="2"/>
  </r>
  <r>
    <s v="No"/>
    <x v="2"/>
    <x v="4"/>
    <x v="1"/>
    <x v="1"/>
    <x v="0"/>
    <x v="640"/>
    <x v="640"/>
    <x v="1"/>
    <x v="2"/>
    <x v="1"/>
    <s v="No"/>
    <s v="Y"/>
    <n v="2"/>
    <n v="-2"/>
    <n v="0"/>
    <n v="24"/>
    <n v="0"/>
    <m/>
    <n v="0"/>
    <x v="1"/>
    <n v="1269"/>
    <n v="4"/>
    <x v="1"/>
    <x v="0"/>
    <n v="1"/>
    <n v="46"/>
    <n v="2"/>
    <x v="1"/>
    <n v="1"/>
    <n v="3162"/>
    <n v="10778"/>
    <n v="0"/>
    <n v="17"/>
    <n v="3"/>
    <x v="1"/>
    <n v="80"/>
    <n v="0"/>
    <n v="6"/>
    <n v="2"/>
    <n v="5"/>
    <n v="2"/>
    <n v="3"/>
    <n v="4"/>
  </r>
  <r>
    <s v="No"/>
    <x v="1"/>
    <x v="2"/>
    <x v="1"/>
    <x v="0"/>
    <x v="0"/>
    <x v="641"/>
    <x v="641"/>
    <x v="1"/>
    <x v="0"/>
    <x v="1"/>
    <s v="No"/>
    <s v="Y"/>
    <n v="3"/>
    <n v="-2"/>
    <n v="0"/>
    <n v="32"/>
    <n v="0"/>
    <m/>
    <n v="0"/>
    <x v="1"/>
    <n v="379"/>
    <n v="5"/>
    <x v="0"/>
    <x v="0"/>
    <n v="2"/>
    <n v="48"/>
    <n v="3"/>
    <x v="0"/>
    <n v="1"/>
    <n v="6524"/>
    <n v="8891"/>
    <n v="1"/>
    <n v="14"/>
    <n v="3"/>
    <x v="1"/>
    <n v="80"/>
    <n v="1"/>
    <n v="10"/>
    <n v="3"/>
    <n v="10"/>
    <n v="8"/>
    <n v="5"/>
    <n v="3"/>
  </r>
  <r>
    <s v="No"/>
    <x v="0"/>
    <x v="0"/>
    <x v="1"/>
    <x v="0"/>
    <x v="3"/>
    <x v="642"/>
    <x v="642"/>
    <x v="1"/>
    <x v="6"/>
    <x v="1"/>
    <s v="No"/>
    <s v="Y"/>
    <n v="3"/>
    <n v="-2"/>
    <n v="0"/>
    <n v="38"/>
    <n v="0"/>
    <m/>
    <n v="0"/>
    <x v="1"/>
    <n v="395"/>
    <n v="9"/>
    <x v="3"/>
    <x v="0"/>
    <n v="2"/>
    <n v="98"/>
    <n v="2"/>
    <x v="1"/>
    <n v="2"/>
    <n v="2899"/>
    <n v="12102"/>
    <n v="0"/>
    <n v="19"/>
    <n v="3"/>
    <x v="1"/>
    <n v="80"/>
    <n v="1"/>
    <n v="3"/>
    <n v="3"/>
    <n v="2"/>
    <n v="2"/>
    <n v="1"/>
    <n v="2"/>
  </r>
  <r>
    <s v="No"/>
    <x v="0"/>
    <x v="0"/>
    <x v="1"/>
    <x v="1"/>
    <x v="0"/>
    <x v="643"/>
    <x v="643"/>
    <x v="0"/>
    <x v="2"/>
    <x v="1"/>
    <s v="Yes"/>
    <s v="Y"/>
    <n v="1"/>
    <n v="-2"/>
    <n v="0"/>
    <n v="42"/>
    <n v="0"/>
    <m/>
    <n v="0"/>
    <x v="1"/>
    <n v="1265"/>
    <n v="3"/>
    <x v="3"/>
    <x v="0"/>
    <n v="3"/>
    <n v="95"/>
    <n v="4"/>
    <x v="0"/>
    <n v="1"/>
    <n v="5231"/>
    <n v="23726"/>
    <n v="2"/>
    <n v="13"/>
    <n v="3"/>
    <x v="2"/>
    <n v="80"/>
    <n v="1"/>
    <n v="17"/>
    <n v="2"/>
    <n v="5"/>
    <n v="3"/>
    <n v="1"/>
    <n v="3"/>
  </r>
  <r>
    <s v="No"/>
    <x v="0"/>
    <x v="2"/>
    <x v="1"/>
    <x v="1"/>
    <x v="0"/>
    <x v="644"/>
    <x v="644"/>
    <x v="1"/>
    <x v="1"/>
    <x v="1"/>
    <s v="Yes"/>
    <s v="Y"/>
    <n v="2"/>
    <n v="-2"/>
    <n v="0"/>
    <n v="31"/>
    <n v="0"/>
    <m/>
    <n v="0"/>
    <x v="1"/>
    <n v="1222"/>
    <n v="11"/>
    <x v="2"/>
    <x v="0"/>
    <n v="4"/>
    <n v="48"/>
    <n v="3"/>
    <x v="1"/>
    <n v="1"/>
    <n v="2356"/>
    <n v="14871"/>
    <n v="3"/>
    <n v="19"/>
    <n v="3"/>
    <x v="2"/>
    <n v="80"/>
    <n v="1"/>
    <n v="8"/>
    <n v="3"/>
    <n v="6"/>
    <n v="4"/>
    <n v="0"/>
    <n v="2"/>
  </r>
  <r>
    <s v="Yes"/>
    <x v="0"/>
    <x v="2"/>
    <x v="0"/>
    <x v="0"/>
    <x v="2"/>
    <x v="645"/>
    <x v="645"/>
    <x v="0"/>
    <x v="6"/>
    <x v="2"/>
    <s v="Yes"/>
    <s v="Y"/>
    <n v="3"/>
    <n v="-2"/>
    <n v="0"/>
    <n v="29"/>
    <n v="1"/>
    <n v="1"/>
    <n v="1"/>
    <x v="0"/>
    <n v="341"/>
    <n v="1"/>
    <x v="3"/>
    <x v="0"/>
    <n v="2"/>
    <n v="48"/>
    <n v="2"/>
    <x v="1"/>
    <n v="3"/>
    <n v="2800"/>
    <n v="23522"/>
    <n v="6"/>
    <n v="19"/>
    <n v="3"/>
    <x v="3"/>
    <n v="80"/>
    <n v="3"/>
    <n v="5"/>
    <n v="3"/>
    <n v="3"/>
    <n v="2"/>
    <n v="0"/>
    <n v="2"/>
  </r>
  <r>
    <s v="No"/>
    <x v="0"/>
    <x v="1"/>
    <x v="1"/>
    <x v="0"/>
    <x v="3"/>
    <x v="646"/>
    <x v="646"/>
    <x v="1"/>
    <x v="0"/>
    <x v="1"/>
    <s v="No"/>
    <s v="Y"/>
    <n v="3"/>
    <n v="-2"/>
    <n v="0"/>
    <n v="53"/>
    <n v="0"/>
    <m/>
    <n v="0"/>
    <x v="1"/>
    <n v="868"/>
    <n v="8"/>
    <x v="3"/>
    <x v="0"/>
    <n v="1"/>
    <n v="73"/>
    <n v="3"/>
    <x v="3"/>
    <n v="2"/>
    <n v="11836"/>
    <n v="22789"/>
    <n v="5"/>
    <n v="14"/>
    <n v="3"/>
    <x v="3"/>
    <n v="80"/>
    <n v="1"/>
    <n v="28"/>
    <n v="3"/>
    <n v="2"/>
    <n v="0"/>
    <n v="2"/>
    <n v="2"/>
  </r>
  <r>
    <s v="No"/>
    <x v="0"/>
    <x v="0"/>
    <x v="1"/>
    <x v="1"/>
    <x v="4"/>
    <x v="647"/>
    <x v="647"/>
    <x v="1"/>
    <x v="3"/>
    <x v="1"/>
    <s v="No"/>
    <s v="Y"/>
    <n v="2"/>
    <n v="-2"/>
    <n v="0"/>
    <n v="35"/>
    <n v="0"/>
    <m/>
    <n v="0"/>
    <x v="1"/>
    <n v="672"/>
    <n v="25"/>
    <x v="3"/>
    <x v="0"/>
    <n v="4"/>
    <n v="78"/>
    <n v="2"/>
    <x v="2"/>
    <n v="4"/>
    <n v="10903"/>
    <n v="9129"/>
    <n v="3"/>
    <n v="16"/>
    <n v="3"/>
    <x v="0"/>
    <n v="80"/>
    <n v="0"/>
    <n v="16"/>
    <n v="3"/>
    <n v="13"/>
    <n v="10"/>
    <n v="4"/>
    <n v="8"/>
  </r>
  <r>
    <s v="No"/>
    <x v="1"/>
    <x v="0"/>
    <x v="1"/>
    <x v="0"/>
    <x v="2"/>
    <x v="648"/>
    <x v="648"/>
    <x v="0"/>
    <x v="6"/>
    <x v="1"/>
    <s v="No"/>
    <s v="Y"/>
    <n v="3"/>
    <n v="-2"/>
    <n v="0"/>
    <n v="37"/>
    <n v="0"/>
    <m/>
    <n v="0"/>
    <x v="1"/>
    <n v="1231"/>
    <n v="21"/>
    <x v="0"/>
    <x v="0"/>
    <n v="3"/>
    <n v="54"/>
    <n v="3"/>
    <x v="1"/>
    <n v="4"/>
    <n v="2973"/>
    <n v="21222"/>
    <n v="5"/>
    <n v="15"/>
    <n v="3"/>
    <x v="2"/>
    <n v="80"/>
    <n v="1"/>
    <n v="10"/>
    <n v="3"/>
    <n v="5"/>
    <n v="4"/>
    <n v="0"/>
    <n v="0"/>
  </r>
  <r>
    <s v="No"/>
    <x v="0"/>
    <x v="1"/>
    <x v="1"/>
    <x v="1"/>
    <x v="0"/>
    <x v="649"/>
    <x v="649"/>
    <x v="0"/>
    <x v="7"/>
    <x v="0"/>
    <s v="No"/>
    <s v="Y"/>
    <n v="0"/>
    <n v="-2"/>
    <n v="0"/>
    <n v="53"/>
    <n v="0"/>
    <m/>
    <n v="0"/>
    <x v="1"/>
    <n v="102"/>
    <n v="23"/>
    <x v="2"/>
    <x v="0"/>
    <n v="4"/>
    <n v="72"/>
    <n v="3"/>
    <x v="3"/>
    <n v="1"/>
    <n v="14275"/>
    <n v="20206"/>
    <n v="6"/>
    <n v="18"/>
    <n v="3"/>
    <x v="3"/>
    <n v="80"/>
    <n v="0"/>
    <n v="33"/>
    <n v="3"/>
    <n v="12"/>
    <n v="9"/>
    <n v="3"/>
    <n v="8"/>
  </r>
  <r>
    <s v="No"/>
    <x v="1"/>
    <x v="0"/>
    <x v="1"/>
    <x v="1"/>
    <x v="0"/>
    <x v="650"/>
    <x v="650"/>
    <x v="0"/>
    <x v="4"/>
    <x v="1"/>
    <s v="No"/>
    <s v="Y"/>
    <n v="2"/>
    <n v="-2"/>
    <n v="0"/>
    <n v="43"/>
    <n v="0"/>
    <m/>
    <n v="0"/>
    <x v="1"/>
    <n v="422"/>
    <n v="1"/>
    <x v="3"/>
    <x v="0"/>
    <n v="4"/>
    <n v="33"/>
    <n v="3"/>
    <x v="0"/>
    <n v="1"/>
    <n v="5562"/>
    <n v="21782"/>
    <n v="4"/>
    <n v="13"/>
    <n v="3"/>
    <x v="2"/>
    <n v="80"/>
    <n v="1"/>
    <n v="12"/>
    <n v="2"/>
    <n v="5"/>
    <n v="2"/>
    <n v="2"/>
    <n v="2"/>
  </r>
  <r>
    <s v="No"/>
    <x v="0"/>
    <x v="1"/>
    <x v="1"/>
    <x v="0"/>
    <x v="3"/>
    <x v="651"/>
    <x v="651"/>
    <x v="0"/>
    <x v="0"/>
    <x v="1"/>
    <s v="Yes"/>
    <s v="Y"/>
    <n v="2"/>
    <n v="-2"/>
    <n v="0"/>
    <n v="47"/>
    <n v="0"/>
    <m/>
    <n v="0"/>
    <x v="1"/>
    <n v="249"/>
    <n v="2"/>
    <x v="0"/>
    <x v="0"/>
    <n v="3"/>
    <n v="35"/>
    <n v="3"/>
    <x v="0"/>
    <n v="2"/>
    <n v="4537"/>
    <n v="17783"/>
    <n v="0"/>
    <n v="22"/>
    <n v="4"/>
    <x v="0"/>
    <n v="80"/>
    <n v="1"/>
    <n v="8"/>
    <n v="3"/>
    <n v="7"/>
    <n v="6"/>
    <n v="7"/>
    <n v="7"/>
  </r>
  <r>
    <s v="No"/>
    <x v="2"/>
    <x v="0"/>
    <x v="1"/>
    <x v="0"/>
    <x v="2"/>
    <x v="652"/>
    <x v="652"/>
    <x v="1"/>
    <x v="0"/>
    <x v="0"/>
    <s v="Yes"/>
    <s v="Y"/>
    <n v="2"/>
    <n v="-2"/>
    <n v="0"/>
    <n v="37"/>
    <n v="0"/>
    <m/>
    <n v="0"/>
    <x v="1"/>
    <n v="1252"/>
    <n v="19"/>
    <x v="0"/>
    <x v="0"/>
    <n v="1"/>
    <n v="32"/>
    <n v="3"/>
    <x v="2"/>
    <n v="3"/>
    <n v="7642"/>
    <n v="4814"/>
    <n v="1"/>
    <n v="13"/>
    <n v="3"/>
    <x v="1"/>
    <n v="80"/>
    <n v="0"/>
    <n v="10"/>
    <n v="3"/>
    <n v="10"/>
    <n v="0"/>
    <n v="0"/>
    <n v="9"/>
  </r>
  <r>
    <s v="No"/>
    <x v="2"/>
    <x v="1"/>
    <x v="1"/>
    <x v="1"/>
    <x v="0"/>
    <x v="653"/>
    <x v="653"/>
    <x v="1"/>
    <x v="5"/>
    <x v="2"/>
    <s v="No"/>
    <s v="Y"/>
    <n v="3"/>
    <n v="-2"/>
    <n v="0"/>
    <n v="50"/>
    <n v="0"/>
    <m/>
    <n v="0"/>
    <x v="1"/>
    <n v="881"/>
    <n v="2"/>
    <x v="2"/>
    <x v="0"/>
    <n v="1"/>
    <n v="98"/>
    <n v="3"/>
    <x v="3"/>
    <n v="1"/>
    <n v="17924"/>
    <n v="4544"/>
    <n v="1"/>
    <n v="11"/>
    <n v="3"/>
    <x v="1"/>
    <n v="80"/>
    <n v="1"/>
    <n v="31"/>
    <n v="3"/>
    <n v="31"/>
    <n v="6"/>
    <n v="14"/>
    <n v="7"/>
  </r>
  <r>
    <s v="No"/>
    <x v="0"/>
    <x v="0"/>
    <x v="1"/>
    <x v="2"/>
    <x v="0"/>
    <x v="654"/>
    <x v="654"/>
    <x v="0"/>
    <x v="8"/>
    <x v="1"/>
    <s v="No"/>
    <s v="Y"/>
    <n v="2"/>
    <n v="-2"/>
    <n v="0"/>
    <n v="39"/>
    <n v="0"/>
    <m/>
    <n v="0"/>
    <x v="1"/>
    <n v="1383"/>
    <n v="2"/>
    <x v="3"/>
    <x v="0"/>
    <n v="4"/>
    <n v="42"/>
    <n v="2"/>
    <x v="0"/>
    <n v="1"/>
    <n v="5204"/>
    <n v="7790"/>
    <n v="8"/>
    <n v="11"/>
    <n v="3"/>
    <x v="3"/>
    <n v="80"/>
    <n v="2"/>
    <n v="13"/>
    <n v="3"/>
    <n v="5"/>
    <n v="4"/>
    <n v="0"/>
    <n v="4"/>
  </r>
  <r>
    <s v="No"/>
    <x v="0"/>
    <x v="2"/>
    <x v="1"/>
    <x v="2"/>
    <x v="5"/>
    <x v="655"/>
    <x v="655"/>
    <x v="1"/>
    <x v="8"/>
    <x v="2"/>
    <s v="Yes"/>
    <s v="Y"/>
    <n v="4"/>
    <n v="-2"/>
    <n v="0"/>
    <n v="33"/>
    <n v="0"/>
    <m/>
    <n v="0"/>
    <x v="1"/>
    <n v="1075"/>
    <n v="3"/>
    <x v="0"/>
    <x v="0"/>
    <n v="4"/>
    <n v="57"/>
    <n v="3"/>
    <x v="1"/>
    <n v="3"/>
    <n v="2277"/>
    <n v="22650"/>
    <n v="3"/>
    <n v="11"/>
    <n v="3"/>
    <x v="3"/>
    <n v="80"/>
    <n v="1"/>
    <n v="7"/>
    <n v="4"/>
    <n v="4"/>
    <n v="3"/>
    <n v="0"/>
    <n v="3"/>
  </r>
  <r>
    <s v="Yes"/>
    <x v="0"/>
    <x v="2"/>
    <x v="0"/>
    <x v="1"/>
    <x v="0"/>
    <x v="656"/>
    <x v="656"/>
    <x v="1"/>
    <x v="2"/>
    <x v="0"/>
    <s v="Yes"/>
    <s v="Y"/>
    <n v="2"/>
    <n v="-2"/>
    <n v="0"/>
    <n v="32"/>
    <n v="1"/>
    <n v="1"/>
    <n v="1"/>
    <x v="0"/>
    <n v="374"/>
    <n v="25"/>
    <x v="2"/>
    <x v="0"/>
    <n v="1"/>
    <n v="87"/>
    <n v="3"/>
    <x v="1"/>
    <n v="1"/>
    <n v="2795"/>
    <n v="18016"/>
    <n v="1"/>
    <n v="24"/>
    <n v="4"/>
    <x v="3"/>
    <n v="80"/>
    <n v="0"/>
    <n v="1"/>
    <n v="1"/>
    <n v="1"/>
    <n v="0"/>
    <n v="0"/>
    <n v="1"/>
  </r>
  <r>
    <s v="No"/>
    <x v="0"/>
    <x v="2"/>
    <x v="1"/>
    <x v="1"/>
    <x v="2"/>
    <x v="657"/>
    <x v="657"/>
    <x v="0"/>
    <x v="2"/>
    <x v="2"/>
    <s v="No"/>
    <s v="Y"/>
    <n v="5"/>
    <n v="-2"/>
    <n v="0"/>
    <n v="29"/>
    <n v="0"/>
    <m/>
    <n v="0"/>
    <x v="1"/>
    <n v="1086"/>
    <n v="7"/>
    <x v="1"/>
    <x v="0"/>
    <n v="1"/>
    <n v="62"/>
    <n v="2"/>
    <x v="1"/>
    <n v="4"/>
    <n v="2532"/>
    <n v="6054"/>
    <n v="6"/>
    <n v="14"/>
    <n v="3"/>
    <x v="3"/>
    <n v="80"/>
    <n v="3"/>
    <n v="8"/>
    <n v="3"/>
    <n v="4"/>
    <n v="3"/>
    <n v="0"/>
    <n v="3"/>
  </r>
  <r>
    <s v="No"/>
    <x v="0"/>
    <x v="0"/>
    <x v="1"/>
    <x v="1"/>
    <x v="0"/>
    <x v="658"/>
    <x v="658"/>
    <x v="1"/>
    <x v="1"/>
    <x v="1"/>
    <s v="Yes"/>
    <s v="Y"/>
    <n v="0"/>
    <n v="-2"/>
    <n v="0"/>
    <n v="44"/>
    <n v="0"/>
    <m/>
    <n v="0"/>
    <x v="1"/>
    <n v="661"/>
    <n v="9"/>
    <x v="0"/>
    <x v="0"/>
    <n v="2"/>
    <n v="61"/>
    <n v="3"/>
    <x v="1"/>
    <n v="1"/>
    <n v="2559"/>
    <n v="7508"/>
    <n v="1"/>
    <n v="13"/>
    <n v="3"/>
    <x v="1"/>
    <n v="80"/>
    <n v="0"/>
    <n v="8"/>
    <n v="3"/>
    <n v="8"/>
    <n v="7"/>
    <n v="7"/>
    <n v="1"/>
  </r>
  <r>
    <s v="No"/>
    <x v="0"/>
    <x v="2"/>
    <x v="1"/>
    <x v="0"/>
    <x v="2"/>
    <x v="659"/>
    <x v="659"/>
    <x v="1"/>
    <x v="0"/>
    <x v="0"/>
    <s v="No"/>
    <s v="Y"/>
    <n v="3"/>
    <n v="-2"/>
    <n v="0"/>
    <n v="28"/>
    <n v="0"/>
    <m/>
    <n v="0"/>
    <x v="1"/>
    <n v="821"/>
    <n v="5"/>
    <x v="2"/>
    <x v="0"/>
    <n v="1"/>
    <n v="98"/>
    <n v="3"/>
    <x v="0"/>
    <n v="4"/>
    <n v="4908"/>
    <n v="24252"/>
    <n v="1"/>
    <n v="14"/>
    <n v="3"/>
    <x v="2"/>
    <n v="80"/>
    <n v="0"/>
    <n v="4"/>
    <n v="3"/>
    <n v="4"/>
    <n v="2"/>
    <n v="0"/>
    <n v="2"/>
  </r>
  <r>
    <s v="Yes"/>
    <x v="1"/>
    <x v="3"/>
    <x v="0"/>
    <x v="1"/>
    <x v="0"/>
    <x v="660"/>
    <x v="660"/>
    <x v="1"/>
    <x v="2"/>
    <x v="2"/>
    <s v="Yes"/>
    <s v="Y"/>
    <n v="3"/>
    <n v="-2"/>
    <n v="0"/>
    <n v="58"/>
    <n v="1"/>
    <n v="1"/>
    <n v="1"/>
    <x v="0"/>
    <n v="781"/>
    <n v="2"/>
    <x v="1"/>
    <x v="0"/>
    <n v="4"/>
    <n v="57"/>
    <n v="2"/>
    <x v="1"/>
    <n v="1"/>
    <n v="2380"/>
    <n v="13384"/>
    <n v="9"/>
    <n v="14"/>
    <n v="3"/>
    <x v="1"/>
    <n v="80"/>
    <n v="1"/>
    <n v="3"/>
    <n v="2"/>
    <n v="1"/>
    <n v="0"/>
    <n v="0"/>
    <n v="0"/>
  </r>
  <r>
    <s v="No"/>
    <x v="0"/>
    <x v="0"/>
    <x v="1"/>
    <x v="1"/>
    <x v="0"/>
    <x v="661"/>
    <x v="661"/>
    <x v="0"/>
    <x v="3"/>
    <x v="2"/>
    <s v="No"/>
    <s v="Y"/>
    <n v="2"/>
    <n v="-2"/>
    <n v="0"/>
    <n v="43"/>
    <n v="0"/>
    <m/>
    <n v="0"/>
    <x v="1"/>
    <n v="177"/>
    <n v="8"/>
    <x v="3"/>
    <x v="0"/>
    <n v="1"/>
    <n v="55"/>
    <n v="3"/>
    <x v="0"/>
    <n v="1"/>
    <n v="4765"/>
    <n v="23814"/>
    <n v="4"/>
    <n v="21"/>
    <n v="4"/>
    <x v="3"/>
    <n v="80"/>
    <n v="1"/>
    <n v="4"/>
    <n v="4"/>
    <n v="1"/>
    <n v="0"/>
    <n v="0"/>
    <n v="0"/>
  </r>
  <r>
    <s v="Yes"/>
    <x v="0"/>
    <x v="4"/>
    <x v="0"/>
    <x v="0"/>
    <x v="2"/>
    <x v="662"/>
    <x v="662"/>
    <x v="0"/>
    <x v="6"/>
    <x v="0"/>
    <s v="No"/>
    <s v="Y"/>
    <n v="3"/>
    <n v="-2"/>
    <n v="0"/>
    <n v="20"/>
    <n v="1"/>
    <n v="1"/>
    <n v="1"/>
    <x v="0"/>
    <n v="500"/>
    <n v="2"/>
    <x v="3"/>
    <x v="0"/>
    <n v="3"/>
    <n v="49"/>
    <n v="2"/>
    <x v="1"/>
    <n v="3"/>
    <n v="2044"/>
    <n v="22052"/>
    <n v="1"/>
    <n v="13"/>
    <n v="3"/>
    <x v="1"/>
    <n v="80"/>
    <n v="0"/>
    <n v="2"/>
    <n v="2"/>
    <n v="2"/>
    <n v="2"/>
    <n v="0"/>
    <n v="2"/>
  </r>
  <r>
    <s v="Yes"/>
    <x v="0"/>
    <x v="4"/>
    <x v="0"/>
    <x v="1"/>
    <x v="1"/>
    <x v="663"/>
    <x v="663"/>
    <x v="0"/>
    <x v="1"/>
    <x v="0"/>
    <s v="No"/>
    <s v="Y"/>
    <n v="3"/>
    <n v="-2"/>
    <n v="0"/>
    <n v="21"/>
    <n v="1"/>
    <n v="1"/>
    <n v="1"/>
    <x v="0"/>
    <n v="1427"/>
    <n v="18"/>
    <x v="1"/>
    <x v="0"/>
    <n v="4"/>
    <n v="65"/>
    <n v="3"/>
    <x v="1"/>
    <n v="4"/>
    <n v="2693"/>
    <n v="8870"/>
    <n v="1"/>
    <n v="19"/>
    <n v="3"/>
    <x v="0"/>
    <n v="80"/>
    <n v="0"/>
    <n v="1"/>
    <n v="2"/>
    <n v="1"/>
    <n v="0"/>
    <n v="0"/>
    <n v="0"/>
  </r>
  <r>
    <s v="No"/>
    <x v="0"/>
    <x v="0"/>
    <x v="1"/>
    <x v="1"/>
    <x v="0"/>
    <x v="664"/>
    <x v="664"/>
    <x v="1"/>
    <x v="4"/>
    <x v="1"/>
    <s v="Yes"/>
    <s v="Y"/>
    <n v="2"/>
    <n v="-2"/>
    <n v="0"/>
    <n v="36"/>
    <n v="0"/>
    <m/>
    <n v="0"/>
    <x v="1"/>
    <n v="1425"/>
    <n v="14"/>
    <x v="1"/>
    <x v="0"/>
    <n v="3"/>
    <n v="68"/>
    <n v="3"/>
    <x v="0"/>
    <n v="1"/>
    <n v="6586"/>
    <n v="4821"/>
    <n v="0"/>
    <n v="17"/>
    <n v="3"/>
    <x v="0"/>
    <n v="80"/>
    <n v="1"/>
    <n v="17"/>
    <n v="2"/>
    <n v="16"/>
    <n v="8"/>
    <n v="4"/>
    <n v="11"/>
  </r>
  <r>
    <s v="No"/>
    <x v="0"/>
    <x v="1"/>
    <x v="1"/>
    <x v="0"/>
    <x v="0"/>
    <x v="665"/>
    <x v="665"/>
    <x v="0"/>
    <x v="6"/>
    <x v="0"/>
    <s v="Yes"/>
    <s v="Y"/>
    <n v="3"/>
    <n v="-2"/>
    <n v="0"/>
    <n v="47"/>
    <n v="0"/>
    <m/>
    <n v="0"/>
    <x v="1"/>
    <n v="1454"/>
    <n v="2"/>
    <x v="2"/>
    <x v="0"/>
    <n v="4"/>
    <n v="65"/>
    <n v="2"/>
    <x v="1"/>
    <n v="1"/>
    <n v="3294"/>
    <n v="13137"/>
    <n v="1"/>
    <n v="18"/>
    <n v="3"/>
    <x v="0"/>
    <n v="80"/>
    <n v="0"/>
    <n v="3"/>
    <n v="2"/>
    <n v="3"/>
    <n v="2"/>
    <n v="1"/>
    <n v="2"/>
  </r>
  <r>
    <s v="Yes"/>
    <x v="0"/>
    <x v="4"/>
    <x v="0"/>
    <x v="1"/>
    <x v="0"/>
    <x v="666"/>
    <x v="666"/>
    <x v="0"/>
    <x v="3"/>
    <x v="1"/>
    <s v="Yes"/>
    <s v="Y"/>
    <n v="3"/>
    <n v="-2"/>
    <n v="0"/>
    <n v="22"/>
    <n v="1"/>
    <n v="1"/>
    <n v="1"/>
    <x v="0"/>
    <n v="617"/>
    <n v="3"/>
    <x v="1"/>
    <x v="0"/>
    <n v="2"/>
    <n v="34"/>
    <n v="3"/>
    <x v="0"/>
    <n v="1"/>
    <n v="4171"/>
    <n v="10022"/>
    <n v="0"/>
    <n v="19"/>
    <n v="3"/>
    <x v="0"/>
    <n v="80"/>
    <n v="1"/>
    <n v="4"/>
    <n v="4"/>
    <n v="3"/>
    <n v="2"/>
    <n v="0"/>
    <n v="2"/>
  </r>
  <r>
    <s v="Yes"/>
    <x v="0"/>
    <x v="0"/>
    <x v="0"/>
    <x v="1"/>
    <x v="0"/>
    <x v="667"/>
    <x v="667"/>
    <x v="0"/>
    <x v="2"/>
    <x v="2"/>
    <s v="Yes"/>
    <s v="Y"/>
    <n v="1"/>
    <n v="-2"/>
    <n v="0"/>
    <n v="41"/>
    <n v="1"/>
    <n v="1"/>
    <n v="1"/>
    <x v="0"/>
    <n v="1085"/>
    <n v="2"/>
    <x v="2"/>
    <x v="0"/>
    <n v="2"/>
    <n v="57"/>
    <n v="1"/>
    <x v="1"/>
    <n v="1"/>
    <n v="2778"/>
    <n v="17725"/>
    <n v="4"/>
    <n v="13"/>
    <n v="3"/>
    <x v="3"/>
    <n v="80"/>
    <n v="1"/>
    <n v="10"/>
    <n v="2"/>
    <n v="7"/>
    <n v="7"/>
    <n v="1"/>
    <n v="0"/>
  </r>
  <r>
    <s v="No"/>
    <x v="0"/>
    <x v="2"/>
    <x v="1"/>
    <x v="1"/>
    <x v="2"/>
    <x v="668"/>
    <x v="668"/>
    <x v="0"/>
    <x v="1"/>
    <x v="2"/>
    <s v="No"/>
    <s v="Y"/>
    <n v="2"/>
    <n v="-2"/>
    <n v="0"/>
    <n v="28"/>
    <n v="0"/>
    <m/>
    <n v="0"/>
    <x v="1"/>
    <n v="995"/>
    <n v="9"/>
    <x v="3"/>
    <x v="0"/>
    <n v="3"/>
    <n v="77"/>
    <n v="3"/>
    <x v="1"/>
    <n v="3"/>
    <n v="2377"/>
    <n v="9834"/>
    <n v="5"/>
    <n v="18"/>
    <n v="3"/>
    <x v="2"/>
    <n v="80"/>
    <n v="1"/>
    <n v="6"/>
    <n v="3"/>
    <n v="2"/>
    <n v="2"/>
    <n v="2"/>
    <n v="2"/>
  </r>
  <r>
    <s v="Yes"/>
    <x v="0"/>
    <x v="0"/>
    <x v="0"/>
    <x v="1"/>
    <x v="2"/>
    <x v="669"/>
    <x v="669"/>
    <x v="1"/>
    <x v="2"/>
    <x v="1"/>
    <s v="Yes"/>
    <s v="Y"/>
    <n v="2"/>
    <n v="-2"/>
    <n v="0"/>
    <n v="39"/>
    <n v="1"/>
    <n v="1"/>
    <n v="1"/>
    <x v="0"/>
    <n v="1122"/>
    <n v="6"/>
    <x v="3"/>
    <x v="0"/>
    <n v="4"/>
    <n v="70"/>
    <n v="3"/>
    <x v="1"/>
    <n v="3"/>
    <n v="2404"/>
    <n v="4303"/>
    <n v="7"/>
    <n v="21"/>
    <n v="4"/>
    <x v="1"/>
    <n v="80"/>
    <n v="0"/>
    <n v="8"/>
    <n v="1"/>
    <n v="2"/>
    <n v="2"/>
    <n v="2"/>
    <n v="2"/>
  </r>
  <r>
    <s v="No"/>
    <x v="0"/>
    <x v="2"/>
    <x v="1"/>
    <x v="1"/>
    <x v="0"/>
    <x v="670"/>
    <x v="670"/>
    <x v="0"/>
    <x v="1"/>
    <x v="0"/>
    <s v="No"/>
    <s v="Y"/>
    <n v="2"/>
    <n v="-2"/>
    <n v="0"/>
    <n v="27"/>
    <n v="0"/>
    <m/>
    <n v="0"/>
    <x v="1"/>
    <n v="618"/>
    <n v="4"/>
    <x v="3"/>
    <x v="0"/>
    <n v="2"/>
    <n v="76"/>
    <n v="3"/>
    <x v="1"/>
    <n v="1"/>
    <n v="2318"/>
    <n v="17808"/>
    <n v="1"/>
    <n v="19"/>
    <n v="3"/>
    <x v="3"/>
    <n v="80"/>
    <n v="0"/>
    <n v="1"/>
    <n v="3"/>
    <n v="1"/>
    <n v="1"/>
    <n v="0"/>
    <n v="0"/>
  </r>
  <r>
    <s v="No"/>
    <x v="0"/>
    <x v="2"/>
    <x v="1"/>
    <x v="1"/>
    <x v="0"/>
    <x v="671"/>
    <x v="671"/>
    <x v="1"/>
    <x v="2"/>
    <x v="2"/>
    <s v="No"/>
    <s v="Y"/>
    <n v="3"/>
    <n v="-2"/>
    <n v="0"/>
    <n v="34"/>
    <n v="0"/>
    <m/>
    <n v="0"/>
    <x v="1"/>
    <n v="546"/>
    <n v="10"/>
    <x v="3"/>
    <x v="0"/>
    <n v="2"/>
    <n v="83"/>
    <n v="3"/>
    <x v="1"/>
    <n v="1"/>
    <n v="2008"/>
    <n v="6896"/>
    <n v="1"/>
    <n v="14"/>
    <n v="3"/>
    <x v="2"/>
    <n v="80"/>
    <n v="2"/>
    <n v="1"/>
    <n v="3"/>
    <n v="1"/>
    <n v="0"/>
    <n v="1"/>
    <n v="0"/>
  </r>
  <r>
    <s v="No"/>
    <x v="0"/>
    <x v="0"/>
    <x v="1"/>
    <x v="0"/>
    <x v="2"/>
    <x v="672"/>
    <x v="672"/>
    <x v="0"/>
    <x v="0"/>
    <x v="0"/>
    <s v="No"/>
    <s v="Y"/>
    <n v="6"/>
    <n v="-2"/>
    <n v="0"/>
    <n v="42"/>
    <n v="0"/>
    <m/>
    <n v="0"/>
    <x v="1"/>
    <n v="462"/>
    <n v="14"/>
    <x v="0"/>
    <x v="0"/>
    <n v="3"/>
    <n v="68"/>
    <n v="2"/>
    <x v="0"/>
    <n v="3"/>
    <n v="6244"/>
    <n v="7824"/>
    <n v="7"/>
    <n v="17"/>
    <n v="3"/>
    <x v="0"/>
    <n v="80"/>
    <n v="0"/>
    <n v="10"/>
    <n v="3"/>
    <n v="5"/>
    <n v="4"/>
    <n v="0"/>
    <n v="3"/>
  </r>
  <r>
    <s v="No"/>
    <x v="0"/>
    <x v="2"/>
    <x v="1"/>
    <x v="1"/>
    <x v="1"/>
    <x v="673"/>
    <x v="673"/>
    <x v="1"/>
    <x v="1"/>
    <x v="0"/>
    <s v="Yes"/>
    <s v="Y"/>
    <n v="1"/>
    <n v="-2"/>
    <n v="0"/>
    <n v="33"/>
    <n v="0"/>
    <m/>
    <n v="0"/>
    <x v="1"/>
    <n v="1198"/>
    <n v="1"/>
    <x v="2"/>
    <x v="0"/>
    <n v="3"/>
    <n v="100"/>
    <n v="2"/>
    <x v="1"/>
    <n v="3"/>
    <n v="2799"/>
    <n v="3339"/>
    <n v="3"/>
    <n v="11"/>
    <n v="3"/>
    <x v="2"/>
    <n v="80"/>
    <n v="0"/>
    <n v="6"/>
    <n v="3"/>
    <n v="3"/>
    <n v="2"/>
    <n v="0"/>
    <n v="2"/>
  </r>
  <r>
    <s v="No"/>
    <x v="0"/>
    <x v="3"/>
    <x v="1"/>
    <x v="1"/>
    <x v="4"/>
    <x v="674"/>
    <x v="674"/>
    <x v="0"/>
    <x v="4"/>
    <x v="2"/>
    <s v="Yes"/>
    <s v="Y"/>
    <n v="3"/>
    <n v="-2"/>
    <n v="0"/>
    <n v="58"/>
    <n v="0"/>
    <m/>
    <n v="0"/>
    <x v="1"/>
    <n v="1272"/>
    <n v="5"/>
    <x v="3"/>
    <x v="0"/>
    <n v="4"/>
    <n v="37"/>
    <n v="2"/>
    <x v="2"/>
    <n v="4"/>
    <n v="10552"/>
    <n v="9255"/>
    <n v="2"/>
    <n v="13"/>
    <n v="3"/>
    <x v="1"/>
    <n v="80"/>
    <n v="1"/>
    <n v="24"/>
    <n v="3"/>
    <n v="6"/>
    <n v="0"/>
    <n v="0"/>
    <n v="4"/>
  </r>
  <r>
    <s v="No"/>
    <x v="0"/>
    <x v="2"/>
    <x v="1"/>
    <x v="0"/>
    <x v="0"/>
    <x v="675"/>
    <x v="675"/>
    <x v="1"/>
    <x v="6"/>
    <x v="1"/>
    <s v="No"/>
    <s v="Y"/>
    <n v="2"/>
    <n v="-2"/>
    <n v="0"/>
    <n v="31"/>
    <n v="0"/>
    <m/>
    <n v="0"/>
    <x v="1"/>
    <n v="154"/>
    <n v="7"/>
    <x v="2"/>
    <x v="0"/>
    <n v="2"/>
    <n v="41"/>
    <n v="2"/>
    <x v="1"/>
    <n v="1"/>
    <n v="2329"/>
    <n v="11737"/>
    <n v="3"/>
    <n v="15"/>
    <n v="3"/>
    <x v="2"/>
    <n v="80"/>
    <n v="0"/>
    <n v="13"/>
    <n v="4"/>
    <n v="7"/>
    <n v="7"/>
    <n v="5"/>
    <n v="2"/>
  </r>
  <r>
    <s v="No"/>
    <x v="0"/>
    <x v="0"/>
    <x v="1"/>
    <x v="1"/>
    <x v="0"/>
    <x v="676"/>
    <x v="676"/>
    <x v="0"/>
    <x v="4"/>
    <x v="1"/>
    <s v="Yes"/>
    <s v="Y"/>
    <n v="2"/>
    <n v="-2"/>
    <n v="0"/>
    <n v="35"/>
    <n v="0"/>
    <m/>
    <n v="0"/>
    <x v="1"/>
    <n v="1137"/>
    <n v="21"/>
    <x v="1"/>
    <x v="0"/>
    <n v="4"/>
    <n v="51"/>
    <n v="3"/>
    <x v="0"/>
    <n v="1"/>
    <n v="4014"/>
    <n v="19170"/>
    <n v="1"/>
    <n v="25"/>
    <n v="4"/>
    <x v="1"/>
    <n v="80"/>
    <n v="1"/>
    <n v="10"/>
    <n v="1"/>
    <n v="10"/>
    <n v="6"/>
    <n v="0"/>
    <n v="7"/>
  </r>
  <r>
    <s v="No"/>
    <x v="0"/>
    <x v="1"/>
    <x v="1"/>
    <x v="1"/>
    <x v="1"/>
    <x v="677"/>
    <x v="677"/>
    <x v="0"/>
    <x v="2"/>
    <x v="1"/>
    <s v="No"/>
    <s v="Y"/>
    <n v="3"/>
    <n v="-2"/>
    <n v="0"/>
    <n v="49"/>
    <n v="0"/>
    <m/>
    <n v="0"/>
    <x v="1"/>
    <n v="527"/>
    <n v="8"/>
    <x v="0"/>
    <x v="0"/>
    <n v="1"/>
    <n v="51"/>
    <n v="3"/>
    <x v="2"/>
    <n v="3"/>
    <n v="7403"/>
    <n v="22477"/>
    <n v="4"/>
    <n v="11"/>
    <n v="3"/>
    <x v="3"/>
    <n v="80"/>
    <n v="1"/>
    <n v="29"/>
    <n v="2"/>
    <n v="26"/>
    <n v="9"/>
    <n v="1"/>
    <n v="7"/>
  </r>
  <r>
    <s v="No"/>
    <x v="0"/>
    <x v="1"/>
    <x v="1"/>
    <x v="1"/>
    <x v="2"/>
    <x v="678"/>
    <x v="678"/>
    <x v="1"/>
    <x v="1"/>
    <x v="1"/>
    <s v="No"/>
    <s v="Y"/>
    <n v="2"/>
    <n v="-2"/>
    <n v="0"/>
    <n v="48"/>
    <n v="0"/>
    <m/>
    <n v="0"/>
    <x v="1"/>
    <n v="1469"/>
    <n v="20"/>
    <x v="2"/>
    <x v="0"/>
    <n v="4"/>
    <n v="51"/>
    <n v="3"/>
    <x v="1"/>
    <n v="3"/>
    <n v="2259"/>
    <n v="5543"/>
    <n v="4"/>
    <n v="17"/>
    <n v="3"/>
    <x v="0"/>
    <n v="80"/>
    <n v="2"/>
    <n v="13"/>
    <n v="2"/>
    <n v="0"/>
    <n v="0"/>
    <n v="0"/>
    <n v="0"/>
  </r>
  <r>
    <s v="No"/>
    <x v="2"/>
    <x v="2"/>
    <x v="1"/>
    <x v="0"/>
    <x v="3"/>
    <x v="679"/>
    <x v="679"/>
    <x v="0"/>
    <x v="0"/>
    <x v="1"/>
    <s v="No"/>
    <s v="Y"/>
    <n v="2"/>
    <n v="-2"/>
    <n v="0"/>
    <n v="31"/>
    <n v="0"/>
    <m/>
    <n v="0"/>
    <x v="1"/>
    <n v="1188"/>
    <n v="20"/>
    <x v="0"/>
    <x v="0"/>
    <n v="4"/>
    <n v="45"/>
    <n v="3"/>
    <x v="0"/>
    <n v="2"/>
    <n v="6932"/>
    <n v="24406"/>
    <n v="1"/>
    <n v="13"/>
    <n v="3"/>
    <x v="1"/>
    <n v="80"/>
    <n v="1"/>
    <n v="9"/>
    <n v="2"/>
    <n v="9"/>
    <n v="8"/>
    <n v="0"/>
    <n v="0"/>
  </r>
  <r>
    <s v="No"/>
    <x v="0"/>
    <x v="0"/>
    <x v="1"/>
    <x v="1"/>
    <x v="1"/>
    <x v="680"/>
    <x v="680"/>
    <x v="1"/>
    <x v="1"/>
    <x v="0"/>
    <s v="No"/>
    <s v="Y"/>
    <n v="6"/>
    <n v="-2"/>
    <n v="0"/>
    <n v="36"/>
    <n v="0"/>
    <m/>
    <n v="0"/>
    <x v="1"/>
    <n v="188"/>
    <n v="7"/>
    <x v="2"/>
    <x v="0"/>
    <n v="2"/>
    <n v="65"/>
    <n v="3"/>
    <x v="1"/>
    <n v="4"/>
    <n v="4678"/>
    <n v="23293"/>
    <n v="2"/>
    <n v="18"/>
    <n v="3"/>
    <x v="3"/>
    <n v="80"/>
    <n v="0"/>
    <n v="8"/>
    <n v="3"/>
    <n v="6"/>
    <n v="2"/>
    <n v="0"/>
    <n v="1"/>
  </r>
  <r>
    <s v="No"/>
    <x v="0"/>
    <x v="0"/>
    <x v="1"/>
    <x v="1"/>
    <x v="4"/>
    <x v="681"/>
    <x v="681"/>
    <x v="0"/>
    <x v="7"/>
    <x v="1"/>
    <s v="No"/>
    <s v="Y"/>
    <n v="3"/>
    <n v="-2"/>
    <n v="0"/>
    <n v="38"/>
    <n v="0"/>
    <m/>
    <n v="0"/>
    <x v="1"/>
    <n v="1333"/>
    <n v="1"/>
    <x v="3"/>
    <x v="0"/>
    <n v="4"/>
    <n v="80"/>
    <n v="3"/>
    <x v="2"/>
    <n v="4"/>
    <n v="13582"/>
    <n v="16292"/>
    <n v="1"/>
    <n v="13"/>
    <n v="3"/>
    <x v="2"/>
    <n v="80"/>
    <n v="1"/>
    <n v="15"/>
    <n v="3"/>
    <n v="15"/>
    <n v="12"/>
    <n v="5"/>
    <n v="11"/>
  </r>
  <r>
    <s v="No"/>
    <x v="2"/>
    <x v="2"/>
    <x v="1"/>
    <x v="1"/>
    <x v="0"/>
    <x v="682"/>
    <x v="682"/>
    <x v="0"/>
    <x v="2"/>
    <x v="1"/>
    <s v="No"/>
    <s v="Y"/>
    <n v="3"/>
    <n v="-2"/>
    <n v="0"/>
    <n v="32"/>
    <n v="0"/>
    <m/>
    <n v="0"/>
    <x v="1"/>
    <n v="1184"/>
    <n v="1"/>
    <x v="3"/>
    <x v="0"/>
    <n v="3"/>
    <n v="70"/>
    <n v="2"/>
    <x v="1"/>
    <n v="1"/>
    <n v="2332"/>
    <n v="3974"/>
    <n v="6"/>
    <n v="20"/>
    <n v="4"/>
    <x v="3"/>
    <n v="80"/>
    <n v="0"/>
    <n v="5"/>
    <n v="3"/>
    <n v="3"/>
    <n v="0"/>
    <n v="0"/>
    <n v="2"/>
  </r>
  <r>
    <s v="Yes"/>
    <x v="0"/>
    <x v="2"/>
    <x v="0"/>
    <x v="0"/>
    <x v="3"/>
    <x v="683"/>
    <x v="683"/>
    <x v="1"/>
    <x v="6"/>
    <x v="1"/>
    <s v="Yes"/>
    <s v="Y"/>
    <n v="2"/>
    <n v="-2"/>
    <n v="0"/>
    <n v="25"/>
    <n v="1"/>
    <n v="1"/>
    <n v="1"/>
    <x v="0"/>
    <n v="867"/>
    <n v="19"/>
    <x v="0"/>
    <x v="0"/>
    <n v="3"/>
    <n v="36"/>
    <n v="2"/>
    <x v="1"/>
    <n v="2"/>
    <n v="2413"/>
    <n v="18798"/>
    <n v="1"/>
    <n v="18"/>
    <n v="3"/>
    <x v="3"/>
    <n v="80"/>
    <n v="3"/>
    <n v="1"/>
    <n v="3"/>
    <n v="1"/>
    <n v="0"/>
    <n v="0"/>
    <n v="0"/>
  </r>
  <r>
    <s v="No"/>
    <x v="0"/>
    <x v="0"/>
    <x v="1"/>
    <x v="0"/>
    <x v="3"/>
    <x v="684"/>
    <x v="684"/>
    <x v="1"/>
    <x v="0"/>
    <x v="2"/>
    <s v="No"/>
    <s v="Y"/>
    <n v="2"/>
    <n v="-2"/>
    <n v="0"/>
    <n v="40"/>
    <n v="0"/>
    <m/>
    <n v="0"/>
    <x v="1"/>
    <n v="658"/>
    <n v="10"/>
    <x v="2"/>
    <x v="0"/>
    <n v="1"/>
    <n v="67"/>
    <n v="2"/>
    <x v="2"/>
    <n v="2"/>
    <n v="9705"/>
    <n v="20652"/>
    <n v="2"/>
    <n v="12"/>
    <n v="3"/>
    <x v="2"/>
    <n v="80"/>
    <n v="1"/>
    <n v="11"/>
    <n v="2"/>
    <n v="1"/>
    <n v="0"/>
    <n v="0"/>
    <n v="0"/>
  </r>
  <r>
    <s v="No"/>
    <x v="1"/>
    <x v="2"/>
    <x v="1"/>
    <x v="0"/>
    <x v="2"/>
    <x v="685"/>
    <x v="685"/>
    <x v="1"/>
    <x v="0"/>
    <x v="0"/>
    <s v="No"/>
    <s v="Y"/>
    <n v="2"/>
    <n v="-2"/>
    <n v="0"/>
    <n v="26"/>
    <n v="0"/>
    <m/>
    <n v="0"/>
    <x v="1"/>
    <n v="1283"/>
    <n v="1"/>
    <x v="3"/>
    <x v="0"/>
    <n v="3"/>
    <n v="52"/>
    <n v="2"/>
    <x v="0"/>
    <n v="3"/>
    <n v="4294"/>
    <n v="11148"/>
    <n v="1"/>
    <n v="12"/>
    <n v="3"/>
    <x v="2"/>
    <n v="80"/>
    <n v="0"/>
    <n v="7"/>
    <n v="3"/>
    <n v="7"/>
    <n v="7"/>
    <n v="0"/>
    <n v="7"/>
  </r>
  <r>
    <s v="No"/>
    <x v="0"/>
    <x v="0"/>
    <x v="1"/>
    <x v="1"/>
    <x v="2"/>
    <x v="686"/>
    <x v="686"/>
    <x v="1"/>
    <x v="2"/>
    <x v="0"/>
    <s v="Yes"/>
    <s v="Y"/>
    <n v="3"/>
    <n v="-2"/>
    <n v="0"/>
    <n v="41"/>
    <n v="0"/>
    <m/>
    <n v="0"/>
    <x v="1"/>
    <n v="263"/>
    <n v="6"/>
    <x v="3"/>
    <x v="0"/>
    <n v="4"/>
    <n v="59"/>
    <n v="3"/>
    <x v="1"/>
    <n v="3"/>
    <n v="4721"/>
    <n v="3119"/>
    <n v="2"/>
    <n v="13"/>
    <n v="3"/>
    <x v="3"/>
    <n v="80"/>
    <n v="0"/>
    <n v="20"/>
    <n v="3"/>
    <n v="18"/>
    <n v="13"/>
    <n v="2"/>
    <n v="17"/>
  </r>
  <r>
    <s v="No"/>
    <x v="0"/>
    <x v="0"/>
    <x v="1"/>
    <x v="1"/>
    <x v="2"/>
    <x v="687"/>
    <x v="687"/>
    <x v="1"/>
    <x v="2"/>
    <x v="0"/>
    <s v="No"/>
    <s v="Y"/>
    <n v="6"/>
    <n v="-2"/>
    <n v="0"/>
    <n v="36"/>
    <n v="0"/>
    <m/>
    <n v="0"/>
    <x v="1"/>
    <n v="938"/>
    <n v="2"/>
    <x v="2"/>
    <x v="0"/>
    <n v="3"/>
    <n v="79"/>
    <n v="3"/>
    <x v="1"/>
    <n v="3"/>
    <n v="2519"/>
    <n v="12287"/>
    <n v="4"/>
    <n v="21"/>
    <n v="4"/>
    <x v="3"/>
    <n v="80"/>
    <n v="0"/>
    <n v="16"/>
    <n v="3"/>
    <n v="11"/>
    <n v="8"/>
    <n v="3"/>
    <n v="9"/>
  </r>
  <r>
    <s v="Yes"/>
    <x v="0"/>
    <x v="4"/>
    <x v="0"/>
    <x v="0"/>
    <x v="1"/>
    <x v="688"/>
    <x v="688"/>
    <x v="1"/>
    <x v="6"/>
    <x v="0"/>
    <s v="Yes"/>
    <s v="Y"/>
    <n v="3"/>
    <n v="-2"/>
    <n v="0"/>
    <n v="19"/>
    <n v="1"/>
    <n v="1"/>
    <n v="1"/>
    <x v="0"/>
    <n v="419"/>
    <n v="21"/>
    <x v="3"/>
    <x v="0"/>
    <n v="4"/>
    <n v="37"/>
    <n v="2"/>
    <x v="1"/>
    <n v="3"/>
    <n v="2121"/>
    <n v="9947"/>
    <n v="1"/>
    <n v="13"/>
    <n v="3"/>
    <x v="2"/>
    <n v="80"/>
    <n v="0"/>
    <n v="1"/>
    <n v="4"/>
    <n v="1"/>
    <n v="0"/>
    <n v="0"/>
    <n v="0"/>
  </r>
  <r>
    <s v="Yes"/>
    <x v="0"/>
    <x v="4"/>
    <x v="0"/>
    <x v="1"/>
    <x v="4"/>
    <x v="689"/>
    <x v="689"/>
    <x v="1"/>
    <x v="2"/>
    <x v="0"/>
    <s v="No"/>
    <s v="Y"/>
    <n v="2"/>
    <n v="-2"/>
    <n v="0"/>
    <n v="20"/>
    <n v="1"/>
    <n v="1"/>
    <n v="1"/>
    <x v="0"/>
    <n v="129"/>
    <n v="4"/>
    <x v="3"/>
    <x v="0"/>
    <n v="4"/>
    <n v="84"/>
    <n v="3"/>
    <x v="1"/>
    <n v="4"/>
    <n v="2973"/>
    <n v="13008"/>
    <n v="1"/>
    <n v="19"/>
    <n v="3"/>
    <x v="2"/>
    <n v="80"/>
    <n v="0"/>
    <n v="1"/>
    <n v="3"/>
    <n v="1"/>
    <n v="0"/>
    <n v="0"/>
    <n v="0"/>
  </r>
  <r>
    <s v="No"/>
    <x v="0"/>
    <x v="2"/>
    <x v="1"/>
    <x v="1"/>
    <x v="2"/>
    <x v="690"/>
    <x v="690"/>
    <x v="0"/>
    <x v="4"/>
    <x v="1"/>
    <s v="Yes"/>
    <s v="Y"/>
    <n v="2"/>
    <n v="-2"/>
    <n v="0"/>
    <n v="31"/>
    <n v="0"/>
    <m/>
    <n v="0"/>
    <x v="1"/>
    <n v="616"/>
    <n v="12"/>
    <x v="3"/>
    <x v="0"/>
    <n v="4"/>
    <n v="41"/>
    <n v="3"/>
    <x v="0"/>
    <n v="4"/>
    <n v="5855"/>
    <n v="17369"/>
    <n v="0"/>
    <n v="11"/>
    <n v="3"/>
    <x v="3"/>
    <n v="80"/>
    <n v="2"/>
    <n v="10"/>
    <n v="1"/>
    <n v="9"/>
    <n v="7"/>
    <n v="8"/>
    <n v="5"/>
  </r>
  <r>
    <s v="No"/>
    <x v="1"/>
    <x v="0"/>
    <x v="1"/>
    <x v="1"/>
    <x v="2"/>
    <x v="691"/>
    <x v="691"/>
    <x v="1"/>
    <x v="1"/>
    <x v="2"/>
    <s v="Yes"/>
    <s v="Y"/>
    <n v="2"/>
    <n v="-2"/>
    <n v="0"/>
    <n v="40"/>
    <n v="0"/>
    <m/>
    <n v="0"/>
    <x v="1"/>
    <n v="1469"/>
    <n v="9"/>
    <x v="2"/>
    <x v="0"/>
    <n v="4"/>
    <n v="35"/>
    <n v="3"/>
    <x v="1"/>
    <n v="3"/>
    <n v="3617"/>
    <n v="25063"/>
    <n v="8"/>
    <n v="14"/>
    <n v="3"/>
    <x v="1"/>
    <n v="80"/>
    <n v="1"/>
    <n v="3"/>
    <n v="3"/>
    <n v="1"/>
    <n v="1"/>
    <n v="0"/>
    <n v="0"/>
  </r>
  <r>
    <s v="No"/>
    <x v="0"/>
    <x v="2"/>
    <x v="1"/>
    <x v="1"/>
    <x v="2"/>
    <x v="692"/>
    <x v="692"/>
    <x v="0"/>
    <x v="3"/>
    <x v="1"/>
    <s v="No"/>
    <s v="Y"/>
    <n v="2"/>
    <n v="-2"/>
    <n v="0"/>
    <n v="32"/>
    <n v="0"/>
    <m/>
    <n v="0"/>
    <x v="1"/>
    <n v="498"/>
    <n v="3"/>
    <x v="2"/>
    <x v="0"/>
    <n v="3"/>
    <n v="93"/>
    <n v="3"/>
    <x v="0"/>
    <n v="3"/>
    <n v="6725"/>
    <n v="13554"/>
    <n v="1"/>
    <n v="12"/>
    <n v="3"/>
    <x v="3"/>
    <n v="80"/>
    <n v="1"/>
    <n v="8"/>
    <n v="4"/>
    <n v="8"/>
    <n v="7"/>
    <n v="6"/>
    <n v="3"/>
  </r>
  <r>
    <s v="Yes"/>
    <x v="0"/>
    <x v="0"/>
    <x v="0"/>
    <x v="0"/>
    <x v="0"/>
    <x v="693"/>
    <x v="693"/>
    <x v="1"/>
    <x v="0"/>
    <x v="1"/>
    <s v="Yes"/>
    <s v="Y"/>
    <n v="6"/>
    <n v="-2"/>
    <n v="0"/>
    <n v="36"/>
    <n v="1"/>
    <n v="1"/>
    <n v="1"/>
    <x v="0"/>
    <n v="530"/>
    <n v="3"/>
    <x v="1"/>
    <x v="0"/>
    <n v="3"/>
    <n v="51"/>
    <n v="2"/>
    <x v="2"/>
    <n v="1"/>
    <n v="10325"/>
    <n v="5518"/>
    <n v="1"/>
    <n v="11"/>
    <n v="3"/>
    <x v="0"/>
    <n v="80"/>
    <n v="1"/>
    <n v="16"/>
    <n v="3"/>
    <n v="16"/>
    <n v="7"/>
    <n v="3"/>
    <n v="7"/>
  </r>
  <r>
    <s v="No"/>
    <x v="0"/>
    <x v="2"/>
    <x v="1"/>
    <x v="1"/>
    <x v="0"/>
    <x v="694"/>
    <x v="694"/>
    <x v="0"/>
    <x v="4"/>
    <x v="0"/>
    <s v="No"/>
    <s v="Y"/>
    <n v="3"/>
    <n v="-2"/>
    <n v="0"/>
    <n v="33"/>
    <n v="0"/>
    <m/>
    <n v="0"/>
    <x v="1"/>
    <n v="1069"/>
    <n v="1"/>
    <x v="3"/>
    <x v="0"/>
    <n v="2"/>
    <n v="42"/>
    <n v="2"/>
    <x v="0"/>
    <n v="1"/>
    <n v="6949"/>
    <n v="12291"/>
    <n v="0"/>
    <n v="14"/>
    <n v="3"/>
    <x v="0"/>
    <n v="80"/>
    <n v="0"/>
    <n v="6"/>
    <n v="3"/>
    <n v="5"/>
    <n v="0"/>
    <n v="1"/>
    <n v="4"/>
  </r>
  <r>
    <s v="Yes"/>
    <x v="0"/>
    <x v="0"/>
    <x v="0"/>
    <x v="0"/>
    <x v="0"/>
    <x v="695"/>
    <x v="695"/>
    <x v="1"/>
    <x v="0"/>
    <x v="1"/>
    <s v="No"/>
    <s v="Y"/>
    <n v="2"/>
    <n v="-2"/>
    <n v="0"/>
    <n v="37"/>
    <n v="1"/>
    <n v="1"/>
    <n v="1"/>
    <x v="0"/>
    <n v="625"/>
    <n v="1"/>
    <x v="2"/>
    <x v="0"/>
    <n v="1"/>
    <n v="46"/>
    <n v="2"/>
    <x v="2"/>
    <n v="1"/>
    <n v="10609"/>
    <n v="14922"/>
    <n v="5"/>
    <n v="11"/>
    <n v="3"/>
    <x v="3"/>
    <n v="80"/>
    <n v="0"/>
    <n v="17"/>
    <n v="1"/>
    <n v="14"/>
    <n v="1"/>
    <n v="11"/>
    <n v="7"/>
  </r>
  <r>
    <s v="No"/>
    <x v="2"/>
    <x v="1"/>
    <x v="1"/>
    <x v="1"/>
    <x v="0"/>
    <x v="696"/>
    <x v="696"/>
    <x v="1"/>
    <x v="2"/>
    <x v="1"/>
    <s v="No"/>
    <s v="Y"/>
    <n v="5"/>
    <n v="-2"/>
    <n v="0"/>
    <n v="45"/>
    <n v="0"/>
    <m/>
    <n v="0"/>
    <x v="1"/>
    <n v="805"/>
    <n v="4"/>
    <x v="0"/>
    <x v="0"/>
    <n v="3"/>
    <n v="57"/>
    <n v="3"/>
    <x v="0"/>
    <n v="1"/>
    <n v="4447"/>
    <n v="23163"/>
    <n v="1"/>
    <n v="12"/>
    <n v="3"/>
    <x v="2"/>
    <n v="80"/>
    <n v="0"/>
    <n v="9"/>
    <n v="2"/>
    <n v="9"/>
    <n v="7"/>
    <n v="0"/>
    <n v="8"/>
  </r>
  <r>
    <s v="No"/>
    <x v="1"/>
    <x v="2"/>
    <x v="1"/>
    <x v="0"/>
    <x v="4"/>
    <x v="697"/>
    <x v="697"/>
    <x v="0"/>
    <x v="6"/>
    <x v="1"/>
    <s v="No"/>
    <s v="Y"/>
    <n v="5"/>
    <n v="-2"/>
    <n v="0"/>
    <n v="29"/>
    <n v="0"/>
    <m/>
    <n v="0"/>
    <x v="1"/>
    <n v="1404"/>
    <n v="20"/>
    <x v="3"/>
    <x v="0"/>
    <n v="4"/>
    <n v="84"/>
    <n v="3"/>
    <x v="1"/>
    <n v="4"/>
    <n v="2157"/>
    <n v="18203"/>
    <n v="1"/>
    <n v="15"/>
    <n v="3"/>
    <x v="2"/>
    <n v="80"/>
    <n v="1"/>
    <n v="3"/>
    <n v="3"/>
    <n v="3"/>
    <n v="1"/>
    <n v="0"/>
    <n v="2"/>
  </r>
  <r>
    <s v="No"/>
    <x v="0"/>
    <x v="0"/>
    <x v="1"/>
    <x v="0"/>
    <x v="2"/>
    <x v="698"/>
    <x v="698"/>
    <x v="0"/>
    <x v="0"/>
    <x v="1"/>
    <s v="No"/>
    <s v="Y"/>
    <n v="3"/>
    <n v="-2"/>
    <n v="0"/>
    <n v="35"/>
    <n v="0"/>
    <m/>
    <n v="0"/>
    <x v="1"/>
    <n v="1219"/>
    <n v="18"/>
    <x v="3"/>
    <x v="0"/>
    <n v="3"/>
    <n v="86"/>
    <n v="3"/>
    <x v="0"/>
    <n v="3"/>
    <n v="4601"/>
    <n v="6179"/>
    <n v="1"/>
    <n v="16"/>
    <n v="3"/>
    <x v="2"/>
    <n v="80"/>
    <n v="0"/>
    <n v="5"/>
    <n v="3"/>
    <n v="5"/>
    <n v="2"/>
    <n v="1"/>
    <n v="0"/>
  </r>
  <r>
    <s v="No"/>
    <x v="0"/>
    <x v="1"/>
    <x v="1"/>
    <x v="1"/>
    <x v="0"/>
    <x v="699"/>
    <x v="699"/>
    <x v="1"/>
    <x v="5"/>
    <x v="1"/>
    <s v="No"/>
    <s v="Y"/>
    <n v="2"/>
    <n v="-2"/>
    <n v="0"/>
    <n v="52"/>
    <n v="0"/>
    <m/>
    <n v="0"/>
    <x v="1"/>
    <n v="1053"/>
    <n v="1"/>
    <x v="0"/>
    <x v="0"/>
    <n v="4"/>
    <n v="70"/>
    <n v="3"/>
    <x v="3"/>
    <n v="1"/>
    <n v="17099"/>
    <n v="13829"/>
    <n v="2"/>
    <n v="15"/>
    <n v="3"/>
    <x v="2"/>
    <n v="80"/>
    <n v="1"/>
    <n v="26"/>
    <n v="2"/>
    <n v="9"/>
    <n v="8"/>
    <n v="7"/>
    <n v="8"/>
  </r>
  <r>
    <s v="Yes"/>
    <x v="0"/>
    <x v="3"/>
    <x v="0"/>
    <x v="1"/>
    <x v="4"/>
    <x v="700"/>
    <x v="700"/>
    <x v="1"/>
    <x v="1"/>
    <x v="0"/>
    <s v="No"/>
    <s v="Y"/>
    <n v="4"/>
    <n v="-2"/>
    <n v="0"/>
    <n v="58"/>
    <n v="1"/>
    <n v="1"/>
    <n v="1"/>
    <x v="0"/>
    <n v="289"/>
    <n v="2"/>
    <x v="3"/>
    <x v="0"/>
    <n v="4"/>
    <n v="51"/>
    <n v="3"/>
    <x v="1"/>
    <n v="4"/>
    <n v="2479"/>
    <n v="26227"/>
    <n v="4"/>
    <n v="24"/>
    <n v="4"/>
    <x v="0"/>
    <n v="80"/>
    <n v="0"/>
    <n v="7"/>
    <n v="3"/>
    <n v="1"/>
    <n v="0"/>
    <n v="0"/>
    <n v="0"/>
  </r>
  <r>
    <s v="No"/>
    <x v="0"/>
    <x v="1"/>
    <x v="1"/>
    <x v="0"/>
    <x v="2"/>
    <x v="701"/>
    <x v="701"/>
    <x v="1"/>
    <x v="5"/>
    <x v="2"/>
    <s v="No"/>
    <s v="Y"/>
    <n v="3"/>
    <n v="-2"/>
    <n v="0"/>
    <n v="53"/>
    <n v="0"/>
    <m/>
    <n v="0"/>
    <x v="1"/>
    <n v="1376"/>
    <n v="2"/>
    <x v="0"/>
    <x v="0"/>
    <n v="3"/>
    <n v="45"/>
    <n v="3"/>
    <x v="3"/>
    <n v="3"/>
    <n v="14852"/>
    <n v="13938"/>
    <n v="6"/>
    <n v="13"/>
    <n v="3"/>
    <x v="3"/>
    <n v="80"/>
    <n v="1"/>
    <n v="22"/>
    <n v="4"/>
    <n v="17"/>
    <n v="13"/>
    <n v="15"/>
    <n v="2"/>
  </r>
  <r>
    <s v="No"/>
    <x v="0"/>
    <x v="2"/>
    <x v="1"/>
    <x v="0"/>
    <x v="1"/>
    <x v="702"/>
    <x v="702"/>
    <x v="1"/>
    <x v="0"/>
    <x v="2"/>
    <s v="No"/>
    <s v="Y"/>
    <n v="2"/>
    <n v="-2"/>
    <n v="0"/>
    <n v="30"/>
    <n v="0"/>
    <m/>
    <n v="0"/>
    <x v="1"/>
    <n v="231"/>
    <n v="8"/>
    <x v="0"/>
    <x v="0"/>
    <n v="3"/>
    <n v="62"/>
    <n v="3"/>
    <x v="2"/>
    <n v="3"/>
    <n v="7264"/>
    <n v="9977"/>
    <n v="5"/>
    <n v="11"/>
    <n v="3"/>
    <x v="0"/>
    <n v="80"/>
    <n v="1"/>
    <n v="10"/>
    <n v="4"/>
    <n v="8"/>
    <n v="4"/>
    <n v="7"/>
    <n v="7"/>
  </r>
  <r>
    <s v="No"/>
    <x v="2"/>
    <x v="0"/>
    <x v="1"/>
    <x v="0"/>
    <x v="4"/>
    <x v="703"/>
    <x v="703"/>
    <x v="0"/>
    <x v="0"/>
    <x v="0"/>
    <s v="Yes"/>
    <s v="Y"/>
    <n v="1"/>
    <n v="-2"/>
    <n v="0"/>
    <n v="38"/>
    <n v="0"/>
    <m/>
    <n v="0"/>
    <x v="1"/>
    <n v="152"/>
    <n v="10"/>
    <x v="3"/>
    <x v="0"/>
    <n v="4"/>
    <n v="85"/>
    <n v="3"/>
    <x v="0"/>
    <n v="4"/>
    <n v="5666"/>
    <n v="19899"/>
    <n v="1"/>
    <n v="13"/>
    <n v="3"/>
    <x v="2"/>
    <n v="80"/>
    <n v="0"/>
    <n v="6"/>
    <n v="3"/>
    <n v="5"/>
    <n v="3"/>
    <n v="1"/>
    <n v="3"/>
  </r>
  <r>
    <s v="No"/>
    <x v="0"/>
    <x v="0"/>
    <x v="1"/>
    <x v="0"/>
    <x v="0"/>
    <x v="704"/>
    <x v="704"/>
    <x v="1"/>
    <x v="0"/>
    <x v="2"/>
    <s v="No"/>
    <s v="Y"/>
    <n v="2"/>
    <n v="-2"/>
    <n v="0"/>
    <n v="35"/>
    <n v="0"/>
    <m/>
    <n v="0"/>
    <x v="1"/>
    <n v="882"/>
    <n v="3"/>
    <x v="2"/>
    <x v="0"/>
    <n v="4"/>
    <n v="92"/>
    <n v="3"/>
    <x v="2"/>
    <n v="1"/>
    <n v="7823"/>
    <n v="6812"/>
    <n v="6"/>
    <n v="13"/>
    <n v="3"/>
    <x v="2"/>
    <n v="80"/>
    <n v="1"/>
    <n v="12"/>
    <n v="3"/>
    <n v="10"/>
    <n v="9"/>
    <n v="0"/>
    <n v="8"/>
  </r>
  <r>
    <s v="No"/>
    <x v="0"/>
    <x v="0"/>
    <x v="1"/>
    <x v="0"/>
    <x v="0"/>
    <x v="705"/>
    <x v="705"/>
    <x v="1"/>
    <x v="0"/>
    <x v="0"/>
    <s v="No"/>
    <s v="Y"/>
    <n v="3"/>
    <n v="-2"/>
    <n v="0"/>
    <n v="39"/>
    <n v="0"/>
    <m/>
    <n v="0"/>
    <x v="1"/>
    <n v="903"/>
    <n v="2"/>
    <x v="4"/>
    <x v="0"/>
    <n v="1"/>
    <n v="41"/>
    <n v="4"/>
    <x v="2"/>
    <n v="1"/>
    <n v="7880"/>
    <n v="2560"/>
    <n v="0"/>
    <n v="18"/>
    <n v="3"/>
    <x v="1"/>
    <n v="80"/>
    <n v="0"/>
    <n v="9"/>
    <n v="3"/>
    <n v="8"/>
    <n v="7"/>
    <n v="0"/>
    <n v="7"/>
  </r>
  <r>
    <s v="Yes"/>
    <x v="2"/>
    <x v="0"/>
    <x v="0"/>
    <x v="0"/>
    <x v="0"/>
    <x v="706"/>
    <x v="706"/>
    <x v="0"/>
    <x v="0"/>
    <x v="0"/>
    <s v="Yes"/>
    <s v="Y"/>
    <n v="2"/>
    <n v="-2"/>
    <n v="0"/>
    <n v="40"/>
    <n v="1"/>
    <n v="1"/>
    <n v="1"/>
    <x v="0"/>
    <n v="1479"/>
    <n v="24"/>
    <x v="3"/>
    <x v="0"/>
    <n v="2"/>
    <n v="100"/>
    <n v="4"/>
    <x v="3"/>
    <n v="1"/>
    <n v="13194"/>
    <n v="17071"/>
    <n v="4"/>
    <n v="16"/>
    <n v="3"/>
    <x v="1"/>
    <n v="80"/>
    <n v="0"/>
    <n v="22"/>
    <n v="2"/>
    <n v="1"/>
    <n v="0"/>
    <n v="0"/>
    <n v="0"/>
  </r>
  <r>
    <s v="No"/>
    <x v="1"/>
    <x v="1"/>
    <x v="1"/>
    <x v="1"/>
    <x v="2"/>
    <x v="707"/>
    <x v="707"/>
    <x v="1"/>
    <x v="3"/>
    <x v="2"/>
    <s v="Yes"/>
    <s v="Y"/>
    <n v="3"/>
    <n v="-2"/>
    <n v="0"/>
    <n v="47"/>
    <n v="0"/>
    <m/>
    <n v="0"/>
    <x v="1"/>
    <n v="1379"/>
    <n v="16"/>
    <x v="2"/>
    <x v="0"/>
    <n v="3"/>
    <n v="64"/>
    <n v="4"/>
    <x v="0"/>
    <n v="3"/>
    <n v="5067"/>
    <n v="6759"/>
    <n v="1"/>
    <n v="19"/>
    <n v="3"/>
    <x v="3"/>
    <n v="80"/>
    <n v="0"/>
    <n v="20"/>
    <n v="4"/>
    <n v="19"/>
    <n v="10"/>
    <n v="2"/>
    <n v="7"/>
  </r>
  <r>
    <s v="No"/>
    <x v="2"/>
    <x v="0"/>
    <x v="1"/>
    <x v="0"/>
    <x v="4"/>
    <x v="708"/>
    <x v="708"/>
    <x v="1"/>
    <x v="0"/>
    <x v="2"/>
    <s v="No"/>
    <s v="Y"/>
    <n v="3"/>
    <n v="-2"/>
    <n v="0"/>
    <n v="36"/>
    <n v="0"/>
    <m/>
    <n v="0"/>
    <x v="1"/>
    <n v="1229"/>
    <n v="8"/>
    <x v="2"/>
    <x v="0"/>
    <n v="4"/>
    <n v="84"/>
    <n v="3"/>
    <x v="0"/>
    <n v="4"/>
    <n v="5079"/>
    <n v="25952"/>
    <n v="4"/>
    <n v="13"/>
    <n v="3"/>
    <x v="1"/>
    <n v="80"/>
    <n v="2"/>
    <n v="12"/>
    <n v="3"/>
    <n v="7"/>
    <n v="7"/>
    <n v="0"/>
    <n v="7"/>
  </r>
  <r>
    <s v="Yes"/>
    <x v="2"/>
    <x v="2"/>
    <x v="0"/>
    <x v="1"/>
    <x v="2"/>
    <x v="709"/>
    <x v="709"/>
    <x v="1"/>
    <x v="1"/>
    <x v="0"/>
    <s v="Yes"/>
    <s v="Y"/>
    <n v="0"/>
    <n v="-2"/>
    <n v="0"/>
    <n v="31"/>
    <n v="1"/>
    <n v="1"/>
    <n v="1"/>
    <x v="0"/>
    <n v="335"/>
    <n v="9"/>
    <x v="0"/>
    <x v="0"/>
    <n v="3"/>
    <n v="46"/>
    <n v="2"/>
    <x v="1"/>
    <n v="3"/>
    <n v="2321"/>
    <n v="10322"/>
    <n v="0"/>
    <n v="22"/>
    <n v="4"/>
    <x v="0"/>
    <n v="80"/>
    <n v="0"/>
    <n v="4"/>
    <n v="3"/>
    <n v="3"/>
    <n v="2"/>
    <n v="1"/>
    <n v="2"/>
  </r>
  <r>
    <s v="No"/>
    <x v="2"/>
    <x v="2"/>
    <x v="1"/>
    <x v="0"/>
    <x v="0"/>
    <x v="710"/>
    <x v="710"/>
    <x v="1"/>
    <x v="5"/>
    <x v="0"/>
    <s v="No"/>
    <s v="Y"/>
    <n v="2"/>
    <n v="-2"/>
    <n v="0"/>
    <n v="33"/>
    <n v="0"/>
    <m/>
    <n v="0"/>
    <x v="1"/>
    <n v="722"/>
    <n v="17"/>
    <x v="3"/>
    <x v="0"/>
    <n v="4"/>
    <n v="38"/>
    <n v="3"/>
    <x v="3"/>
    <n v="1"/>
    <n v="17444"/>
    <n v="20489"/>
    <n v="1"/>
    <n v="11"/>
    <n v="3"/>
    <x v="1"/>
    <n v="80"/>
    <n v="0"/>
    <n v="10"/>
    <n v="3"/>
    <n v="10"/>
    <n v="8"/>
    <n v="6"/>
    <n v="0"/>
  </r>
  <r>
    <s v="Yes"/>
    <x v="0"/>
    <x v="2"/>
    <x v="0"/>
    <x v="1"/>
    <x v="0"/>
    <x v="711"/>
    <x v="711"/>
    <x v="0"/>
    <x v="1"/>
    <x v="0"/>
    <s v="Yes"/>
    <s v="Y"/>
    <n v="5"/>
    <n v="-2"/>
    <n v="0"/>
    <n v="29"/>
    <n v="1"/>
    <n v="1"/>
    <n v="1"/>
    <x v="0"/>
    <n v="906"/>
    <n v="10"/>
    <x v="3"/>
    <x v="0"/>
    <n v="4"/>
    <n v="92"/>
    <n v="2"/>
    <x v="1"/>
    <n v="1"/>
    <n v="2404"/>
    <n v="11479"/>
    <n v="6"/>
    <n v="20"/>
    <n v="4"/>
    <x v="3"/>
    <n v="80"/>
    <n v="0"/>
    <n v="3"/>
    <n v="3"/>
    <n v="0"/>
    <n v="0"/>
    <n v="0"/>
    <n v="0"/>
  </r>
  <r>
    <s v="No"/>
    <x v="0"/>
    <x v="2"/>
    <x v="1"/>
    <x v="1"/>
    <x v="0"/>
    <x v="712"/>
    <x v="712"/>
    <x v="0"/>
    <x v="1"/>
    <x v="0"/>
    <s v="No"/>
    <s v="Y"/>
    <n v="4"/>
    <n v="-2"/>
    <n v="0"/>
    <n v="33"/>
    <n v="0"/>
    <m/>
    <n v="0"/>
    <x v="1"/>
    <n v="461"/>
    <n v="13"/>
    <x v="1"/>
    <x v="0"/>
    <n v="2"/>
    <n v="53"/>
    <n v="3"/>
    <x v="1"/>
    <n v="1"/>
    <n v="3452"/>
    <n v="17241"/>
    <n v="3"/>
    <n v="18"/>
    <n v="3"/>
    <x v="0"/>
    <n v="80"/>
    <n v="0"/>
    <n v="5"/>
    <n v="3"/>
    <n v="3"/>
    <n v="2"/>
    <n v="0"/>
    <n v="2"/>
  </r>
  <r>
    <s v="No"/>
    <x v="0"/>
    <x v="1"/>
    <x v="1"/>
    <x v="1"/>
    <x v="2"/>
    <x v="713"/>
    <x v="713"/>
    <x v="0"/>
    <x v="2"/>
    <x v="2"/>
    <s v="No"/>
    <s v="Y"/>
    <n v="2"/>
    <n v="-2"/>
    <n v="0"/>
    <n v="45"/>
    <n v="0"/>
    <m/>
    <n v="0"/>
    <x v="1"/>
    <n v="974"/>
    <n v="1"/>
    <x v="2"/>
    <x v="0"/>
    <n v="4"/>
    <n v="91"/>
    <n v="3"/>
    <x v="1"/>
    <n v="4"/>
    <n v="2270"/>
    <n v="11005"/>
    <n v="3"/>
    <n v="14"/>
    <n v="3"/>
    <x v="1"/>
    <n v="80"/>
    <n v="2"/>
    <n v="8"/>
    <n v="3"/>
    <n v="5"/>
    <n v="3"/>
    <n v="0"/>
    <n v="2"/>
  </r>
  <r>
    <s v="No"/>
    <x v="0"/>
    <x v="1"/>
    <x v="1"/>
    <x v="1"/>
    <x v="2"/>
    <x v="714"/>
    <x v="714"/>
    <x v="1"/>
    <x v="7"/>
    <x v="2"/>
    <s v="No"/>
    <s v="Y"/>
    <n v="1"/>
    <n v="-2"/>
    <n v="0"/>
    <n v="50"/>
    <n v="0"/>
    <m/>
    <n v="0"/>
    <x v="1"/>
    <n v="1126"/>
    <n v="1"/>
    <x v="0"/>
    <x v="0"/>
    <n v="4"/>
    <n v="66"/>
    <n v="3"/>
    <x v="3"/>
    <n v="4"/>
    <n v="17399"/>
    <n v="6615"/>
    <n v="9"/>
    <n v="22"/>
    <n v="4"/>
    <x v="3"/>
    <n v="80"/>
    <n v="1"/>
    <n v="32"/>
    <n v="2"/>
    <n v="5"/>
    <n v="4"/>
    <n v="1"/>
    <n v="3"/>
  </r>
  <r>
    <s v="No"/>
    <x v="1"/>
    <x v="2"/>
    <x v="1"/>
    <x v="1"/>
    <x v="1"/>
    <x v="715"/>
    <x v="715"/>
    <x v="0"/>
    <x v="4"/>
    <x v="1"/>
    <s v="Yes"/>
    <s v="Y"/>
    <n v="2"/>
    <n v="-2"/>
    <n v="0"/>
    <n v="33"/>
    <n v="0"/>
    <m/>
    <n v="0"/>
    <x v="1"/>
    <n v="827"/>
    <n v="1"/>
    <x v="2"/>
    <x v="0"/>
    <n v="3"/>
    <n v="84"/>
    <n v="4"/>
    <x v="0"/>
    <n v="3"/>
    <n v="5488"/>
    <n v="20161"/>
    <n v="1"/>
    <n v="13"/>
    <n v="3"/>
    <x v="0"/>
    <n v="80"/>
    <n v="1"/>
    <n v="6"/>
    <n v="3"/>
    <n v="6"/>
    <n v="5"/>
    <n v="1"/>
    <n v="2"/>
  </r>
  <r>
    <s v="No"/>
    <x v="1"/>
    <x v="0"/>
    <x v="1"/>
    <x v="1"/>
    <x v="2"/>
    <x v="716"/>
    <x v="716"/>
    <x v="1"/>
    <x v="7"/>
    <x v="2"/>
    <s v="No"/>
    <s v="Y"/>
    <n v="2"/>
    <n v="-2"/>
    <n v="0"/>
    <n v="41"/>
    <n v="0"/>
    <m/>
    <n v="0"/>
    <x v="1"/>
    <n v="840"/>
    <n v="9"/>
    <x v="3"/>
    <x v="0"/>
    <n v="1"/>
    <n v="64"/>
    <n v="3"/>
    <x v="4"/>
    <n v="3"/>
    <n v="19419"/>
    <n v="3735"/>
    <n v="2"/>
    <n v="17"/>
    <n v="3"/>
    <x v="2"/>
    <n v="80"/>
    <n v="1"/>
    <n v="21"/>
    <n v="4"/>
    <n v="18"/>
    <n v="16"/>
    <n v="0"/>
    <n v="11"/>
  </r>
  <r>
    <s v="No"/>
    <x v="0"/>
    <x v="2"/>
    <x v="1"/>
    <x v="1"/>
    <x v="4"/>
    <x v="717"/>
    <x v="717"/>
    <x v="0"/>
    <x v="2"/>
    <x v="1"/>
    <s v="No"/>
    <s v="Y"/>
    <n v="2"/>
    <n v="-2"/>
    <n v="0"/>
    <n v="27"/>
    <n v="0"/>
    <m/>
    <n v="0"/>
    <x v="1"/>
    <n v="1134"/>
    <n v="16"/>
    <x v="2"/>
    <x v="0"/>
    <n v="4"/>
    <n v="37"/>
    <n v="3"/>
    <x v="1"/>
    <n v="4"/>
    <n v="2811"/>
    <n v="12086"/>
    <n v="9"/>
    <n v="14"/>
    <n v="3"/>
    <x v="2"/>
    <n v="80"/>
    <n v="1"/>
    <n v="4"/>
    <n v="3"/>
    <n v="2"/>
    <n v="2"/>
    <n v="2"/>
    <n v="2"/>
  </r>
  <r>
    <s v="No"/>
    <x v="2"/>
    <x v="1"/>
    <x v="1"/>
    <x v="1"/>
    <x v="0"/>
    <x v="718"/>
    <x v="718"/>
    <x v="1"/>
    <x v="2"/>
    <x v="1"/>
    <s v="Yes"/>
    <s v="Y"/>
    <n v="2"/>
    <n v="-2"/>
    <n v="0"/>
    <n v="45"/>
    <n v="0"/>
    <m/>
    <n v="0"/>
    <x v="1"/>
    <n v="248"/>
    <n v="23"/>
    <x v="0"/>
    <x v="0"/>
    <n v="4"/>
    <n v="42"/>
    <n v="3"/>
    <x v="0"/>
    <n v="1"/>
    <n v="3633"/>
    <n v="14039"/>
    <n v="1"/>
    <n v="15"/>
    <n v="3"/>
    <x v="3"/>
    <n v="80"/>
    <n v="1"/>
    <n v="9"/>
    <n v="3"/>
    <n v="9"/>
    <n v="8"/>
    <n v="0"/>
    <n v="8"/>
  </r>
  <r>
    <s v="No"/>
    <x v="0"/>
    <x v="1"/>
    <x v="1"/>
    <x v="0"/>
    <x v="0"/>
    <x v="719"/>
    <x v="719"/>
    <x v="0"/>
    <x v="0"/>
    <x v="0"/>
    <s v="Yes"/>
    <s v="Y"/>
    <n v="0"/>
    <n v="-2"/>
    <n v="0"/>
    <n v="47"/>
    <n v="0"/>
    <m/>
    <n v="0"/>
    <x v="1"/>
    <n v="955"/>
    <n v="4"/>
    <x v="0"/>
    <x v="0"/>
    <n v="4"/>
    <n v="83"/>
    <n v="3"/>
    <x v="0"/>
    <n v="1"/>
    <n v="4163"/>
    <n v="8571"/>
    <n v="1"/>
    <n v="17"/>
    <n v="3"/>
    <x v="3"/>
    <n v="80"/>
    <n v="0"/>
    <n v="9"/>
    <n v="3"/>
    <n v="9"/>
    <n v="0"/>
    <n v="0"/>
    <n v="7"/>
  </r>
  <r>
    <s v="Yes"/>
    <x v="0"/>
    <x v="2"/>
    <x v="0"/>
    <x v="1"/>
    <x v="0"/>
    <x v="720"/>
    <x v="720"/>
    <x v="0"/>
    <x v="1"/>
    <x v="1"/>
    <s v="Yes"/>
    <s v="Y"/>
    <n v="2"/>
    <n v="-2"/>
    <n v="0"/>
    <n v="30"/>
    <n v="1"/>
    <n v="1"/>
    <n v="1"/>
    <x v="0"/>
    <n v="138"/>
    <n v="22"/>
    <x v="3"/>
    <x v="0"/>
    <n v="1"/>
    <n v="48"/>
    <n v="3"/>
    <x v="1"/>
    <n v="1"/>
    <n v="2132"/>
    <n v="11539"/>
    <n v="4"/>
    <n v="11"/>
    <n v="3"/>
    <x v="2"/>
    <n v="80"/>
    <n v="0"/>
    <n v="7"/>
    <n v="3"/>
    <n v="5"/>
    <n v="2"/>
    <n v="0"/>
    <n v="1"/>
  </r>
  <r>
    <s v="No"/>
    <x v="0"/>
    <x v="1"/>
    <x v="1"/>
    <x v="1"/>
    <x v="0"/>
    <x v="721"/>
    <x v="721"/>
    <x v="1"/>
    <x v="3"/>
    <x v="1"/>
    <s v="Yes"/>
    <s v="Y"/>
    <n v="2"/>
    <n v="-2"/>
    <n v="0"/>
    <n v="50"/>
    <n v="0"/>
    <m/>
    <n v="0"/>
    <x v="1"/>
    <n v="939"/>
    <n v="24"/>
    <x v="3"/>
    <x v="0"/>
    <n v="4"/>
    <n v="95"/>
    <n v="3"/>
    <x v="3"/>
    <n v="1"/>
    <n v="13973"/>
    <n v="4161"/>
    <n v="3"/>
    <n v="18"/>
    <n v="3"/>
    <x v="1"/>
    <n v="80"/>
    <n v="1"/>
    <n v="22"/>
    <n v="3"/>
    <n v="12"/>
    <n v="11"/>
    <n v="1"/>
    <n v="5"/>
  </r>
  <r>
    <s v="No"/>
    <x v="1"/>
    <x v="0"/>
    <x v="1"/>
    <x v="1"/>
    <x v="2"/>
    <x v="722"/>
    <x v="722"/>
    <x v="1"/>
    <x v="1"/>
    <x v="1"/>
    <s v="No"/>
    <s v="Y"/>
    <n v="0"/>
    <n v="-2"/>
    <n v="0"/>
    <n v="38"/>
    <n v="0"/>
    <m/>
    <n v="0"/>
    <x v="1"/>
    <n v="1391"/>
    <n v="10"/>
    <x v="1"/>
    <x v="0"/>
    <n v="3"/>
    <n v="66"/>
    <n v="3"/>
    <x v="1"/>
    <n v="3"/>
    <n v="2684"/>
    <n v="12127"/>
    <n v="0"/>
    <n v="17"/>
    <n v="3"/>
    <x v="2"/>
    <n v="80"/>
    <n v="1"/>
    <n v="3"/>
    <n v="2"/>
    <n v="2"/>
    <n v="1"/>
    <n v="0"/>
    <n v="2"/>
  </r>
  <r>
    <s v="No"/>
    <x v="0"/>
    <x v="1"/>
    <x v="1"/>
    <x v="1"/>
    <x v="2"/>
    <x v="723"/>
    <x v="723"/>
    <x v="1"/>
    <x v="3"/>
    <x v="2"/>
    <s v="No"/>
    <s v="Y"/>
    <n v="3"/>
    <n v="-2"/>
    <n v="0"/>
    <n v="46"/>
    <n v="0"/>
    <m/>
    <n v="0"/>
    <x v="1"/>
    <n v="566"/>
    <n v="7"/>
    <x v="0"/>
    <x v="0"/>
    <n v="4"/>
    <n v="75"/>
    <n v="3"/>
    <x v="2"/>
    <n v="3"/>
    <n v="10845"/>
    <n v="24208"/>
    <n v="6"/>
    <n v="13"/>
    <n v="3"/>
    <x v="2"/>
    <n v="80"/>
    <n v="1"/>
    <n v="13"/>
    <n v="3"/>
    <n v="8"/>
    <n v="7"/>
    <n v="0"/>
    <n v="7"/>
  </r>
  <r>
    <s v="No"/>
    <x v="0"/>
    <x v="4"/>
    <x v="1"/>
    <x v="1"/>
    <x v="2"/>
    <x v="724"/>
    <x v="724"/>
    <x v="0"/>
    <x v="3"/>
    <x v="2"/>
    <s v="No"/>
    <s v="Y"/>
    <n v="6"/>
    <n v="-2"/>
    <n v="0"/>
    <n v="24"/>
    <n v="0"/>
    <m/>
    <n v="0"/>
    <x v="1"/>
    <n v="1206"/>
    <n v="17"/>
    <x v="1"/>
    <x v="0"/>
    <n v="4"/>
    <n v="41"/>
    <n v="2"/>
    <x v="0"/>
    <n v="3"/>
    <n v="4377"/>
    <n v="24117"/>
    <n v="1"/>
    <n v="15"/>
    <n v="3"/>
    <x v="2"/>
    <n v="80"/>
    <n v="2"/>
    <n v="5"/>
    <n v="3"/>
    <n v="4"/>
    <n v="2"/>
    <n v="3"/>
    <n v="2"/>
  </r>
  <r>
    <s v="Yes"/>
    <x v="0"/>
    <x v="0"/>
    <x v="0"/>
    <x v="1"/>
    <x v="1"/>
    <x v="725"/>
    <x v="725"/>
    <x v="1"/>
    <x v="2"/>
    <x v="2"/>
    <s v="Yes"/>
    <s v="Y"/>
    <n v="2"/>
    <n v="-2"/>
    <n v="0"/>
    <n v="35"/>
    <n v="1"/>
    <n v="1"/>
    <n v="1"/>
    <x v="0"/>
    <n v="622"/>
    <n v="14"/>
    <x v="2"/>
    <x v="0"/>
    <n v="3"/>
    <n v="39"/>
    <n v="2"/>
    <x v="1"/>
    <n v="3"/>
    <n v="3743"/>
    <n v="10074"/>
    <n v="1"/>
    <n v="24"/>
    <n v="4"/>
    <x v="1"/>
    <n v="80"/>
    <n v="1"/>
    <n v="5"/>
    <n v="1"/>
    <n v="4"/>
    <n v="2"/>
    <n v="0"/>
    <n v="2"/>
  </r>
  <r>
    <s v="No"/>
    <x v="1"/>
    <x v="2"/>
    <x v="1"/>
    <x v="1"/>
    <x v="0"/>
    <x v="726"/>
    <x v="726"/>
    <x v="0"/>
    <x v="3"/>
    <x v="1"/>
    <s v="No"/>
    <s v="Y"/>
    <n v="1"/>
    <n v="-2"/>
    <n v="0"/>
    <n v="31"/>
    <n v="0"/>
    <m/>
    <n v="0"/>
    <x v="1"/>
    <n v="853"/>
    <n v="1"/>
    <x v="1"/>
    <x v="0"/>
    <n v="3"/>
    <n v="96"/>
    <n v="3"/>
    <x v="0"/>
    <n v="1"/>
    <n v="4148"/>
    <n v="11275"/>
    <n v="1"/>
    <n v="12"/>
    <n v="3"/>
    <x v="3"/>
    <n v="80"/>
    <n v="1"/>
    <n v="4"/>
    <n v="3"/>
    <n v="4"/>
    <n v="3"/>
    <n v="0"/>
    <n v="3"/>
  </r>
  <r>
    <s v="No"/>
    <x v="2"/>
    <x v="4"/>
    <x v="1"/>
    <x v="1"/>
    <x v="0"/>
    <x v="727"/>
    <x v="727"/>
    <x v="1"/>
    <x v="1"/>
    <x v="0"/>
    <s v="No"/>
    <s v="Y"/>
    <n v="2"/>
    <n v="-2"/>
    <n v="0"/>
    <n v="18"/>
    <n v="0"/>
    <m/>
    <n v="0"/>
    <x v="1"/>
    <n v="287"/>
    <n v="5"/>
    <x v="0"/>
    <x v="0"/>
    <n v="2"/>
    <n v="73"/>
    <n v="3"/>
    <x v="1"/>
    <n v="1"/>
    <n v="1051"/>
    <n v="13493"/>
    <n v="1"/>
    <n v="15"/>
    <n v="3"/>
    <x v="1"/>
    <n v="80"/>
    <n v="0"/>
    <n v="0"/>
    <n v="3"/>
    <n v="0"/>
    <n v="0"/>
    <n v="0"/>
    <n v="0"/>
  </r>
  <r>
    <s v="No"/>
    <x v="0"/>
    <x v="1"/>
    <x v="1"/>
    <x v="1"/>
    <x v="4"/>
    <x v="728"/>
    <x v="728"/>
    <x v="0"/>
    <x v="3"/>
    <x v="1"/>
    <s v="No"/>
    <s v="Y"/>
    <n v="2"/>
    <n v="-2"/>
    <n v="0"/>
    <n v="54"/>
    <n v="0"/>
    <m/>
    <n v="0"/>
    <x v="1"/>
    <n v="1441"/>
    <n v="17"/>
    <x v="3"/>
    <x v="0"/>
    <n v="4"/>
    <n v="56"/>
    <n v="3"/>
    <x v="2"/>
    <n v="4"/>
    <n v="10739"/>
    <n v="13943"/>
    <n v="8"/>
    <n v="11"/>
    <n v="3"/>
    <x v="3"/>
    <n v="80"/>
    <n v="1"/>
    <n v="22"/>
    <n v="3"/>
    <n v="10"/>
    <n v="7"/>
    <n v="0"/>
    <n v="8"/>
  </r>
  <r>
    <s v="No"/>
    <x v="0"/>
    <x v="0"/>
    <x v="1"/>
    <x v="1"/>
    <x v="2"/>
    <x v="729"/>
    <x v="729"/>
    <x v="0"/>
    <x v="4"/>
    <x v="2"/>
    <s v="Yes"/>
    <s v="Y"/>
    <n v="3"/>
    <n v="-2"/>
    <n v="0"/>
    <n v="35"/>
    <n v="0"/>
    <m/>
    <n v="0"/>
    <x v="1"/>
    <n v="583"/>
    <n v="25"/>
    <x v="2"/>
    <x v="0"/>
    <n v="3"/>
    <n v="57"/>
    <n v="3"/>
    <x v="2"/>
    <n v="3"/>
    <n v="10388"/>
    <n v="6975"/>
    <n v="1"/>
    <n v="11"/>
    <n v="3"/>
    <x v="3"/>
    <n v="80"/>
    <n v="1"/>
    <n v="16"/>
    <n v="2"/>
    <n v="16"/>
    <n v="10"/>
    <n v="10"/>
    <n v="1"/>
  </r>
  <r>
    <s v="No"/>
    <x v="0"/>
    <x v="2"/>
    <x v="1"/>
    <x v="1"/>
    <x v="0"/>
    <x v="730"/>
    <x v="730"/>
    <x v="0"/>
    <x v="7"/>
    <x v="1"/>
    <s v="Yes"/>
    <s v="Y"/>
    <n v="4"/>
    <n v="-2"/>
    <n v="0"/>
    <n v="30"/>
    <n v="0"/>
    <m/>
    <n v="0"/>
    <x v="1"/>
    <n v="153"/>
    <n v="8"/>
    <x v="0"/>
    <x v="0"/>
    <n v="2"/>
    <n v="73"/>
    <n v="4"/>
    <x v="2"/>
    <n v="1"/>
    <n v="11416"/>
    <n v="17802"/>
    <n v="0"/>
    <n v="12"/>
    <n v="3"/>
    <x v="3"/>
    <n v="80"/>
    <n v="3"/>
    <n v="9"/>
    <n v="2"/>
    <n v="8"/>
    <n v="7"/>
    <n v="1"/>
    <n v="7"/>
  </r>
  <r>
    <s v="Yes"/>
    <x v="0"/>
    <x v="4"/>
    <x v="0"/>
    <x v="1"/>
    <x v="2"/>
    <x v="731"/>
    <x v="731"/>
    <x v="0"/>
    <x v="1"/>
    <x v="0"/>
    <s v="Yes"/>
    <s v="Y"/>
    <n v="2"/>
    <n v="-2"/>
    <n v="0"/>
    <n v="20"/>
    <n v="1"/>
    <n v="1"/>
    <n v="1"/>
    <x v="0"/>
    <n v="1097"/>
    <n v="11"/>
    <x v="3"/>
    <x v="0"/>
    <n v="4"/>
    <n v="98"/>
    <n v="2"/>
    <x v="1"/>
    <n v="3"/>
    <n v="2600"/>
    <n v="18275"/>
    <n v="1"/>
    <n v="15"/>
    <n v="3"/>
    <x v="0"/>
    <n v="80"/>
    <n v="0"/>
    <n v="1"/>
    <n v="3"/>
    <n v="1"/>
    <n v="0"/>
    <n v="0"/>
    <n v="0"/>
  </r>
  <r>
    <s v="Yes"/>
    <x v="1"/>
    <x v="2"/>
    <x v="0"/>
    <x v="1"/>
    <x v="2"/>
    <x v="732"/>
    <x v="732"/>
    <x v="0"/>
    <x v="2"/>
    <x v="0"/>
    <s v="No"/>
    <s v="Y"/>
    <n v="3"/>
    <n v="-2"/>
    <n v="0"/>
    <n v="30"/>
    <n v="1"/>
    <n v="1"/>
    <n v="1"/>
    <x v="0"/>
    <n v="109"/>
    <n v="5"/>
    <x v="3"/>
    <x v="0"/>
    <n v="2"/>
    <n v="60"/>
    <n v="3"/>
    <x v="1"/>
    <n v="3"/>
    <n v="2422"/>
    <n v="25725"/>
    <n v="0"/>
    <n v="17"/>
    <n v="3"/>
    <x v="0"/>
    <n v="80"/>
    <n v="0"/>
    <n v="4"/>
    <n v="3"/>
    <n v="3"/>
    <n v="2"/>
    <n v="1"/>
    <n v="2"/>
  </r>
  <r>
    <s v="No"/>
    <x v="0"/>
    <x v="2"/>
    <x v="1"/>
    <x v="1"/>
    <x v="2"/>
    <x v="733"/>
    <x v="733"/>
    <x v="1"/>
    <x v="3"/>
    <x v="1"/>
    <s v="No"/>
    <s v="Y"/>
    <n v="2"/>
    <n v="-2"/>
    <n v="0"/>
    <n v="26"/>
    <n v="0"/>
    <m/>
    <n v="0"/>
    <x v="1"/>
    <n v="1066"/>
    <n v="2"/>
    <x v="0"/>
    <x v="0"/>
    <n v="4"/>
    <n v="32"/>
    <n v="4"/>
    <x v="0"/>
    <n v="4"/>
    <n v="5472"/>
    <n v="3334"/>
    <n v="1"/>
    <n v="12"/>
    <n v="3"/>
    <x v="2"/>
    <n v="80"/>
    <n v="0"/>
    <n v="8"/>
    <n v="3"/>
    <n v="8"/>
    <n v="7"/>
    <n v="1"/>
    <n v="3"/>
  </r>
  <r>
    <s v="No"/>
    <x v="0"/>
    <x v="4"/>
    <x v="1"/>
    <x v="1"/>
    <x v="0"/>
    <x v="734"/>
    <x v="734"/>
    <x v="1"/>
    <x v="2"/>
    <x v="1"/>
    <s v="No"/>
    <s v="Y"/>
    <n v="3"/>
    <n v="-2"/>
    <n v="0"/>
    <n v="22"/>
    <n v="0"/>
    <m/>
    <n v="0"/>
    <x v="1"/>
    <n v="217"/>
    <n v="8"/>
    <x v="1"/>
    <x v="0"/>
    <n v="2"/>
    <n v="94"/>
    <n v="1"/>
    <x v="1"/>
    <n v="1"/>
    <n v="2451"/>
    <n v="6881"/>
    <n v="1"/>
    <n v="15"/>
    <n v="3"/>
    <x v="0"/>
    <n v="80"/>
    <n v="1"/>
    <n v="4"/>
    <n v="2"/>
    <n v="4"/>
    <n v="3"/>
    <n v="1"/>
    <n v="1"/>
  </r>
  <r>
    <s v="No"/>
    <x v="0"/>
    <x v="1"/>
    <x v="1"/>
    <x v="1"/>
    <x v="0"/>
    <x v="735"/>
    <x v="735"/>
    <x v="1"/>
    <x v="4"/>
    <x v="0"/>
    <s v="No"/>
    <s v="Y"/>
    <n v="0"/>
    <n v="-2"/>
    <n v="0"/>
    <n v="48"/>
    <n v="0"/>
    <m/>
    <n v="0"/>
    <x v="1"/>
    <n v="277"/>
    <n v="6"/>
    <x v="3"/>
    <x v="0"/>
    <n v="1"/>
    <n v="97"/>
    <n v="2"/>
    <x v="0"/>
    <n v="1"/>
    <n v="4240"/>
    <n v="13119"/>
    <n v="2"/>
    <n v="13"/>
    <n v="3"/>
    <x v="1"/>
    <n v="80"/>
    <n v="0"/>
    <n v="19"/>
    <n v="3"/>
    <n v="2"/>
    <n v="2"/>
    <n v="2"/>
    <n v="2"/>
  </r>
  <r>
    <s v="No"/>
    <x v="0"/>
    <x v="1"/>
    <x v="1"/>
    <x v="1"/>
    <x v="0"/>
    <x v="736"/>
    <x v="736"/>
    <x v="1"/>
    <x v="4"/>
    <x v="0"/>
    <s v="No"/>
    <s v="Y"/>
    <n v="3"/>
    <n v="-2"/>
    <n v="0"/>
    <n v="48"/>
    <n v="0"/>
    <m/>
    <n v="0"/>
    <x v="1"/>
    <n v="1355"/>
    <n v="4"/>
    <x v="2"/>
    <x v="0"/>
    <n v="3"/>
    <n v="78"/>
    <n v="2"/>
    <x v="2"/>
    <n v="1"/>
    <n v="10999"/>
    <n v="22245"/>
    <n v="7"/>
    <n v="14"/>
    <n v="3"/>
    <x v="2"/>
    <n v="80"/>
    <n v="0"/>
    <n v="27"/>
    <n v="3"/>
    <n v="15"/>
    <n v="11"/>
    <n v="4"/>
    <n v="8"/>
  </r>
  <r>
    <s v="No"/>
    <x v="0"/>
    <x v="0"/>
    <x v="1"/>
    <x v="1"/>
    <x v="2"/>
    <x v="737"/>
    <x v="737"/>
    <x v="0"/>
    <x v="3"/>
    <x v="0"/>
    <s v="No"/>
    <s v="Y"/>
    <n v="6"/>
    <n v="-2"/>
    <n v="0"/>
    <n v="41"/>
    <n v="0"/>
    <m/>
    <n v="0"/>
    <x v="1"/>
    <n v="549"/>
    <n v="7"/>
    <x v="0"/>
    <x v="0"/>
    <n v="4"/>
    <n v="42"/>
    <n v="3"/>
    <x v="0"/>
    <n v="3"/>
    <n v="5003"/>
    <n v="23371"/>
    <n v="6"/>
    <n v="14"/>
    <n v="3"/>
    <x v="2"/>
    <n v="80"/>
    <n v="0"/>
    <n v="8"/>
    <n v="3"/>
    <n v="2"/>
    <n v="2"/>
    <n v="2"/>
    <n v="1"/>
  </r>
  <r>
    <s v="No"/>
    <x v="0"/>
    <x v="0"/>
    <x v="1"/>
    <x v="1"/>
    <x v="0"/>
    <x v="738"/>
    <x v="738"/>
    <x v="0"/>
    <x v="3"/>
    <x v="1"/>
    <s v="No"/>
    <s v="Y"/>
    <n v="3"/>
    <n v="-2"/>
    <n v="0"/>
    <n v="39"/>
    <n v="0"/>
    <m/>
    <n v="0"/>
    <x v="1"/>
    <n v="466"/>
    <n v="1"/>
    <x v="1"/>
    <x v="0"/>
    <n v="4"/>
    <n v="65"/>
    <n v="2"/>
    <x v="3"/>
    <n v="1"/>
    <n v="12742"/>
    <n v="7060"/>
    <n v="1"/>
    <n v="16"/>
    <n v="3"/>
    <x v="3"/>
    <n v="80"/>
    <n v="1"/>
    <n v="21"/>
    <n v="3"/>
    <n v="21"/>
    <n v="6"/>
    <n v="11"/>
    <n v="8"/>
  </r>
  <r>
    <s v="No"/>
    <x v="0"/>
    <x v="2"/>
    <x v="1"/>
    <x v="1"/>
    <x v="0"/>
    <x v="739"/>
    <x v="739"/>
    <x v="0"/>
    <x v="3"/>
    <x v="1"/>
    <s v="No"/>
    <s v="Y"/>
    <n v="2"/>
    <n v="-2"/>
    <n v="0"/>
    <n v="27"/>
    <n v="0"/>
    <m/>
    <n v="0"/>
    <x v="1"/>
    <n v="1055"/>
    <n v="2"/>
    <x v="2"/>
    <x v="0"/>
    <n v="1"/>
    <n v="47"/>
    <n v="3"/>
    <x v="0"/>
    <n v="1"/>
    <n v="4227"/>
    <n v="4658"/>
    <n v="0"/>
    <n v="18"/>
    <n v="3"/>
    <x v="2"/>
    <n v="80"/>
    <n v="1"/>
    <n v="4"/>
    <n v="3"/>
    <n v="3"/>
    <n v="2"/>
    <n v="2"/>
    <n v="2"/>
  </r>
  <r>
    <s v="No"/>
    <x v="0"/>
    <x v="0"/>
    <x v="1"/>
    <x v="1"/>
    <x v="1"/>
    <x v="740"/>
    <x v="740"/>
    <x v="1"/>
    <x v="2"/>
    <x v="2"/>
    <s v="No"/>
    <s v="Y"/>
    <n v="4"/>
    <n v="-2"/>
    <n v="0"/>
    <n v="35"/>
    <n v="0"/>
    <m/>
    <n v="0"/>
    <x v="1"/>
    <n v="802"/>
    <n v="10"/>
    <x v="3"/>
    <x v="0"/>
    <n v="2"/>
    <n v="45"/>
    <n v="3"/>
    <x v="1"/>
    <n v="4"/>
    <n v="3917"/>
    <n v="9541"/>
    <n v="1"/>
    <n v="20"/>
    <n v="4"/>
    <x v="0"/>
    <n v="80"/>
    <n v="1"/>
    <n v="3"/>
    <n v="2"/>
    <n v="3"/>
    <n v="2"/>
    <n v="1"/>
    <n v="2"/>
  </r>
  <r>
    <s v="No"/>
    <x v="0"/>
    <x v="0"/>
    <x v="1"/>
    <x v="0"/>
    <x v="3"/>
    <x v="741"/>
    <x v="741"/>
    <x v="1"/>
    <x v="5"/>
    <x v="1"/>
    <s v="No"/>
    <s v="Y"/>
    <n v="3"/>
    <n v="-2"/>
    <n v="0"/>
    <n v="42"/>
    <n v="0"/>
    <m/>
    <n v="0"/>
    <x v="1"/>
    <n v="265"/>
    <n v="5"/>
    <x v="0"/>
    <x v="0"/>
    <n v="4"/>
    <n v="90"/>
    <n v="3"/>
    <x v="4"/>
    <n v="2"/>
    <n v="18303"/>
    <n v="7770"/>
    <n v="6"/>
    <n v="13"/>
    <n v="3"/>
    <x v="2"/>
    <n v="80"/>
    <n v="0"/>
    <n v="21"/>
    <n v="4"/>
    <n v="1"/>
    <n v="0"/>
    <n v="0"/>
    <n v="0"/>
  </r>
  <r>
    <s v="No"/>
    <x v="0"/>
    <x v="1"/>
    <x v="1"/>
    <x v="1"/>
    <x v="0"/>
    <x v="742"/>
    <x v="742"/>
    <x v="1"/>
    <x v="2"/>
    <x v="1"/>
    <s v="No"/>
    <s v="Y"/>
    <n v="5"/>
    <n v="-2"/>
    <n v="0"/>
    <n v="50"/>
    <n v="0"/>
    <m/>
    <n v="0"/>
    <x v="1"/>
    <n v="804"/>
    <n v="9"/>
    <x v="3"/>
    <x v="0"/>
    <n v="1"/>
    <n v="64"/>
    <n v="3"/>
    <x v="1"/>
    <n v="1"/>
    <n v="2380"/>
    <n v="20165"/>
    <n v="4"/>
    <n v="18"/>
    <n v="3"/>
    <x v="2"/>
    <n v="80"/>
    <n v="0"/>
    <n v="8"/>
    <n v="3"/>
    <n v="1"/>
    <n v="0"/>
    <n v="0"/>
    <n v="0"/>
  </r>
  <r>
    <s v="No"/>
    <x v="0"/>
    <x v="3"/>
    <x v="1"/>
    <x v="1"/>
    <x v="0"/>
    <x v="743"/>
    <x v="743"/>
    <x v="0"/>
    <x v="3"/>
    <x v="0"/>
    <s v="Yes"/>
    <s v="Y"/>
    <n v="4"/>
    <n v="-2"/>
    <n v="0"/>
    <n v="59"/>
    <n v="0"/>
    <m/>
    <n v="0"/>
    <x v="1"/>
    <n v="715"/>
    <n v="2"/>
    <x v="3"/>
    <x v="0"/>
    <n v="3"/>
    <n v="69"/>
    <n v="2"/>
    <x v="3"/>
    <n v="1"/>
    <n v="13726"/>
    <n v="21829"/>
    <n v="3"/>
    <n v="13"/>
    <n v="3"/>
    <x v="0"/>
    <n v="80"/>
    <n v="0"/>
    <n v="30"/>
    <n v="3"/>
    <n v="5"/>
    <n v="3"/>
    <n v="4"/>
    <n v="3"/>
  </r>
  <r>
    <s v="Yes"/>
    <x v="0"/>
    <x v="0"/>
    <x v="0"/>
    <x v="1"/>
    <x v="2"/>
    <x v="744"/>
    <x v="744"/>
    <x v="0"/>
    <x v="4"/>
    <x v="1"/>
    <s v="No"/>
    <s v="Y"/>
    <n v="2"/>
    <n v="-2"/>
    <n v="0"/>
    <n v="37"/>
    <n v="1"/>
    <n v="1"/>
    <n v="1"/>
    <x v="0"/>
    <n v="1141"/>
    <n v="11"/>
    <x v="0"/>
    <x v="0"/>
    <n v="1"/>
    <n v="61"/>
    <n v="1"/>
    <x v="0"/>
    <n v="3"/>
    <n v="4777"/>
    <n v="14382"/>
    <n v="5"/>
    <n v="15"/>
    <n v="3"/>
    <x v="0"/>
    <n v="80"/>
    <n v="0"/>
    <n v="15"/>
    <n v="1"/>
    <n v="1"/>
    <n v="0"/>
    <n v="0"/>
    <n v="0"/>
  </r>
  <r>
    <s v="No"/>
    <x v="1"/>
    <x v="3"/>
    <x v="1"/>
    <x v="1"/>
    <x v="2"/>
    <x v="745"/>
    <x v="745"/>
    <x v="1"/>
    <x v="4"/>
    <x v="1"/>
    <s v="Yes"/>
    <s v="Y"/>
    <n v="3"/>
    <n v="-2"/>
    <n v="0"/>
    <n v="55"/>
    <n v="0"/>
    <m/>
    <n v="0"/>
    <x v="1"/>
    <n v="135"/>
    <n v="18"/>
    <x v="2"/>
    <x v="0"/>
    <n v="3"/>
    <n v="62"/>
    <n v="3"/>
    <x v="0"/>
    <n v="3"/>
    <n v="6385"/>
    <n v="12992"/>
    <n v="3"/>
    <n v="14"/>
    <n v="3"/>
    <x v="1"/>
    <n v="80"/>
    <n v="2"/>
    <n v="17"/>
    <n v="3"/>
    <n v="8"/>
    <n v="7"/>
    <n v="6"/>
    <n v="7"/>
  </r>
  <r>
    <s v="No"/>
    <x v="2"/>
    <x v="0"/>
    <x v="1"/>
    <x v="1"/>
    <x v="0"/>
    <x v="746"/>
    <x v="746"/>
    <x v="0"/>
    <x v="7"/>
    <x v="2"/>
    <s v="No"/>
    <s v="Y"/>
    <n v="3"/>
    <n v="-2"/>
    <n v="0"/>
    <n v="41"/>
    <n v="0"/>
    <m/>
    <n v="0"/>
    <x v="1"/>
    <n v="247"/>
    <n v="7"/>
    <x v="1"/>
    <x v="0"/>
    <n v="2"/>
    <n v="55"/>
    <n v="1"/>
    <x v="4"/>
    <n v="1"/>
    <n v="19973"/>
    <n v="20284"/>
    <n v="1"/>
    <n v="22"/>
    <n v="4"/>
    <x v="2"/>
    <n v="80"/>
    <n v="2"/>
    <n v="21"/>
    <n v="3"/>
    <n v="21"/>
    <n v="16"/>
    <n v="5"/>
    <n v="10"/>
  </r>
  <r>
    <s v="No"/>
    <x v="0"/>
    <x v="0"/>
    <x v="1"/>
    <x v="0"/>
    <x v="0"/>
    <x v="747"/>
    <x v="747"/>
    <x v="1"/>
    <x v="0"/>
    <x v="0"/>
    <s v="Yes"/>
    <s v="Y"/>
    <n v="1"/>
    <n v="-2"/>
    <n v="0"/>
    <n v="38"/>
    <n v="0"/>
    <m/>
    <n v="0"/>
    <x v="1"/>
    <n v="1035"/>
    <n v="3"/>
    <x v="2"/>
    <x v="0"/>
    <n v="2"/>
    <n v="42"/>
    <n v="3"/>
    <x v="0"/>
    <n v="1"/>
    <n v="6861"/>
    <n v="4981"/>
    <n v="8"/>
    <n v="12"/>
    <n v="3"/>
    <x v="3"/>
    <n v="80"/>
    <n v="0"/>
    <n v="19"/>
    <n v="3"/>
    <n v="1"/>
    <n v="0"/>
    <n v="0"/>
    <n v="0"/>
  </r>
  <r>
    <s v="Yes"/>
    <x v="2"/>
    <x v="2"/>
    <x v="0"/>
    <x v="0"/>
    <x v="2"/>
    <x v="748"/>
    <x v="748"/>
    <x v="1"/>
    <x v="0"/>
    <x v="0"/>
    <s v="No"/>
    <s v="Y"/>
    <n v="6"/>
    <n v="-2"/>
    <n v="0"/>
    <n v="26"/>
    <n v="1"/>
    <n v="1"/>
    <n v="1"/>
    <x v="0"/>
    <n v="265"/>
    <n v="29"/>
    <x v="0"/>
    <x v="0"/>
    <n v="2"/>
    <n v="79"/>
    <n v="1"/>
    <x v="0"/>
    <n v="3"/>
    <n v="4969"/>
    <n v="21813"/>
    <n v="8"/>
    <n v="18"/>
    <n v="3"/>
    <x v="1"/>
    <n v="80"/>
    <n v="0"/>
    <n v="7"/>
    <n v="3"/>
    <n v="2"/>
    <n v="2"/>
    <n v="2"/>
    <n v="2"/>
  </r>
  <r>
    <s v="Yes"/>
    <x v="0"/>
    <x v="1"/>
    <x v="0"/>
    <x v="0"/>
    <x v="3"/>
    <x v="749"/>
    <x v="749"/>
    <x v="0"/>
    <x v="5"/>
    <x v="1"/>
    <s v="No"/>
    <s v="Y"/>
    <n v="3"/>
    <n v="-2"/>
    <n v="0"/>
    <n v="52"/>
    <n v="1"/>
    <n v="1"/>
    <n v="1"/>
    <x v="0"/>
    <n v="266"/>
    <n v="2"/>
    <x v="1"/>
    <x v="0"/>
    <n v="1"/>
    <n v="57"/>
    <n v="1"/>
    <x v="4"/>
    <n v="2"/>
    <n v="19845"/>
    <n v="25846"/>
    <n v="1"/>
    <n v="15"/>
    <n v="3"/>
    <x v="1"/>
    <n v="80"/>
    <n v="1"/>
    <n v="33"/>
    <n v="3"/>
    <n v="32"/>
    <n v="14"/>
    <n v="6"/>
    <n v="9"/>
  </r>
  <r>
    <s v="No"/>
    <x v="0"/>
    <x v="0"/>
    <x v="1"/>
    <x v="0"/>
    <x v="2"/>
    <x v="750"/>
    <x v="750"/>
    <x v="0"/>
    <x v="0"/>
    <x v="1"/>
    <s v="Yes"/>
    <s v="Y"/>
    <n v="2"/>
    <n v="-2"/>
    <n v="0"/>
    <n v="44"/>
    <n v="0"/>
    <m/>
    <n v="0"/>
    <x v="1"/>
    <n v="1448"/>
    <n v="28"/>
    <x v="3"/>
    <x v="0"/>
    <n v="4"/>
    <n v="53"/>
    <n v="4"/>
    <x v="3"/>
    <n v="4"/>
    <n v="13320"/>
    <n v="11737"/>
    <n v="3"/>
    <n v="18"/>
    <n v="3"/>
    <x v="3"/>
    <n v="80"/>
    <n v="1"/>
    <n v="23"/>
    <n v="3"/>
    <n v="12"/>
    <n v="11"/>
    <n v="11"/>
    <n v="11"/>
  </r>
  <r>
    <s v="No"/>
    <x v="2"/>
    <x v="1"/>
    <x v="1"/>
    <x v="0"/>
    <x v="0"/>
    <x v="751"/>
    <x v="751"/>
    <x v="0"/>
    <x v="0"/>
    <x v="1"/>
    <s v="No"/>
    <s v="Y"/>
    <n v="3"/>
    <n v="-2"/>
    <n v="0"/>
    <n v="50"/>
    <n v="0"/>
    <m/>
    <n v="0"/>
    <x v="1"/>
    <n v="145"/>
    <n v="1"/>
    <x v="3"/>
    <x v="0"/>
    <n v="4"/>
    <n v="95"/>
    <n v="3"/>
    <x v="0"/>
    <n v="1"/>
    <n v="6347"/>
    <n v="24920"/>
    <n v="0"/>
    <n v="12"/>
    <n v="3"/>
    <x v="0"/>
    <n v="80"/>
    <n v="1"/>
    <n v="19"/>
    <n v="3"/>
    <n v="18"/>
    <n v="7"/>
    <n v="0"/>
    <n v="13"/>
  </r>
  <r>
    <s v="Yes"/>
    <x v="0"/>
    <x v="0"/>
    <x v="0"/>
    <x v="1"/>
    <x v="0"/>
    <x v="752"/>
    <x v="752"/>
    <x v="0"/>
    <x v="2"/>
    <x v="0"/>
    <s v="No"/>
    <s v="Y"/>
    <n v="1"/>
    <n v="-2"/>
    <n v="0"/>
    <n v="36"/>
    <n v="1"/>
    <n v="1"/>
    <n v="1"/>
    <x v="0"/>
    <n v="885"/>
    <n v="16"/>
    <x v="2"/>
    <x v="0"/>
    <n v="3"/>
    <n v="43"/>
    <n v="4"/>
    <x v="1"/>
    <n v="1"/>
    <n v="2743"/>
    <n v="8269"/>
    <n v="1"/>
    <n v="16"/>
    <n v="3"/>
    <x v="3"/>
    <n v="80"/>
    <n v="0"/>
    <n v="18"/>
    <n v="3"/>
    <n v="17"/>
    <n v="13"/>
    <n v="15"/>
    <n v="14"/>
  </r>
  <r>
    <s v="No"/>
    <x v="1"/>
    <x v="0"/>
    <x v="1"/>
    <x v="1"/>
    <x v="2"/>
    <x v="753"/>
    <x v="753"/>
    <x v="0"/>
    <x v="3"/>
    <x v="0"/>
    <s v="Yes"/>
    <s v="Y"/>
    <n v="2"/>
    <n v="-2"/>
    <n v="0"/>
    <n v="39"/>
    <n v="0"/>
    <m/>
    <n v="0"/>
    <x v="1"/>
    <n v="945"/>
    <n v="22"/>
    <x v="3"/>
    <x v="0"/>
    <n v="4"/>
    <n v="82"/>
    <n v="3"/>
    <x v="2"/>
    <n v="3"/>
    <n v="10880"/>
    <n v="5083"/>
    <n v="1"/>
    <n v="13"/>
    <n v="3"/>
    <x v="3"/>
    <n v="80"/>
    <n v="0"/>
    <n v="21"/>
    <n v="3"/>
    <n v="21"/>
    <n v="6"/>
    <n v="2"/>
    <n v="8"/>
  </r>
  <r>
    <s v="No"/>
    <x v="2"/>
    <x v="2"/>
    <x v="1"/>
    <x v="0"/>
    <x v="0"/>
    <x v="754"/>
    <x v="754"/>
    <x v="0"/>
    <x v="6"/>
    <x v="0"/>
    <s v="No"/>
    <s v="Y"/>
    <n v="2"/>
    <n v="-2"/>
    <n v="0"/>
    <n v="33"/>
    <n v="0"/>
    <m/>
    <n v="0"/>
    <x v="1"/>
    <n v="1038"/>
    <n v="8"/>
    <x v="1"/>
    <x v="0"/>
    <n v="2"/>
    <n v="88"/>
    <n v="2"/>
    <x v="1"/>
    <n v="1"/>
    <n v="2342"/>
    <n v="21437"/>
    <n v="0"/>
    <n v="19"/>
    <n v="3"/>
    <x v="1"/>
    <n v="80"/>
    <n v="0"/>
    <n v="3"/>
    <n v="2"/>
    <n v="2"/>
    <n v="2"/>
    <n v="2"/>
    <n v="2"/>
  </r>
  <r>
    <s v="No"/>
    <x v="0"/>
    <x v="1"/>
    <x v="1"/>
    <x v="0"/>
    <x v="0"/>
    <x v="755"/>
    <x v="755"/>
    <x v="0"/>
    <x v="5"/>
    <x v="1"/>
    <s v="No"/>
    <s v="Y"/>
    <n v="4"/>
    <n v="-2"/>
    <n v="0"/>
    <n v="45"/>
    <n v="0"/>
    <m/>
    <n v="0"/>
    <x v="1"/>
    <n v="1234"/>
    <n v="11"/>
    <x v="0"/>
    <x v="0"/>
    <n v="4"/>
    <n v="90"/>
    <n v="3"/>
    <x v="3"/>
    <n v="1"/>
    <n v="17650"/>
    <n v="5404"/>
    <n v="3"/>
    <n v="13"/>
    <n v="3"/>
    <x v="2"/>
    <n v="80"/>
    <n v="1"/>
    <n v="26"/>
    <n v="4"/>
    <n v="9"/>
    <n v="3"/>
    <n v="1"/>
    <n v="1"/>
  </r>
  <r>
    <s v="No"/>
    <x v="2"/>
    <x v="2"/>
    <x v="1"/>
    <x v="1"/>
    <x v="2"/>
    <x v="756"/>
    <x v="756"/>
    <x v="0"/>
    <x v="2"/>
    <x v="0"/>
    <s v="No"/>
    <s v="Y"/>
    <n v="2"/>
    <n v="-2"/>
    <n v="0"/>
    <n v="32"/>
    <n v="0"/>
    <m/>
    <n v="0"/>
    <x v="1"/>
    <n v="1109"/>
    <n v="29"/>
    <x v="2"/>
    <x v="0"/>
    <n v="4"/>
    <n v="69"/>
    <n v="3"/>
    <x v="1"/>
    <n v="3"/>
    <n v="4025"/>
    <n v="11135"/>
    <n v="9"/>
    <n v="12"/>
    <n v="3"/>
    <x v="2"/>
    <n v="80"/>
    <n v="0"/>
    <n v="10"/>
    <n v="3"/>
    <n v="8"/>
    <n v="7"/>
    <n v="7"/>
    <n v="7"/>
  </r>
  <r>
    <s v="No"/>
    <x v="0"/>
    <x v="2"/>
    <x v="1"/>
    <x v="0"/>
    <x v="3"/>
    <x v="757"/>
    <x v="757"/>
    <x v="1"/>
    <x v="0"/>
    <x v="2"/>
    <s v="No"/>
    <s v="Y"/>
    <n v="2"/>
    <n v="-2"/>
    <n v="0"/>
    <n v="34"/>
    <n v="0"/>
    <m/>
    <n v="0"/>
    <x v="1"/>
    <n v="216"/>
    <n v="1"/>
    <x v="2"/>
    <x v="0"/>
    <n v="2"/>
    <n v="75"/>
    <n v="4"/>
    <x v="0"/>
    <n v="2"/>
    <n v="9725"/>
    <n v="12278"/>
    <n v="0"/>
    <n v="11"/>
    <n v="3"/>
    <x v="1"/>
    <n v="80"/>
    <n v="1"/>
    <n v="16"/>
    <n v="2"/>
    <n v="15"/>
    <n v="1"/>
    <n v="0"/>
    <n v="9"/>
  </r>
  <r>
    <s v="No"/>
    <x v="0"/>
    <x v="3"/>
    <x v="1"/>
    <x v="0"/>
    <x v="4"/>
    <x v="758"/>
    <x v="758"/>
    <x v="1"/>
    <x v="5"/>
    <x v="1"/>
    <s v="Yes"/>
    <s v="Y"/>
    <n v="1"/>
    <n v="-2"/>
    <n v="0"/>
    <n v="59"/>
    <n v="0"/>
    <m/>
    <n v="0"/>
    <x v="1"/>
    <n v="1089"/>
    <n v="1"/>
    <x v="0"/>
    <x v="0"/>
    <n v="4"/>
    <n v="66"/>
    <n v="3"/>
    <x v="2"/>
    <n v="4"/>
    <n v="11904"/>
    <n v="11038"/>
    <n v="3"/>
    <n v="14"/>
    <n v="3"/>
    <x v="3"/>
    <n v="80"/>
    <n v="1"/>
    <n v="14"/>
    <n v="1"/>
    <n v="6"/>
    <n v="4"/>
    <n v="0"/>
    <n v="4"/>
  </r>
  <r>
    <s v="No"/>
    <x v="0"/>
    <x v="1"/>
    <x v="1"/>
    <x v="2"/>
    <x v="2"/>
    <x v="759"/>
    <x v="759"/>
    <x v="1"/>
    <x v="8"/>
    <x v="0"/>
    <s v="No"/>
    <s v="Y"/>
    <n v="3"/>
    <n v="-2"/>
    <n v="0"/>
    <n v="45"/>
    <n v="0"/>
    <m/>
    <n v="0"/>
    <x v="1"/>
    <n v="788"/>
    <n v="24"/>
    <x v="2"/>
    <x v="0"/>
    <n v="2"/>
    <n v="36"/>
    <n v="3"/>
    <x v="1"/>
    <n v="3"/>
    <n v="2177"/>
    <n v="8318"/>
    <n v="1"/>
    <n v="16"/>
    <n v="3"/>
    <x v="0"/>
    <n v="80"/>
    <n v="0"/>
    <n v="6"/>
    <n v="3"/>
    <n v="6"/>
    <n v="3"/>
    <n v="0"/>
    <n v="4"/>
  </r>
  <r>
    <s v="No"/>
    <x v="1"/>
    <x v="1"/>
    <x v="1"/>
    <x v="0"/>
    <x v="3"/>
    <x v="760"/>
    <x v="760"/>
    <x v="0"/>
    <x v="0"/>
    <x v="1"/>
    <s v="No"/>
    <s v="Y"/>
    <n v="2"/>
    <n v="-2"/>
    <n v="0"/>
    <n v="53"/>
    <n v="0"/>
    <m/>
    <n v="0"/>
    <x v="1"/>
    <n v="124"/>
    <n v="2"/>
    <x v="3"/>
    <x v="0"/>
    <n v="3"/>
    <n v="38"/>
    <n v="2"/>
    <x v="2"/>
    <n v="2"/>
    <n v="7525"/>
    <n v="23537"/>
    <n v="2"/>
    <n v="12"/>
    <n v="3"/>
    <x v="0"/>
    <n v="80"/>
    <n v="1"/>
    <n v="30"/>
    <n v="3"/>
    <n v="15"/>
    <n v="7"/>
    <n v="6"/>
    <n v="12"/>
  </r>
  <r>
    <s v="Yes"/>
    <x v="0"/>
    <x v="0"/>
    <x v="0"/>
    <x v="1"/>
    <x v="1"/>
    <x v="761"/>
    <x v="761"/>
    <x v="1"/>
    <x v="2"/>
    <x v="2"/>
    <s v="No"/>
    <s v="Y"/>
    <n v="3"/>
    <n v="-2"/>
    <n v="0"/>
    <n v="36"/>
    <n v="1"/>
    <n v="1"/>
    <n v="1"/>
    <x v="0"/>
    <n v="660"/>
    <n v="15"/>
    <x v="3"/>
    <x v="0"/>
    <n v="1"/>
    <n v="81"/>
    <n v="3"/>
    <x v="0"/>
    <n v="3"/>
    <n v="4834"/>
    <n v="7858"/>
    <n v="7"/>
    <n v="14"/>
    <n v="3"/>
    <x v="2"/>
    <n v="80"/>
    <n v="1"/>
    <n v="9"/>
    <n v="2"/>
    <n v="1"/>
    <n v="0"/>
    <n v="0"/>
    <n v="0"/>
  </r>
  <r>
    <s v="Yes"/>
    <x v="1"/>
    <x v="2"/>
    <x v="0"/>
    <x v="1"/>
    <x v="0"/>
    <x v="762"/>
    <x v="762"/>
    <x v="1"/>
    <x v="1"/>
    <x v="1"/>
    <s v="Yes"/>
    <s v="Y"/>
    <n v="2"/>
    <n v="-2"/>
    <n v="0"/>
    <n v="26"/>
    <n v="1"/>
    <n v="1"/>
    <n v="1"/>
    <x v="0"/>
    <n v="342"/>
    <n v="2"/>
    <x v="3"/>
    <x v="0"/>
    <n v="1"/>
    <n v="57"/>
    <n v="3"/>
    <x v="1"/>
    <n v="1"/>
    <n v="2042"/>
    <n v="15346"/>
    <n v="6"/>
    <n v="14"/>
    <n v="3"/>
    <x v="2"/>
    <n v="80"/>
    <n v="1"/>
    <n v="6"/>
    <n v="3"/>
    <n v="3"/>
    <n v="2"/>
    <n v="1"/>
    <n v="2"/>
  </r>
  <r>
    <s v="No"/>
    <x v="0"/>
    <x v="2"/>
    <x v="1"/>
    <x v="0"/>
    <x v="0"/>
    <x v="763"/>
    <x v="763"/>
    <x v="0"/>
    <x v="6"/>
    <x v="1"/>
    <s v="Yes"/>
    <s v="Y"/>
    <n v="2"/>
    <n v="-2"/>
    <n v="0"/>
    <n v="34"/>
    <n v="0"/>
    <m/>
    <n v="0"/>
    <x v="1"/>
    <n v="1333"/>
    <n v="10"/>
    <x v="2"/>
    <x v="0"/>
    <n v="3"/>
    <n v="87"/>
    <n v="3"/>
    <x v="1"/>
    <n v="1"/>
    <n v="2220"/>
    <n v="18410"/>
    <n v="1"/>
    <n v="19"/>
    <n v="3"/>
    <x v="1"/>
    <n v="80"/>
    <n v="1"/>
    <n v="1"/>
    <n v="3"/>
    <n v="1"/>
    <n v="1"/>
    <n v="0"/>
    <n v="0"/>
  </r>
  <r>
    <s v="No"/>
    <x v="0"/>
    <x v="2"/>
    <x v="1"/>
    <x v="0"/>
    <x v="2"/>
    <x v="764"/>
    <x v="764"/>
    <x v="1"/>
    <x v="6"/>
    <x v="1"/>
    <s v="No"/>
    <s v="Y"/>
    <n v="5"/>
    <n v="-2"/>
    <n v="0"/>
    <n v="28"/>
    <n v="0"/>
    <m/>
    <n v="0"/>
    <x v="1"/>
    <n v="1144"/>
    <n v="10"/>
    <x v="1"/>
    <x v="0"/>
    <n v="4"/>
    <n v="74"/>
    <n v="3"/>
    <x v="1"/>
    <n v="3"/>
    <n v="1052"/>
    <n v="23384"/>
    <n v="1"/>
    <n v="22"/>
    <n v="4"/>
    <x v="2"/>
    <n v="80"/>
    <n v="0"/>
    <n v="1"/>
    <n v="3"/>
    <n v="1"/>
    <n v="0"/>
    <n v="0"/>
    <n v="0"/>
  </r>
  <r>
    <s v="No"/>
    <x v="1"/>
    <x v="0"/>
    <x v="1"/>
    <x v="1"/>
    <x v="1"/>
    <x v="765"/>
    <x v="765"/>
    <x v="1"/>
    <x v="1"/>
    <x v="1"/>
    <s v="No"/>
    <s v="Y"/>
    <n v="2"/>
    <n v="-2"/>
    <n v="0"/>
    <n v="38"/>
    <n v="0"/>
    <m/>
    <n v="0"/>
    <x v="1"/>
    <n v="1186"/>
    <n v="3"/>
    <x v="2"/>
    <x v="0"/>
    <n v="3"/>
    <n v="44"/>
    <n v="3"/>
    <x v="1"/>
    <n v="3"/>
    <n v="2821"/>
    <n v="2997"/>
    <n v="3"/>
    <n v="16"/>
    <n v="3"/>
    <x v="0"/>
    <n v="80"/>
    <n v="1"/>
    <n v="8"/>
    <n v="3"/>
    <n v="2"/>
    <n v="2"/>
    <n v="2"/>
    <n v="2"/>
  </r>
  <r>
    <s v="No"/>
    <x v="0"/>
    <x v="1"/>
    <x v="1"/>
    <x v="1"/>
    <x v="2"/>
    <x v="766"/>
    <x v="766"/>
    <x v="1"/>
    <x v="7"/>
    <x v="1"/>
    <s v="Yes"/>
    <s v="Y"/>
    <n v="2"/>
    <n v="-2"/>
    <n v="0"/>
    <n v="50"/>
    <n v="0"/>
    <m/>
    <n v="0"/>
    <x v="1"/>
    <n v="1464"/>
    <n v="2"/>
    <x v="2"/>
    <x v="0"/>
    <n v="2"/>
    <n v="62"/>
    <n v="3"/>
    <x v="4"/>
    <n v="3"/>
    <n v="19237"/>
    <n v="12853"/>
    <n v="2"/>
    <n v="11"/>
    <n v="3"/>
    <x v="1"/>
    <n v="80"/>
    <n v="1"/>
    <n v="29"/>
    <n v="2"/>
    <n v="8"/>
    <n v="1"/>
    <n v="7"/>
    <n v="7"/>
  </r>
  <r>
    <s v="No"/>
    <x v="0"/>
    <x v="0"/>
    <x v="1"/>
    <x v="1"/>
    <x v="1"/>
    <x v="767"/>
    <x v="767"/>
    <x v="0"/>
    <x v="4"/>
    <x v="0"/>
    <s v="No"/>
    <s v="Y"/>
    <n v="3"/>
    <n v="-2"/>
    <n v="0"/>
    <n v="37"/>
    <n v="0"/>
    <m/>
    <n v="0"/>
    <x v="1"/>
    <n v="124"/>
    <n v="3"/>
    <x v="3"/>
    <x v="0"/>
    <n v="4"/>
    <n v="35"/>
    <n v="3"/>
    <x v="0"/>
    <n v="3"/>
    <n v="4107"/>
    <n v="13848"/>
    <n v="3"/>
    <n v="15"/>
    <n v="3"/>
    <x v="0"/>
    <n v="80"/>
    <n v="0"/>
    <n v="8"/>
    <n v="2"/>
    <n v="4"/>
    <n v="3"/>
    <n v="0"/>
    <n v="1"/>
  </r>
  <r>
    <s v="No"/>
    <x v="0"/>
    <x v="0"/>
    <x v="1"/>
    <x v="0"/>
    <x v="3"/>
    <x v="768"/>
    <x v="768"/>
    <x v="1"/>
    <x v="0"/>
    <x v="1"/>
    <s v="No"/>
    <s v="Y"/>
    <n v="3"/>
    <n v="-2"/>
    <n v="0"/>
    <n v="40"/>
    <n v="0"/>
    <m/>
    <n v="0"/>
    <x v="1"/>
    <n v="300"/>
    <n v="26"/>
    <x v="3"/>
    <x v="0"/>
    <n v="3"/>
    <n v="74"/>
    <n v="3"/>
    <x v="0"/>
    <n v="2"/>
    <n v="8396"/>
    <n v="22217"/>
    <n v="1"/>
    <n v="14"/>
    <n v="3"/>
    <x v="2"/>
    <n v="80"/>
    <n v="1"/>
    <n v="8"/>
    <n v="2"/>
    <n v="7"/>
    <n v="7"/>
    <n v="7"/>
    <n v="5"/>
  </r>
  <r>
    <s v="No"/>
    <x v="1"/>
    <x v="2"/>
    <x v="1"/>
    <x v="1"/>
    <x v="2"/>
    <x v="769"/>
    <x v="769"/>
    <x v="0"/>
    <x v="1"/>
    <x v="2"/>
    <s v="No"/>
    <s v="Y"/>
    <n v="5"/>
    <n v="-2"/>
    <n v="0"/>
    <n v="26"/>
    <n v="0"/>
    <m/>
    <n v="0"/>
    <x v="1"/>
    <n v="921"/>
    <n v="1"/>
    <x v="1"/>
    <x v="0"/>
    <n v="1"/>
    <n v="66"/>
    <n v="2"/>
    <x v="1"/>
    <n v="3"/>
    <n v="2007"/>
    <n v="25265"/>
    <n v="1"/>
    <n v="13"/>
    <n v="3"/>
    <x v="3"/>
    <n v="80"/>
    <n v="2"/>
    <n v="5"/>
    <n v="3"/>
    <n v="5"/>
    <n v="3"/>
    <n v="1"/>
    <n v="3"/>
  </r>
  <r>
    <s v="No"/>
    <x v="0"/>
    <x v="1"/>
    <x v="1"/>
    <x v="1"/>
    <x v="2"/>
    <x v="770"/>
    <x v="770"/>
    <x v="1"/>
    <x v="7"/>
    <x v="2"/>
    <s v="No"/>
    <s v="Y"/>
    <n v="0"/>
    <n v="-2"/>
    <n v="0"/>
    <n v="46"/>
    <n v="0"/>
    <m/>
    <n v="0"/>
    <x v="1"/>
    <n v="430"/>
    <n v="1"/>
    <x v="2"/>
    <x v="0"/>
    <n v="4"/>
    <n v="40"/>
    <n v="3"/>
    <x v="4"/>
    <n v="4"/>
    <n v="19627"/>
    <n v="21445"/>
    <n v="9"/>
    <n v="17"/>
    <n v="3"/>
    <x v="1"/>
    <n v="80"/>
    <n v="2"/>
    <n v="23"/>
    <n v="3"/>
    <n v="2"/>
    <n v="2"/>
    <n v="2"/>
    <n v="2"/>
  </r>
  <r>
    <s v="No"/>
    <x v="0"/>
    <x v="1"/>
    <x v="1"/>
    <x v="0"/>
    <x v="0"/>
    <x v="771"/>
    <x v="771"/>
    <x v="0"/>
    <x v="0"/>
    <x v="1"/>
    <s v="No"/>
    <s v="Y"/>
    <n v="4"/>
    <n v="-2"/>
    <n v="0"/>
    <n v="54"/>
    <n v="0"/>
    <m/>
    <n v="0"/>
    <x v="1"/>
    <n v="1082"/>
    <n v="2"/>
    <x v="2"/>
    <x v="0"/>
    <n v="3"/>
    <n v="41"/>
    <n v="2"/>
    <x v="2"/>
    <n v="1"/>
    <n v="10686"/>
    <n v="8392"/>
    <n v="6"/>
    <n v="11"/>
    <n v="3"/>
    <x v="2"/>
    <n v="80"/>
    <n v="1"/>
    <n v="13"/>
    <n v="3"/>
    <n v="9"/>
    <n v="4"/>
    <n v="7"/>
    <n v="0"/>
  </r>
  <r>
    <s v="No"/>
    <x v="1"/>
    <x v="3"/>
    <x v="1"/>
    <x v="1"/>
    <x v="2"/>
    <x v="772"/>
    <x v="772"/>
    <x v="0"/>
    <x v="1"/>
    <x v="1"/>
    <s v="No"/>
    <s v="Y"/>
    <n v="4"/>
    <n v="-2"/>
    <n v="0"/>
    <n v="56"/>
    <n v="0"/>
    <m/>
    <n v="0"/>
    <x v="1"/>
    <n v="1240"/>
    <n v="9"/>
    <x v="3"/>
    <x v="0"/>
    <n v="1"/>
    <n v="63"/>
    <n v="3"/>
    <x v="1"/>
    <n v="3"/>
    <n v="2942"/>
    <n v="12154"/>
    <n v="2"/>
    <n v="19"/>
    <n v="3"/>
    <x v="2"/>
    <n v="80"/>
    <n v="1"/>
    <n v="18"/>
    <n v="3"/>
    <n v="5"/>
    <n v="4"/>
    <n v="0"/>
    <n v="3"/>
  </r>
  <r>
    <s v="No"/>
    <x v="0"/>
    <x v="0"/>
    <x v="1"/>
    <x v="1"/>
    <x v="2"/>
    <x v="773"/>
    <x v="773"/>
    <x v="0"/>
    <x v="3"/>
    <x v="0"/>
    <s v="No"/>
    <s v="Y"/>
    <n v="2"/>
    <n v="-2"/>
    <n v="0"/>
    <n v="36"/>
    <n v="0"/>
    <m/>
    <n v="0"/>
    <x v="1"/>
    <n v="796"/>
    <n v="12"/>
    <x v="4"/>
    <x v="0"/>
    <n v="4"/>
    <n v="51"/>
    <n v="2"/>
    <x v="2"/>
    <n v="4"/>
    <n v="8858"/>
    <n v="15669"/>
    <n v="0"/>
    <n v="11"/>
    <n v="3"/>
    <x v="2"/>
    <n v="80"/>
    <n v="0"/>
    <n v="15"/>
    <n v="2"/>
    <n v="14"/>
    <n v="8"/>
    <n v="7"/>
    <n v="8"/>
  </r>
  <r>
    <s v="No"/>
    <x v="2"/>
    <x v="3"/>
    <x v="1"/>
    <x v="1"/>
    <x v="2"/>
    <x v="774"/>
    <x v="774"/>
    <x v="1"/>
    <x v="5"/>
    <x v="0"/>
    <s v="No"/>
    <s v="Y"/>
    <n v="3"/>
    <n v="-2"/>
    <n v="0"/>
    <n v="55"/>
    <n v="0"/>
    <m/>
    <n v="0"/>
    <x v="1"/>
    <n v="444"/>
    <n v="2"/>
    <x v="1"/>
    <x v="0"/>
    <n v="3"/>
    <n v="40"/>
    <n v="2"/>
    <x v="3"/>
    <n v="3"/>
    <n v="16756"/>
    <n v="17323"/>
    <n v="7"/>
    <n v="15"/>
    <n v="3"/>
    <x v="2"/>
    <n v="80"/>
    <n v="0"/>
    <n v="31"/>
    <n v="4"/>
    <n v="9"/>
    <n v="7"/>
    <n v="6"/>
    <n v="2"/>
  </r>
  <r>
    <s v="No"/>
    <x v="0"/>
    <x v="0"/>
    <x v="1"/>
    <x v="0"/>
    <x v="2"/>
    <x v="775"/>
    <x v="775"/>
    <x v="1"/>
    <x v="0"/>
    <x v="2"/>
    <s v="No"/>
    <s v="Y"/>
    <n v="5"/>
    <n v="-2"/>
    <n v="0"/>
    <n v="43"/>
    <n v="0"/>
    <m/>
    <n v="0"/>
    <x v="1"/>
    <n v="415"/>
    <n v="25"/>
    <x v="3"/>
    <x v="0"/>
    <n v="3"/>
    <n v="79"/>
    <n v="2"/>
    <x v="2"/>
    <n v="4"/>
    <n v="10798"/>
    <n v="5268"/>
    <n v="5"/>
    <n v="13"/>
    <n v="3"/>
    <x v="3"/>
    <n v="80"/>
    <n v="1"/>
    <n v="18"/>
    <n v="3"/>
    <n v="1"/>
    <n v="0"/>
    <n v="0"/>
    <n v="0"/>
  </r>
  <r>
    <s v="Yes"/>
    <x v="1"/>
    <x v="4"/>
    <x v="0"/>
    <x v="0"/>
    <x v="3"/>
    <x v="776"/>
    <x v="776"/>
    <x v="0"/>
    <x v="6"/>
    <x v="0"/>
    <s v="Yes"/>
    <s v="Y"/>
    <n v="3"/>
    <n v="-2"/>
    <n v="0"/>
    <n v="20"/>
    <n v="1"/>
    <n v="1"/>
    <n v="1"/>
    <x v="0"/>
    <n v="769"/>
    <n v="9"/>
    <x v="3"/>
    <x v="0"/>
    <n v="4"/>
    <n v="54"/>
    <n v="3"/>
    <x v="1"/>
    <n v="2"/>
    <n v="2323"/>
    <n v="17205"/>
    <n v="1"/>
    <n v="14"/>
    <n v="3"/>
    <x v="2"/>
    <n v="80"/>
    <n v="0"/>
    <n v="2"/>
    <n v="3"/>
    <n v="2"/>
    <n v="2"/>
    <n v="0"/>
    <n v="2"/>
  </r>
  <r>
    <s v="Yes"/>
    <x v="0"/>
    <x v="4"/>
    <x v="0"/>
    <x v="1"/>
    <x v="0"/>
    <x v="777"/>
    <x v="777"/>
    <x v="0"/>
    <x v="2"/>
    <x v="0"/>
    <s v="No"/>
    <s v="Y"/>
    <n v="6"/>
    <n v="-2"/>
    <n v="0"/>
    <n v="21"/>
    <n v="1"/>
    <n v="1"/>
    <n v="1"/>
    <x v="0"/>
    <n v="1334"/>
    <n v="10"/>
    <x v="3"/>
    <x v="0"/>
    <n v="3"/>
    <n v="36"/>
    <n v="2"/>
    <x v="1"/>
    <n v="1"/>
    <n v="1416"/>
    <n v="17258"/>
    <n v="1"/>
    <n v="13"/>
    <n v="3"/>
    <x v="0"/>
    <n v="80"/>
    <n v="0"/>
    <n v="1"/>
    <n v="2"/>
    <n v="1"/>
    <n v="0"/>
    <n v="1"/>
    <n v="0"/>
  </r>
  <r>
    <s v="No"/>
    <x v="0"/>
    <x v="1"/>
    <x v="1"/>
    <x v="1"/>
    <x v="0"/>
    <x v="778"/>
    <x v="778"/>
    <x v="0"/>
    <x v="1"/>
    <x v="2"/>
    <s v="Yes"/>
    <s v="Y"/>
    <n v="2"/>
    <n v="-2"/>
    <n v="0"/>
    <n v="46"/>
    <n v="0"/>
    <m/>
    <n v="0"/>
    <x v="1"/>
    <n v="1003"/>
    <n v="8"/>
    <x v="2"/>
    <x v="0"/>
    <n v="4"/>
    <n v="74"/>
    <n v="2"/>
    <x v="0"/>
    <n v="1"/>
    <n v="4615"/>
    <n v="21029"/>
    <n v="8"/>
    <n v="23"/>
    <n v="4"/>
    <x v="0"/>
    <n v="80"/>
    <n v="3"/>
    <n v="19"/>
    <n v="3"/>
    <n v="16"/>
    <n v="13"/>
    <n v="1"/>
    <n v="7"/>
  </r>
  <r>
    <s v="Yes"/>
    <x v="0"/>
    <x v="1"/>
    <x v="0"/>
    <x v="1"/>
    <x v="0"/>
    <x v="779"/>
    <x v="779"/>
    <x v="1"/>
    <x v="1"/>
    <x v="1"/>
    <s v="Yes"/>
    <s v="Y"/>
    <n v="2"/>
    <n v="-2"/>
    <n v="0"/>
    <n v="51"/>
    <n v="1"/>
    <n v="1"/>
    <n v="1"/>
    <x v="0"/>
    <n v="1323"/>
    <n v="4"/>
    <x v="2"/>
    <x v="0"/>
    <n v="1"/>
    <n v="34"/>
    <n v="3"/>
    <x v="1"/>
    <n v="1"/>
    <n v="2461"/>
    <n v="10332"/>
    <n v="9"/>
    <n v="12"/>
    <n v="3"/>
    <x v="3"/>
    <n v="80"/>
    <n v="3"/>
    <n v="18"/>
    <n v="4"/>
    <n v="10"/>
    <n v="0"/>
    <n v="2"/>
    <n v="7"/>
  </r>
  <r>
    <s v="Yes"/>
    <x v="2"/>
    <x v="2"/>
    <x v="0"/>
    <x v="1"/>
    <x v="4"/>
    <x v="780"/>
    <x v="780"/>
    <x v="1"/>
    <x v="4"/>
    <x v="0"/>
    <s v="No"/>
    <s v="Y"/>
    <n v="2"/>
    <n v="-2"/>
    <n v="0"/>
    <n v="28"/>
    <n v="1"/>
    <n v="1"/>
    <n v="1"/>
    <x v="0"/>
    <n v="1366"/>
    <n v="24"/>
    <x v="0"/>
    <x v="0"/>
    <n v="4"/>
    <n v="72"/>
    <n v="2"/>
    <x v="2"/>
    <n v="4"/>
    <n v="8722"/>
    <n v="12355"/>
    <n v="1"/>
    <n v="12"/>
    <n v="3"/>
    <x v="0"/>
    <n v="80"/>
    <n v="0"/>
    <n v="10"/>
    <n v="2"/>
    <n v="10"/>
    <n v="7"/>
    <n v="1"/>
    <n v="9"/>
  </r>
  <r>
    <s v="No"/>
    <x v="0"/>
    <x v="2"/>
    <x v="1"/>
    <x v="1"/>
    <x v="2"/>
    <x v="781"/>
    <x v="781"/>
    <x v="1"/>
    <x v="2"/>
    <x v="1"/>
    <s v="No"/>
    <s v="Y"/>
    <n v="2"/>
    <n v="-2"/>
    <n v="0"/>
    <n v="26"/>
    <n v="0"/>
    <m/>
    <n v="0"/>
    <x v="1"/>
    <n v="192"/>
    <n v="1"/>
    <x v="0"/>
    <x v="0"/>
    <n v="1"/>
    <n v="59"/>
    <n v="2"/>
    <x v="1"/>
    <n v="3"/>
    <n v="3955"/>
    <n v="11141"/>
    <n v="1"/>
    <n v="16"/>
    <n v="3"/>
    <x v="0"/>
    <n v="80"/>
    <n v="2"/>
    <n v="6"/>
    <n v="3"/>
    <n v="5"/>
    <n v="3"/>
    <n v="1"/>
    <n v="3"/>
  </r>
  <r>
    <s v="No"/>
    <x v="0"/>
    <x v="2"/>
    <x v="1"/>
    <x v="1"/>
    <x v="1"/>
    <x v="782"/>
    <x v="782"/>
    <x v="1"/>
    <x v="3"/>
    <x v="1"/>
    <s v="No"/>
    <s v="Y"/>
    <n v="1"/>
    <n v="-2"/>
    <n v="0"/>
    <n v="30"/>
    <n v="0"/>
    <m/>
    <n v="0"/>
    <x v="1"/>
    <n v="1176"/>
    <n v="20"/>
    <x v="3"/>
    <x v="0"/>
    <n v="3"/>
    <n v="85"/>
    <n v="3"/>
    <x v="0"/>
    <n v="3"/>
    <n v="9957"/>
    <n v="9096"/>
    <n v="0"/>
    <n v="15"/>
    <n v="3"/>
    <x v="3"/>
    <n v="80"/>
    <n v="1"/>
    <n v="7"/>
    <n v="2"/>
    <n v="6"/>
    <n v="2"/>
    <n v="0"/>
    <n v="2"/>
  </r>
  <r>
    <s v="No"/>
    <x v="0"/>
    <x v="0"/>
    <x v="1"/>
    <x v="1"/>
    <x v="4"/>
    <x v="783"/>
    <x v="783"/>
    <x v="0"/>
    <x v="1"/>
    <x v="1"/>
    <s v="No"/>
    <s v="Y"/>
    <n v="3"/>
    <n v="-2"/>
    <n v="0"/>
    <n v="41"/>
    <n v="0"/>
    <m/>
    <n v="0"/>
    <x v="1"/>
    <n v="509"/>
    <n v="7"/>
    <x v="0"/>
    <x v="0"/>
    <n v="4"/>
    <n v="43"/>
    <n v="4"/>
    <x v="1"/>
    <n v="4"/>
    <n v="3376"/>
    <n v="18863"/>
    <n v="1"/>
    <n v="13"/>
    <n v="3"/>
    <x v="3"/>
    <n v="80"/>
    <n v="0"/>
    <n v="10"/>
    <n v="3"/>
    <n v="10"/>
    <n v="6"/>
    <n v="0"/>
    <n v="8"/>
  </r>
  <r>
    <s v="No"/>
    <x v="0"/>
    <x v="0"/>
    <x v="1"/>
    <x v="1"/>
    <x v="0"/>
    <x v="784"/>
    <x v="784"/>
    <x v="0"/>
    <x v="4"/>
    <x v="1"/>
    <s v="No"/>
    <s v="Y"/>
    <n v="4"/>
    <n v="-2"/>
    <n v="0"/>
    <n v="38"/>
    <n v="0"/>
    <m/>
    <n v="0"/>
    <x v="1"/>
    <n v="330"/>
    <n v="17"/>
    <x v="1"/>
    <x v="0"/>
    <n v="3"/>
    <n v="65"/>
    <n v="2"/>
    <x v="2"/>
    <n v="1"/>
    <n v="8823"/>
    <n v="24608"/>
    <n v="0"/>
    <n v="18"/>
    <n v="3"/>
    <x v="0"/>
    <n v="80"/>
    <n v="1"/>
    <n v="20"/>
    <n v="2"/>
    <n v="19"/>
    <n v="9"/>
    <n v="1"/>
    <n v="9"/>
  </r>
  <r>
    <s v="No"/>
    <x v="0"/>
    <x v="0"/>
    <x v="1"/>
    <x v="1"/>
    <x v="4"/>
    <x v="785"/>
    <x v="785"/>
    <x v="1"/>
    <x v="4"/>
    <x v="1"/>
    <s v="No"/>
    <s v="Y"/>
    <n v="6"/>
    <n v="-2"/>
    <n v="0"/>
    <n v="40"/>
    <n v="0"/>
    <m/>
    <n v="0"/>
    <x v="1"/>
    <n v="1492"/>
    <n v="20"/>
    <x v="2"/>
    <x v="0"/>
    <n v="4"/>
    <n v="61"/>
    <n v="3"/>
    <x v="2"/>
    <n v="4"/>
    <n v="10322"/>
    <n v="26542"/>
    <n v="4"/>
    <n v="20"/>
    <n v="4"/>
    <x v="1"/>
    <n v="80"/>
    <n v="1"/>
    <n v="14"/>
    <n v="3"/>
    <n v="11"/>
    <n v="10"/>
    <n v="11"/>
    <n v="1"/>
  </r>
  <r>
    <s v="No"/>
    <x v="2"/>
    <x v="2"/>
    <x v="1"/>
    <x v="1"/>
    <x v="0"/>
    <x v="786"/>
    <x v="786"/>
    <x v="1"/>
    <x v="2"/>
    <x v="1"/>
    <s v="No"/>
    <s v="Y"/>
    <n v="4"/>
    <n v="-2"/>
    <n v="0"/>
    <n v="27"/>
    <n v="0"/>
    <m/>
    <n v="0"/>
    <x v="1"/>
    <n v="1277"/>
    <n v="8"/>
    <x v="4"/>
    <x v="0"/>
    <n v="1"/>
    <n v="87"/>
    <n v="1"/>
    <x v="1"/>
    <n v="1"/>
    <n v="4621"/>
    <n v="5869"/>
    <n v="1"/>
    <n v="19"/>
    <n v="3"/>
    <x v="1"/>
    <n v="80"/>
    <n v="3"/>
    <n v="3"/>
    <n v="3"/>
    <n v="3"/>
    <n v="2"/>
    <n v="1"/>
    <n v="2"/>
  </r>
  <r>
    <s v="No"/>
    <x v="1"/>
    <x v="3"/>
    <x v="1"/>
    <x v="1"/>
    <x v="0"/>
    <x v="787"/>
    <x v="787"/>
    <x v="1"/>
    <x v="3"/>
    <x v="1"/>
    <s v="No"/>
    <s v="Y"/>
    <n v="4"/>
    <n v="-2"/>
    <n v="0"/>
    <n v="55"/>
    <n v="0"/>
    <m/>
    <n v="0"/>
    <x v="1"/>
    <n v="1091"/>
    <n v="2"/>
    <x v="1"/>
    <x v="0"/>
    <n v="4"/>
    <n v="65"/>
    <n v="3"/>
    <x v="2"/>
    <n v="1"/>
    <n v="10976"/>
    <n v="15813"/>
    <n v="3"/>
    <n v="18"/>
    <n v="3"/>
    <x v="2"/>
    <n v="80"/>
    <n v="1"/>
    <n v="23"/>
    <n v="3"/>
    <n v="3"/>
    <n v="2"/>
    <n v="1"/>
    <n v="2"/>
  </r>
  <r>
    <s v="No"/>
    <x v="0"/>
    <x v="2"/>
    <x v="1"/>
    <x v="1"/>
    <x v="1"/>
    <x v="788"/>
    <x v="788"/>
    <x v="0"/>
    <x v="1"/>
    <x v="0"/>
    <s v="No"/>
    <s v="Y"/>
    <n v="4"/>
    <n v="-2"/>
    <n v="0"/>
    <n v="28"/>
    <n v="0"/>
    <m/>
    <n v="0"/>
    <x v="1"/>
    <n v="857"/>
    <n v="10"/>
    <x v="3"/>
    <x v="0"/>
    <n v="3"/>
    <n v="59"/>
    <n v="3"/>
    <x v="0"/>
    <n v="3"/>
    <n v="3660"/>
    <n v="7909"/>
    <n v="3"/>
    <n v="13"/>
    <n v="3"/>
    <x v="1"/>
    <n v="80"/>
    <n v="0"/>
    <n v="10"/>
    <n v="4"/>
    <n v="8"/>
    <n v="7"/>
    <n v="1"/>
    <n v="7"/>
  </r>
  <r>
    <s v="Yes"/>
    <x v="0"/>
    <x v="0"/>
    <x v="0"/>
    <x v="2"/>
    <x v="2"/>
    <x v="789"/>
    <x v="789"/>
    <x v="1"/>
    <x v="8"/>
    <x v="1"/>
    <s v="No"/>
    <s v="Y"/>
    <n v="1"/>
    <n v="-2"/>
    <n v="0"/>
    <n v="44"/>
    <n v="1"/>
    <n v="1"/>
    <n v="1"/>
    <x v="0"/>
    <n v="1376"/>
    <n v="1"/>
    <x v="0"/>
    <x v="0"/>
    <n v="2"/>
    <n v="91"/>
    <n v="2"/>
    <x v="2"/>
    <n v="3"/>
    <n v="10482"/>
    <n v="2326"/>
    <n v="9"/>
    <n v="14"/>
    <n v="3"/>
    <x v="1"/>
    <n v="80"/>
    <n v="1"/>
    <n v="24"/>
    <n v="3"/>
    <n v="20"/>
    <n v="6"/>
    <n v="3"/>
    <n v="6"/>
  </r>
  <r>
    <s v="No"/>
    <x v="0"/>
    <x v="2"/>
    <x v="1"/>
    <x v="1"/>
    <x v="0"/>
    <x v="790"/>
    <x v="790"/>
    <x v="1"/>
    <x v="4"/>
    <x v="2"/>
    <s v="No"/>
    <s v="Y"/>
    <n v="2"/>
    <n v="-2"/>
    <n v="0"/>
    <n v="33"/>
    <n v="0"/>
    <m/>
    <n v="0"/>
    <x v="1"/>
    <n v="654"/>
    <n v="5"/>
    <x v="3"/>
    <x v="0"/>
    <n v="4"/>
    <n v="34"/>
    <n v="2"/>
    <x v="2"/>
    <n v="1"/>
    <n v="7119"/>
    <n v="21214"/>
    <n v="4"/>
    <n v="15"/>
    <n v="3"/>
    <x v="3"/>
    <n v="80"/>
    <n v="1"/>
    <n v="9"/>
    <n v="3"/>
    <n v="3"/>
    <n v="2"/>
    <n v="1"/>
    <n v="2"/>
  </r>
  <r>
    <s v="Yes"/>
    <x v="0"/>
    <x v="0"/>
    <x v="0"/>
    <x v="0"/>
    <x v="4"/>
    <x v="791"/>
    <x v="791"/>
    <x v="1"/>
    <x v="0"/>
    <x v="0"/>
    <s v="Yes"/>
    <s v="Y"/>
    <n v="2"/>
    <n v="-2"/>
    <n v="0"/>
    <n v="35"/>
    <n v="1"/>
    <n v="1"/>
    <n v="1"/>
    <x v="0"/>
    <n v="1204"/>
    <n v="4"/>
    <x v="3"/>
    <x v="0"/>
    <n v="4"/>
    <n v="86"/>
    <n v="3"/>
    <x v="2"/>
    <n v="4"/>
    <n v="9582"/>
    <n v="10333"/>
    <n v="0"/>
    <n v="22"/>
    <n v="4"/>
    <x v="0"/>
    <n v="80"/>
    <n v="0"/>
    <n v="9"/>
    <n v="3"/>
    <n v="8"/>
    <n v="7"/>
    <n v="4"/>
    <n v="7"/>
  </r>
  <r>
    <s v="Yes"/>
    <x v="1"/>
    <x v="2"/>
    <x v="0"/>
    <x v="1"/>
    <x v="2"/>
    <x v="792"/>
    <x v="792"/>
    <x v="0"/>
    <x v="1"/>
    <x v="0"/>
    <s v="No"/>
    <s v="Y"/>
    <n v="4"/>
    <n v="-2"/>
    <n v="0"/>
    <n v="33"/>
    <n v="1"/>
    <n v="1"/>
    <n v="1"/>
    <x v="0"/>
    <n v="827"/>
    <n v="29"/>
    <x v="2"/>
    <x v="0"/>
    <n v="1"/>
    <n v="54"/>
    <n v="2"/>
    <x v="0"/>
    <n v="3"/>
    <n v="4508"/>
    <n v="3129"/>
    <n v="1"/>
    <n v="22"/>
    <n v="4"/>
    <x v="2"/>
    <n v="80"/>
    <n v="0"/>
    <n v="14"/>
    <n v="3"/>
    <n v="13"/>
    <n v="7"/>
    <n v="3"/>
    <n v="8"/>
  </r>
  <r>
    <s v="No"/>
    <x v="0"/>
    <x v="2"/>
    <x v="1"/>
    <x v="1"/>
    <x v="0"/>
    <x v="793"/>
    <x v="793"/>
    <x v="1"/>
    <x v="2"/>
    <x v="2"/>
    <s v="No"/>
    <s v="Y"/>
    <n v="5"/>
    <n v="-2"/>
    <n v="0"/>
    <n v="28"/>
    <n v="0"/>
    <m/>
    <n v="0"/>
    <x v="1"/>
    <n v="895"/>
    <n v="15"/>
    <x v="0"/>
    <x v="0"/>
    <n v="1"/>
    <n v="50"/>
    <n v="3"/>
    <x v="1"/>
    <n v="1"/>
    <n v="2207"/>
    <n v="22482"/>
    <n v="1"/>
    <n v="16"/>
    <n v="3"/>
    <x v="1"/>
    <n v="80"/>
    <n v="1"/>
    <n v="4"/>
    <n v="2"/>
    <n v="4"/>
    <n v="2"/>
    <n v="2"/>
    <n v="2"/>
  </r>
  <r>
    <s v="No"/>
    <x v="1"/>
    <x v="2"/>
    <x v="1"/>
    <x v="1"/>
    <x v="0"/>
    <x v="794"/>
    <x v="794"/>
    <x v="1"/>
    <x v="4"/>
    <x v="0"/>
    <s v="No"/>
    <s v="Y"/>
    <n v="1"/>
    <n v="-2"/>
    <n v="0"/>
    <n v="34"/>
    <n v="0"/>
    <m/>
    <n v="0"/>
    <x v="1"/>
    <n v="618"/>
    <n v="3"/>
    <x v="1"/>
    <x v="0"/>
    <n v="1"/>
    <n v="45"/>
    <n v="3"/>
    <x v="0"/>
    <n v="1"/>
    <n v="7756"/>
    <n v="22266"/>
    <n v="0"/>
    <n v="17"/>
    <n v="3"/>
    <x v="3"/>
    <n v="80"/>
    <n v="0"/>
    <n v="7"/>
    <n v="2"/>
    <n v="6"/>
    <n v="2"/>
    <n v="0"/>
    <n v="4"/>
  </r>
  <r>
    <s v="No"/>
    <x v="0"/>
    <x v="0"/>
    <x v="1"/>
    <x v="0"/>
    <x v="0"/>
    <x v="795"/>
    <x v="795"/>
    <x v="0"/>
    <x v="0"/>
    <x v="2"/>
    <s v="Yes"/>
    <s v="Y"/>
    <n v="5"/>
    <n v="-2"/>
    <n v="0"/>
    <n v="37"/>
    <n v="0"/>
    <m/>
    <n v="0"/>
    <x v="1"/>
    <n v="309"/>
    <n v="10"/>
    <x v="2"/>
    <x v="0"/>
    <n v="4"/>
    <n v="88"/>
    <n v="2"/>
    <x v="0"/>
    <n v="1"/>
    <n v="6694"/>
    <n v="24223"/>
    <n v="2"/>
    <n v="14"/>
    <n v="3"/>
    <x v="3"/>
    <n v="80"/>
    <n v="3"/>
    <n v="8"/>
    <n v="3"/>
    <n v="1"/>
    <n v="0"/>
    <n v="0"/>
    <n v="0"/>
  </r>
  <r>
    <s v="Yes"/>
    <x v="0"/>
    <x v="2"/>
    <x v="0"/>
    <x v="1"/>
    <x v="4"/>
    <x v="796"/>
    <x v="796"/>
    <x v="1"/>
    <x v="2"/>
    <x v="1"/>
    <s v="Yes"/>
    <s v="Y"/>
    <n v="3"/>
    <n v="-2"/>
    <n v="0"/>
    <n v="25"/>
    <n v="1"/>
    <n v="1"/>
    <n v="1"/>
    <x v="0"/>
    <n v="1219"/>
    <n v="4"/>
    <x v="1"/>
    <x v="0"/>
    <n v="4"/>
    <n v="32"/>
    <n v="3"/>
    <x v="1"/>
    <n v="4"/>
    <n v="3691"/>
    <n v="4605"/>
    <n v="1"/>
    <n v="15"/>
    <n v="3"/>
    <x v="2"/>
    <n v="80"/>
    <n v="1"/>
    <n v="7"/>
    <n v="4"/>
    <n v="7"/>
    <n v="7"/>
    <n v="5"/>
    <n v="6"/>
  </r>
  <r>
    <s v="Yes"/>
    <x v="0"/>
    <x v="2"/>
    <x v="0"/>
    <x v="1"/>
    <x v="2"/>
    <x v="797"/>
    <x v="797"/>
    <x v="1"/>
    <x v="2"/>
    <x v="2"/>
    <s v="No"/>
    <s v="Y"/>
    <n v="0"/>
    <n v="-2"/>
    <n v="0"/>
    <n v="26"/>
    <n v="1"/>
    <n v="1"/>
    <n v="1"/>
    <x v="0"/>
    <n v="1330"/>
    <n v="21"/>
    <x v="3"/>
    <x v="0"/>
    <n v="1"/>
    <n v="37"/>
    <n v="3"/>
    <x v="1"/>
    <n v="3"/>
    <n v="2377"/>
    <n v="19373"/>
    <n v="1"/>
    <n v="20"/>
    <n v="4"/>
    <x v="3"/>
    <n v="80"/>
    <n v="1"/>
    <n v="1"/>
    <n v="2"/>
    <n v="1"/>
    <n v="1"/>
    <n v="0"/>
    <n v="0"/>
  </r>
  <r>
    <s v="Yes"/>
    <x v="0"/>
    <x v="2"/>
    <x v="0"/>
    <x v="1"/>
    <x v="2"/>
    <x v="798"/>
    <x v="798"/>
    <x v="1"/>
    <x v="1"/>
    <x v="0"/>
    <s v="Yes"/>
    <s v="Y"/>
    <n v="0"/>
    <n v="-2"/>
    <n v="0"/>
    <n v="33"/>
    <n v="1"/>
    <n v="1"/>
    <n v="1"/>
    <x v="0"/>
    <n v="1017"/>
    <n v="25"/>
    <x v="3"/>
    <x v="0"/>
    <n v="1"/>
    <n v="55"/>
    <n v="2"/>
    <x v="1"/>
    <n v="3"/>
    <n v="2313"/>
    <n v="2993"/>
    <n v="4"/>
    <n v="20"/>
    <n v="4"/>
    <x v="2"/>
    <n v="80"/>
    <n v="0"/>
    <n v="5"/>
    <n v="3"/>
    <n v="2"/>
    <n v="2"/>
    <n v="2"/>
    <n v="2"/>
  </r>
  <r>
    <s v="No"/>
    <x v="0"/>
    <x v="0"/>
    <x v="1"/>
    <x v="1"/>
    <x v="2"/>
    <x v="799"/>
    <x v="799"/>
    <x v="1"/>
    <x v="5"/>
    <x v="1"/>
    <s v="No"/>
    <s v="Y"/>
    <n v="3"/>
    <n v="-2"/>
    <n v="0"/>
    <n v="42"/>
    <n v="0"/>
    <m/>
    <n v="0"/>
    <x v="1"/>
    <n v="469"/>
    <n v="2"/>
    <x v="0"/>
    <x v="0"/>
    <n v="4"/>
    <n v="35"/>
    <n v="3"/>
    <x v="3"/>
    <n v="3"/>
    <n v="17665"/>
    <n v="14399"/>
    <n v="0"/>
    <n v="17"/>
    <n v="3"/>
    <x v="1"/>
    <n v="80"/>
    <n v="1"/>
    <n v="23"/>
    <n v="3"/>
    <n v="22"/>
    <n v="6"/>
    <n v="13"/>
    <n v="7"/>
  </r>
  <r>
    <s v="Yes"/>
    <x v="1"/>
    <x v="2"/>
    <x v="0"/>
    <x v="1"/>
    <x v="2"/>
    <x v="800"/>
    <x v="800"/>
    <x v="1"/>
    <x v="2"/>
    <x v="2"/>
    <s v="No"/>
    <s v="Y"/>
    <n v="2"/>
    <n v="-2"/>
    <n v="0"/>
    <n v="28"/>
    <n v="1"/>
    <n v="1"/>
    <n v="1"/>
    <x v="0"/>
    <n v="1009"/>
    <n v="1"/>
    <x v="3"/>
    <x v="0"/>
    <n v="1"/>
    <n v="45"/>
    <n v="2"/>
    <x v="1"/>
    <n v="3"/>
    <n v="2596"/>
    <n v="7160"/>
    <n v="1"/>
    <n v="15"/>
    <n v="3"/>
    <x v="0"/>
    <n v="80"/>
    <n v="2"/>
    <n v="1"/>
    <n v="3"/>
    <n v="1"/>
    <n v="0"/>
    <n v="0"/>
    <n v="0"/>
  </r>
  <r>
    <s v="Yes"/>
    <x v="1"/>
    <x v="1"/>
    <x v="0"/>
    <x v="0"/>
    <x v="1"/>
    <x v="801"/>
    <x v="801"/>
    <x v="1"/>
    <x v="0"/>
    <x v="0"/>
    <s v="Yes"/>
    <s v="Y"/>
    <n v="4"/>
    <n v="-2"/>
    <n v="0"/>
    <n v="50"/>
    <n v="1"/>
    <n v="1"/>
    <n v="1"/>
    <x v="0"/>
    <n v="959"/>
    <n v="1"/>
    <x v="2"/>
    <x v="0"/>
    <n v="4"/>
    <n v="81"/>
    <n v="3"/>
    <x v="0"/>
    <n v="3"/>
    <n v="4728"/>
    <n v="17251"/>
    <n v="3"/>
    <n v="14"/>
    <n v="3"/>
    <x v="1"/>
    <n v="80"/>
    <n v="0"/>
    <n v="5"/>
    <n v="3"/>
    <n v="0"/>
    <n v="0"/>
    <n v="0"/>
    <n v="0"/>
  </r>
  <r>
    <s v="No"/>
    <x v="1"/>
    <x v="2"/>
    <x v="1"/>
    <x v="0"/>
    <x v="0"/>
    <x v="802"/>
    <x v="802"/>
    <x v="0"/>
    <x v="0"/>
    <x v="1"/>
    <s v="No"/>
    <s v="Y"/>
    <n v="3"/>
    <n v="-2"/>
    <n v="0"/>
    <n v="33"/>
    <n v="0"/>
    <m/>
    <n v="0"/>
    <x v="1"/>
    <n v="970"/>
    <n v="7"/>
    <x v="3"/>
    <x v="0"/>
    <n v="4"/>
    <n v="30"/>
    <n v="3"/>
    <x v="0"/>
    <n v="1"/>
    <n v="4302"/>
    <n v="13401"/>
    <n v="0"/>
    <n v="17"/>
    <n v="3"/>
    <x v="3"/>
    <n v="80"/>
    <n v="1"/>
    <n v="4"/>
    <n v="3"/>
    <n v="3"/>
    <n v="2"/>
    <n v="0"/>
    <n v="2"/>
  </r>
  <r>
    <s v="No"/>
    <x v="2"/>
    <x v="2"/>
    <x v="1"/>
    <x v="1"/>
    <x v="0"/>
    <x v="803"/>
    <x v="803"/>
    <x v="1"/>
    <x v="1"/>
    <x v="1"/>
    <s v="No"/>
    <s v="Y"/>
    <n v="2"/>
    <n v="-2"/>
    <n v="0"/>
    <n v="34"/>
    <n v="0"/>
    <m/>
    <n v="0"/>
    <x v="1"/>
    <n v="697"/>
    <n v="3"/>
    <x v="2"/>
    <x v="0"/>
    <n v="3"/>
    <n v="40"/>
    <n v="2"/>
    <x v="1"/>
    <n v="1"/>
    <n v="2979"/>
    <n v="22478"/>
    <n v="3"/>
    <n v="17"/>
    <n v="3"/>
    <x v="1"/>
    <n v="80"/>
    <n v="3"/>
    <n v="6"/>
    <n v="3"/>
    <n v="0"/>
    <n v="0"/>
    <n v="0"/>
    <n v="0"/>
  </r>
  <r>
    <s v="No"/>
    <x v="2"/>
    <x v="1"/>
    <x v="1"/>
    <x v="1"/>
    <x v="2"/>
    <x v="804"/>
    <x v="804"/>
    <x v="1"/>
    <x v="5"/>
    <x v="0"/>
    <s v="No"/>
    <s v="Y"/>
    <n v="3"/>
    <n v="-2"/>
    <n v="0"/>
    <n v="48"/>
    <n v="0"/>
    <m/>
    <n v="0"/>
    <x v="1"/>
    <n v="1262"/>
    <n v="1"/>
    <x v="2"/>
    <x v="0"/>
    <n v="1"/>
    <n v="35"/>
    <n v="4"/>
    <x v="3"/>
    <n v="4"/>
    <n v="16885"/>
    <n v="16154"/>
    <n v="2"/>
    <n v="22"/>
    <n v="4"/>
    <x v="3"/>
    <n v="80"/>
    <n v="0"/>
    <n v="27"/>
    <n v="2"/>
    <n v="5"/>
    <n v="4"/>
    <n v="2"/>
    <n v="1"/>
  </r>
  <r>
    <s v="No"/>
    <x v="2"/>
    <x v="1"/>
    <x v="1"/>
    <x v="0"/>
    <x v="0"/>
    <x v="805"/>
    <x v="805"/>
    <x v="0"/>
    <x v="0"/>
    <x v="1"/>
    <s v="No"/>
    <s v="Y"/>
    <n v="2"/>
    <n v="-2"/>
    <n v="0"/>
    <n v="45"/>
    <n v="0"/>
    <m/>
    <n v="0"/>
    <x v="1"/>
    <n v="1050"/>
    <n v="9"/>
    <x v="2"/>
    <x v="0"/>
    <n v="2"/>
    <n v="65"/>
    <n v="2"/>
    <x v="0"/>
    <n v="1"/>
    <n v="5593"/>
    <n v="17970"/>
    <n v="1"/>
    <n v="13"/>
    <n v="3"/>
    <x v="1"/>
    <n v="80"/>
    <n v="1"/>
    <n v="15"/>
    <n v="3"/>
    <n v="15"/>
    <n v="10"/>
    <n v="4"/>
    <n v="12"/>
  </r>
  <r>
    <s v="No"/>
    <x v="0"/>
    <x v="1"/>
    <x v="1"/>
    <x v="1"/>
    <x v="0"/>
    <x v="806"/>
    <x v="806"/>
    <x v="1"/>
    <x v="4"/>
    <x v="0"/>
    <s v="No"/>
    <s v="Y"/>
    <n v="4"/>
    <n v="-2"/>
    <n v="0"/>
    <n v="52"/>
    <n v="0"/>
    <m/>
    <n v="0"/>
    <x v="1"/>
    <n v="994"/>
    <n v="7"/>
    <x v="2"/>
    <x v="0"/>
    <n v="2"/>
    <n v="87"/>
    <n v="3"/>
    <x v="2"/>
    <n v="1"/>
    <n v="10445"/>
    <n v="15322"/>
    <n v="7"/>
    <n v="19"/>
    <n v="3"/>
    <x v="1"/>
    <n v="80"/>
    <n v="0"/>
    <n v="18"/>
    <n v="3"/>
    <n v="8"/>
    <n v="6"/>
    <n v="4"/>
    <n v="0"/>
  </r>
  <r>
    <s v="No"/>
    <x v="0"/>
    <x v="0"/>
    <x v="1"/>
    <x v="0"/>
    <x v="3"/>
    <x v="807"/>
    <x v="807"/>
    <x v="1"/>
    <x v="0"/>
    <x v="2"/>
    <s v="Yes"/>
    <s v="Y"/>
    <n v="2"/>
    <n v="-2"/>
    <n v="0"/>
    <n v="38"/>
    <n v="0"/>
    <m/>
    <n v="0"/>
    <x v="1"/>
    <n v="770"/>
    <n v="10"/>
    <x v="2"/>
    <x v="0"/>
    <n v="3"/>
    <n v="73"/>
    <n v="2"/>
    <x v="2"/>
    <n v="2"/>
    <n v="8740"/>
    <n v="5569"/>
    <n v="0"/>
    <n v="14"/>
    <n v="3"/>
    <x v="2"/>
    <n v="80"/>
    <n v="2"/>
    <n v="9"/>
    <n v="3"/>
    <n v="8"/>
    <n v="7"/>
    <n v="2"/>
    <n v="7"/>
  </r>
  <r>
    <s v="No"/>
    <x v="0"/>
    <x v="2"/>
    <x v="1"/>
    <x v="1"/>
    <x v="0"/>
    <x v="808"/>
    <x v="808"/>
    <x v="0"/>
    <x v="1"/>
    <x v="2"/>
    <s v="No"/>
    <s v="Y"/>
    <n v="1"/>
    <n v="-2"/>
    <n v="0"/>
    <n v="29"/>
    <n v="0"/>
    <m/>
    <n v="0"/>
    <x v="1"/>
    <n v="1107"/>
    <n v="28"/>
    <x v="2"/>
    <x v="0"/>
    <n v="3"/>
    <n v="93"/>
    <n v="3"/>
    <x v="1"/>
    <n v="1"/>
    <n v="2514"/>
    <n v="26968"/>
    <n v="4"/>
    <n v="22"/>
    <n v="4"/>
    <x v="0"/>
    <n v="80"/>
    <n v="1"/>
    <n v="11"/>
    <n v="3"/>
    <n v="7"/>
    <n v="5"/>
    <n v="1"/>
    <n v="7"/>
  </r>
  <r>
    <s v="No"/>
    <x v="0"/>
    <x v="2"/>
    <x v="1"/>
    <x v="1"/>
    <x v="2"/>
    <x v="809"/>
    <x v="809"/>
    <x v="0"/>
    <x v="3"/>
    <x v="2"/>
    <s v="No"/>
    <s v="Y"/>
    <n v="3"/>
    <n v="-2"/>
    <n v="0"/>
    <n v="28"/>
    <n v="0"/>
    <m/>
    <n v="0"/>
    <x v="1"/>
    <n v="950"/>
    <n v="3"/>
    <x v="3"/>
    <x v="0"/>
    <n v="4"/>
    <n v="93"/>
    <n v="3"/>
    <x v="2"/>
    <n v="3"/>
    <n v="7655"/>
    <n v="8039"/>
    <n v="0"/>
    <n v="17"/>
    <n v="3"/>
    <x v="2"/>
    <n v="80"/>
    <n v="3"/>
    <n v="10"/>
    <n v="2"/>
    <n v="9"/>
    <n v="7"/>
    <n v="1"/>
    <n v="7"/>
  </r>
  <r>
    <s v="No"/>
    <x v="0"/>
    <x v="1"/>
    <x v="1"/>
    <x v="0"/>
    <x v="3"/>
    <x v="810"/>
    <x v="810"/>
    <x v="1"/>
    <x v="5"/>
    <x v="1"/>
    <s v="No"/>
    <s v="Y"/>
    <n v="3"/>
    <n v="-2"/>
    <n v="0"/>
    <n v="46"/>
    <n v="0"/>
    <m/>
    <n v="0"/>
    <x v="1"/>
    <n v="406"/>
    <n v="3"/>
    <x v="1"/>
    <x v="0"/>
    <n v="1"/>
    <n v="52"/>
    <n v="3"/>
    <x v="3"/>
    <n v="2"/>
    <n v="17465"/>
    <n v="15596"/>
    <n v="3"/>
    <n v="12"/>
    <n v="3"/>
    <x v="1"/>
    <n v="80"/>
    <n v="1"/>
    <n v="23"/>
    <n v="3"/>
    <n v="12"/>
    <n v="9"/>
    <n v="4"/>
    <n v="9"/>
  </r>
  <r>
    <s v="No"/>
    <x v="0"/>
    <x v="0"/>
    <x v="1"/>
    <x v="0"/>
    <x v="3"/>
    <x v="811"/>
    <x v="811"/>
    <x v="1"/>
    <x v="0"/>
    <x v="0"/>
    <s v="No"/>
    <s v="Y"/>
    <n v="2"/>
    <n v="-2"/>
    <n v="0"/>
    <n v="38"/>
    <n v="0"/>
    <m/>
    <n v="0"/>
    <x v="1"/>
    <n v="130"/>
    <n v="2"/>
    <x v="0"/>
    <x v="0"/>
    <n v="4"/>
    <n v="32"/>
    <n v="3"/>
    <x v="2"/>
    <n v="2"/>
    <n v="7351"/>
    <n v="20619"/>
    <n v="7"/>
    <n v="16"/>
    <n v="3"/>
    <x v="3"/>
    <n v="80"/>
    <n v="0"/>
    <n v="10"/>
    <n v="3"/>
    <n v="1"/>
    <n v="0"/>
    <n v="0"/>
    <n v="0"/>
  </r>
  <r>
    <s v="No"/>
    <x v="1"/>
    <x v="0"/>
    <x v="1"/>
    <x v="1"/>
    <x v="0"/>
    <x v="812"/>
    <x v="812"/>
    <x v="0"/>
    <x v="3"/>
    <x v="1"/>
    <s v="No"/>
    <s v="Y"/>
    <n v="1"/>
    <n v="-2"/>
    <n v="0"/>
    <n v="43"/>
    <n v="0"/>
    <m/>
    <n v="0"/>
    <x v="1"/>
    <n v="1082"/>
    <n v="27"/>
    <x v="3"/>
    <x v="0"/>
    <n v="3"/>
    <n v="83"/>
    <n v="3"/>
    <x v="2"/>
    <n v="1"/>
    <n v="10820"/>
    <n v="11535"/>
    <n v="8"/>
    <n v="11"/>
    <n v="3"/>
    <x v="3"/>
    <n v="80"/>
    <n v="1"/>
    <n v="18"/>
    <n v="3"/>
    <n v="8"/>
    <n v="7"/>
    <n v="0"/>
    <n v="1"/>
  </r>
  <r>
    <s v="Yes"/>
    <x v="1"/>
    <x v="0"/>
    <x v="0"/>
    <x v="1"/>
    <x v="0"/>
    <x v="813"/>
    <x v="813"/>
    <x v="1"/>
    <x v="4"/>
    <x v="2"/>
    <s v="No"/>
    <s v="Y"/>
    <n v="4"/>
    <n v="-2"/>
    <n v="0"/>
    <n v="39"/>
    <n v="1"/>
    <n v="1"/>
    <n v="1"/>
    <x v="0"/>
    <n v="203"/>
    <n v="2"/>
    <x v="3"/>
    <x v="0"/>
    <n v="1"/>
    <n v="84"/>
    <n v="3"/>
    <x v="3"/>
    <n v="1"/>
    <n v="12169"/>
    <n v="13547"/>
    <n v="7"/>
    <n v="11"/>
    <n v="3"/>
    <x v="1"/>
    <n v="80"/>
    <n v="3"/>
    <n v="21"/>
    <n v="3"/>
    <n v="18"/>
    <n v="7"/>
    <n v="11"/>
    <n v="5"/>
  </r>
  <r>
    <s v="No"/>
    <x v="0"/>
    <x v="0"/>
    <x v="1"/>
    <x v="1"/>
    <x v="2"/>
    <x v="814"/>
    <x v="814"/>
    <x v="1"/>
    <x v="7"/>
    <x v="0"/>
    <s v="No"/>
    <s v="Y"/>
    <n v="2"/>
    <n v="-2"/>
    <n v="0"/>
    <n v="40"/>
    <n v="0"/>
    <m/>
    <n v="0"/>
    <x v="1"/>
    <n v="1308"/>
    <n v="14"/>
    <x v="3"/>
    <x v="0"/>
    <n v="3"/>
    <n v="44"/>
    <n v="2"/>
    <x v="4"/>
    <n v="3"/>
    <n v="19626"/>
    <n v="17544"/>
    <n v="1"/>
    <n v="14"/>
    <n v="3"/>
    <x v="0"/>
    <n v="80"/>
    <n v="0"/>
    <n v="21"/>
    <n v="4"/>
    <n v="20"/>
    <n v="7"/>
    <n v="4"/>
    <n v="9"/>
  </r>
  <r>
    <s v="No"/>
    <x v="0"/>
    <x v="4"/>
    <x v="1"/>
    <x v="1"/>
    <x v="4"/>
    <x v="815"/>
    <x v="815"/>
    <x v="0"/>
    <x v="1"/>
    <x v="0"/>
    <s v="Yes"/>
    <s v="Y"/>
    <n v="6"/>
    <n v="-2"/>
    <n v="0"/>
    <n v="21"/>
    <n v="0"/>
    <m/>
    <n v="0"/>
    <x v="1"/>
    <n v="984"/>
    <n v="1"/>
    <x v="1"/>
    <x v="0"/>
    <n v="4"/>
    <n v="70"/>
    <n v="2"/>
    <x v="1"/>
    <n v="4"/>
    <n v="2070"/>
    <n v="25326"/>
    <n v="1"/>
    <n v="11"/>
    <n v="3"/>
    <x v="3"/>
    <n v="80"/>
    <n v="0"/>
    <n v="2"/>
    <n v="4"/>
    <n v="2"/>
    <n v="2"/>
    <n v="2"/>
    <n v="2"/>
  </r>
  <r>
    <s v="No"/>
    <x v="2"/>
    <x v="0"/>
    <x v="1"/>
    <x v="1"/>
    <x v="0"/>
    <x v="816"/>
    <x v="816"/>
    <x v="1"/>
    <x v="2"/>
    <x v="0"/>
    <s v="No"/>
    <s v="Y"/>
    <n v="2"/>
    <n v="-2"/>
    <n v="0"/>
    <n v="39"/>
    <n v="0"/>
    <m/>
    <n v="0"/>
    <x v="1"/>
    <n v="439"/>
    <n v="9"/>
    <x v="3"/>
    <x v="0"/>
    <n v="3"/>
    <n v="70"/>
    <n v="3"/>
    <x v="0"/>
    <n v="1"/>
    <n v="6782"/>
    <n v="8770"/>
    <n v="9"/>
    <n v="15"/>
    <n v="3"/>
    <x v="3"/>
    <n v="80"/>
    <n v="0"/>
    <n v="9"/>
    <n v="2"/>
    <n v="5"/>
    <n v="4"/>
    <n v="0"/>
    <n v="3"/>
  </r>
  <r>
    <s v="No"/>
    <x v="2"/>
    <x v="0"/>
    <x v="1"/>
    <x v="1"/>
    <x v="0"/>
    <x v="817"/>
    <x v="817"/>
    <x v="1"/>
    <x v="3"/>
    <x v="0"/>
    <s v="No"/>
    <s v="Y"/>
    <n v="0"/>
    <n v="-2"/>
    <n v="0"/>
    <n v="36"/>
    <n v="0"/>
    <m/>
    <n v="0"/>
    <x v="1"/>
    <n v="217"/>
    <n v="18"/>
    <x v="2"/>
    <x v="0"/>
    <n v="1"/>
    <n v="78"/>
    <n v="3"/>
    <x v="0"/>
    <n v="1"/>
    <n v="7779"/>
    <n v="23238"/>
    <n v="2"/>
    <n v="20"/>
    <n v="4"/>
    <x v="0"/>
    <n v="80"/>
    <n v="0"/>
    <n v="18"/>
    <n v="3"/>
    <n v="11"/>
    <n v="9"/>
    <n v="0"/>
    <n v="9"/>
  </r>
  <r>
    <s v="No"/>
    <x v="1"/>
    <x v="2"/>
    <x v="1"/>
    <x v="0"/>
    <x v="0"/>
    <x v="818"/>
    <x v="818"/>
    <x v="1"/>
    <x v="6"/>
    <x v="1"/>
    <s v="No"/>
    <s v="Y"/>
    <n v="4"/>
    <n v="-2"/>
    <n v="0"/>
    <n v="31"/>
    <n v="0"/>
    <m/>
    <n v="0"/>
    <x v="1"/>
    <n v="793"/>
    <n v="20"/>
    <x v="3"/>
    <x v="0"/>
    <n v="3"/>
    <n v="67"/>
    <n v="4"/>
    <x v="1"/>
    <n v="1"/>
    <n v="2791"/>
    <n v="21981"/>
    <n v="0"/>
    <n v="12"/>
    <n v="3"/>
    <x v="0"/>
    <n v="80"/>
    <n v="1"/>
    <n v="3"/>
    <n v="3"/>
    <n v="2"/>
    <n v="2"/>
    <n v="2"/>
    <n v="2"/>
  </r>
  <r>
    <s v="No"/>
    <x v="0"/>
    <x v="2"/>
    <x v="1"/>
    <x v="1"/>
    <x v="0"/>
    <x v="819"/>
    <x v="819"/>
    <x v="1"/>
    <x v="1"/>
    <x v="1"/>
    <s v="No"/>
    <s v="Y"/>
    <n v="2"/>
    <n v="-2"/>
    <n v="0"/>
    <n v="28"/>
    <n v="0"/>
    <m/>
    <n v="0"/>
    <x v="1"/>
    <n v="1451"/>
    <n v="2"/>
    <x v="1"/>
    <x v="0"/>
    <n v="1"/>
    <n v="67"/>
    <n v="2"/>
    <x v="1"/>
    <n v="1"/>
    <n v="3201"/>
    <n v="19911"/>
    <n v="0"/>
    <n v="17"/>
    <n v="3"/>
    <x v="0"/>
    <n v="80"/>
    <n v="0"/>
    <n v="6"/>
    <n v="1"/>
    <n v="5"/>
    <n v="3"/>
    <n v="0"/>
    <n v="4"/>
  </r>
  <r>
    <s v="No"/>
    <x v="1"/>
    <x v="0"/>
    <x v="1"/>
    <x v="0"/>
    <x v="3"/>
    <x v="820"/>
    <x v="820"/>
    <x v="1"/>
    <x v="0"/>
    <x v="2"/>
    <s v="No"/>
    <s v="Y"/>
    <n v="3"/>
    <n v="-2"/>
    <n v="0"/>
    <n v="35"/>
    <n v="0"/>
    <m/>
    <n v="0"/>
    <x v="1"/>
    <n v="1182"/>
    <n v="11"/>
    <x v="0"/>
    <x v="0"/>
    <n v="4"/>
    <n v="54"/>
    <n v="3"/>
    <x v="0"/>
    <n v="2"/>
    <n v="4968"/>
    <n v="18500"/>
    <n v="1"/>
    <n v="11"/>
    <n v="3"/>
    <x v="1"/>
    <n v="80"/>
    <n v="1"/>
    <n v="5"/>
    <n v="3"/>
    <n v="5"/>
    <n v="2"/>
    <n v="0"/>
    <n v="2"/>
  </r>
  <r>
    <s v="No"/>
    <x v="0"/>
    <x v="1"/>
    <x v="1"/>
    <x v="0"/>
    <x v="4"/>
    <x v="821"/>
    <x v="821"/>
    <x v="1"/>
    <x v="0"/>
    <x v="1"/>
    <s v="No"/>
    <s v="Y"/>
    <n v="3"/>
    <n v="-2"/>
    <n v="0"/>
    <n v="49"/>
    <n v="0"/>
    <m/>
    <n v="0"/>
    <x v="1"/>
    <n v="174"/>
    <n v="8"/>
    <x v="2"/>
    <x v="0"/>
    <n v="4"/>
    <n v="56"/>
    <n v="2"/>
    <x v="3"/>
    <n v="4"/>
    <n v="13120"/>
    <n v="11879"/>
    <n v="6"/>
    <n v="17"/>
    <n v="3"/>
    <x v="2"/>
    <n v="80"/>
    <n v="1"/>
    <n v="22"/>
    <n v="3"/>
    <n v="9"/>
    <n v="8"/>
    <n v="2"/>
    <n v="3"/>
  </r>
  <r>
    <s v="No"/>
    <x v="1"/>
    <x v="2"/>
    <x v="1"/>
    <x v="1"/>
    <x v="0"/>
    <x v="822"/>
    <x v="822"/>
    <x v="1"/>
    <x v="3"/>
    <x v="0"/>
    <s v="No"/>
    <s v="Y"/>
    <n v="3"/>
    <n v="-2"/>
    <n v="0"/>
    <n v="34"/>
    <n v="0"/>
    <m/>
    <n v="0"/>
    <x v="1"/>
    <n v="1003"/>
    <n v="2"/>
    <x v="0"/>
    <x v="0"/>
    <n v="4"/>
    <n v="95"/>
    <n v="3"/>
    <x v="0"/>
    <n v="1"/>
    <n v="4033"/>
    <n v="15834"/>
    <n v="2"/>
    <n v="11"/>
    <n v="3"/>
    <x v="1"/>
    <n v="80"/>
    <n v="0"/>
    <n v="5"/>
    <n v="2"/>
    <n v="3"/>
    <n v="2"/>
    <n v="0"/>
    <n v="2"/>
  </r>
  <r>
    <s v="No"/>
    <x v="1"/>
    <x v="2"/>
    <x v="1"/>
    <x v="1"/>
    <x v="0"/>
    <x v="823"/>
    <x v="823"/>
    <x v="0"/>
    <x v="1"/>
    <x v="2"/>
    <s v="No"/>
    <s v="Y"/>
    <n v="2"/>
    <n v="-2"/>
    <n v="0"/>
    <n v="29"/>
    <n v="0"/>
    <m/>
    <n v="0"/>
    <x v="1"/>
    <n v="490"/>
    <n v="10"/>
    <x v="3"/>
    <x v="0"/>
    <n v="4"/>
    <n v="61"/>
    <n v="3"/>
    <x v="1"/>
    <n v="1"/>
    <n v="3291"/>
    <n v="17940"/>
    <n v="0"/>
    <n v="14"/>
    <n v="3"/>
    <x v="1"/>
    <n v="80"/>
    <n v="2"/>
    <n v="8"/>
    <n v="2"/>
    <n v="7"/>
    <n v="5"/>
    <n v="1"/>
    <n v="1"/>
  </r>
  <r>
    <s v="No"/>
    <x v="0"/>
    <x v="0"/>
    <x v="1"/>
    <x v="1"/>
    <x v="2"/>
    <x v="824"/>
    <x v="824"/>
    <x v="1"/>
    <x v="2"/>
    <x v="0"/>
    <s v="No"/>
    <s v="Y"/>
    <n v="3"/>
    <n v="-2"/>
    <n v="0"/>
    <n v="42"/>
    <n v="0"/>
    <m/>
    <n v="0"/>
    <x v="1"/>
    <n v="188"/>
    <n v="29"/>
    <x v="3"/>
    <x v="0"/>
    <n v="2"/>
    <n v="56"/>
    <n v="1"/>
    <x v="0"/>
    <n v="4"/>
    <n v="4272"/>
    <n v="9558"/>
    <n v="4"/>
    <n v="19"/>
    <n v="3"/>
    <x v="0"/>
    <n v="80"/>
    <n v="0"/>
    <n v="16"/>
    <n v="3"/>
    <n v="1"/>
    <n v="0"/>
    <n v="0"/>
    <n v="0"/>
  </r>
  <r>
    <s v="No"/>
    <x v="0"/>
    <x v="2"/>
    <x v="1"/>
    <x v="1"/>
    <x v="2"/>
    <x v="825"/>
    <x v="825"/>
    <x v="1"/>
    <x v="3"/>
    <x v="1"/>
    <s v="Yes"/>
    <s v="Y"/>
    <n v="2"/>
    <n v="-2"/>
    <n v="0"/>
    <n v="29"/>
    <n v="0"/>
    <m/>
    <n v="0"/>
    <x v="1"/>
    <n v="718"/>
    <n v="8"/>
    <x v="1"/>
    <x v="0"/>
    <n v="2"/>
    <n v="79"/>
    <n v="2"/>
    <x v="0"/>
    <n v="4"/>
    <n v="5056"/>
    <n v="17689"/>
    <n v="1"/>
    <n v="15"/>
    <n v="3"/>
    <x v="3"/>
    <n v="80"/>
    <n v="1"/>
    <n v="10"/>
    <n v="2"/>
    <n v="10"/>
    <n v="7"/>
    <n v="1"/>
    <n v="2"/>
  </r>
  <r>
    <s v="No"/>
    <x v="0"/>
    <x v="0"/>
    <x v="1"/>
    <x v="2"/>
    <x v="5"/>
    <x v="826"/>
    <x v="826"/>
    <x v="1"/>
    <x v="8"/>
    <x v="1"/>
    <s v="No"/>
    <s v="Y"/>
    <n v="2"/>
    <n v="-2"/>
    <n v="0"/>
    <n v="38"/>
    <n v="0"/>
    <m/>
    <n v="0"/>
    <x v="1"/>
    <n v="433"/>
    <n v="1"/>
    <x v="3"/>
    <x v="0"/>
    <n v="3"/>
    <n v="37"/>
    <n v="4"/>
    <x v="1"/>
    <n v="3"/>
    <n v="2844"/>
    <n v="6004"/>
    <n v="1"/>
    <n v="13"/>
    <n v="3"/>
    <x v="1"/>
    <n v="80"/>
    <n v="1"/>
    <n v="7"/>
    <n v="4"/>
    <n v="7"/>
    <n v="6"/>
    <n v="5"/>
    <n v="0"/>
  </r>
  <r>
    <s v="No"/>
    <x v="1"/>
    <x v="2"/>
    <x v="1"/>
    <x v="1"/>
    <x v="0"/>
    <x v="827"/>
    <x v="827"/>
    <x v="1"/>
    <x v="1"/>
    <x v="2"/>
    <s v="Yes"/>
    <s v="Y"/>
    <n v="2"/>
    <n v="-2"/>
    <n v="0"/>
    <n v="28"/>
    <n v="0"/>
    <m/>
    <n v="0"/>
    <x v="1"/>
    <n v="773"/>
    <n v="6"/>
    <x v="3"/>
    <x v="0"/>
    <n v="3"/>
    <n v="39"/>
    <n v="2"/>
    <x v="1"/>
    <n v="1"/>
    <n v="2703"/>
    <n v="22088"/>
    <n v="1"/>
    <n v="14"/>
    <n v="3"/>
    <x v="1"/>
    <n v="80"/>
    <n v="1"/>
    <n v="3"/>
    <n v="3"/>
    <n v="3"/>
    <n v="1"/>
    <n v="0"/>
    <n v="2"/>
  </r>
  <r>
    <s v="Yes"/>
    <x v="2"/>
    <x v="4"/>
    <x v="0"/>
    <x v="1"/>
    <x v="2"/>
    <x v="828"/>
    <x v="828"/>
    <x v="1"/>
    <x v="2"/>
    <x v="0"/>
    <s v="No"/>
    <s v="Y"/>
    <n v="0"/>
    <n v="-2"/>
    <n v="0"/>
    <n v="18"/>
    <n v="1"/>
    <n v="1"/>
    <n v="1"/>
    <x v="0"/>
    <n v="247"/>
    <n v="8"/>
    <x v="1"/>
    <x v="0"/>
    <n v="3"/>
    <n v="80"/>
    <n v="3"/>
    <x v="1"/>
    <n v="3"/>
    <n v="1904"/>
    <n v="13556"/>
    <n v="1"/>
    <n v="12"/>
    <n v="3"/>
    <x v="1"/>
    <n v="80"/>
    <n v="0"/>
    <n v="0"/>
    <n v="3"/>
    <n v="0"/>
    <n v="0"/>
    <n v="0"/>
    <n v="0"/>
  </r>
  <r>
    <s v="Yes"/>
    <x v="0"/>
    <x v="2"/>
    <x v="0"/>
    <x v="0"/>
    <x v="3"/>
    <x v="829"/>
    <x v="829"/>
    <x v="0"/>
    <x v="0"/>
    <x v="0"/>
    <s v="Yes"/>
    <s v="Y"/>
    <n v="3"/>
    <n v="-2"/>
    <n v="0"/>
    <n v="33"/>
    <n v="1"/>
    <n v="1"/>
    <n v="1"/>
    <x v="0"/>
    <n v="603"/>
    <n v="9"/>
    <x v="2"/>
    <x v="0"/>
    <n v="1"/>
    <n v="77"/>
    <n v="3"/>
    <x v="0"/>
    <n v="2"/>
    <n v="8224"/>
    <n v="18385"/>
    <n v="0"/>
    <n v="17"/>
    <n v="3"/>
    <x v="0"/>
    <n v="80"/>
    <n v="0"/>
    <n v="6"/>
    <n v="3"/>
    <n v="5"/>
    <n v="2"/>
    <n v="0"/>
    <n v="3"/>
  </r>
  <r>
    <s v="No"/>
    <x v="0"/>
    <x v="0"/>
    <x v="1"/>
    <x v="1"/>
    <x v="0"/>
    <x v="830"/>
    <x v="830"/>
    <x v="1"/>
    <x v="2"/>
    <x v="1"/>
    <s v="Yes"/>
    <s v="Y"/>
    <n v="4"/>
    <n v="-2"/>
    <n v="0"/>
    <n v="41"/>
    <n v="0"/>
    <m/>
    <n v="0"/>
    <x v="1"/>
    <n v="167"/>
    <n v="12"/>
    <x v="2"/>
    <x v="0"/>
    <n v="2"/>
    <n v="46"/>
    <n v="3"/>
    <x v="1"/>
    <n v="1"/>
    <n v="4766"/>
    <n v="9051"/>
    <n v="3"/>
    <n v="11"/>
    <n v="3"/>
    <x v="0"/>
    <n v="80"/>
    <n v="1"/>
    <n v="6"/>
    <n v="3"/>
    <n v="1"/>
    <n v="0"/>
    <n v="0"/>
    <n v="0"/>
  </r>
  <r>
    <s v="Yes"/>
    <x v="1"/>
    <x v="2"/>
    <x v="0"/>
    <x v="1"/>
    <x v="2"/>
    <x v="831"/>
    <x v="831"/>
    <x v="1"/>
    <x v="2"/>
    <x v="1"/>
    <s v="No"/>
    <s v="Y"/>
    <n v="5"/>
    <n v="-2"/>
    <n v="0"/>
    <n v="31"/>
    <n v="1"/>
    <n v="1"/>
    <n v="1"/>
    <x v="0"/>
    <n v="874"/>
    <n v="15"/>
    <x v="3"/>
    <x v="0"/>
    <n v="3"/>
    <n v="72"/>
    <n v="3"/>
    <x v="1"/>
    <n v="3"/>
    <n v="2610"/>
    <n v="6233"/>
    <n v="1"/>
    <n v="12"/>
    <n v="3"/>
    <x v="3"/>
    <n v="80"/>
    <n v="1"/>
    <n v="2"/>
    <n v="2"/>
    <n v="2"/>
    <n v="2"/>
    <n v="2"/>
    <n v="2"/>
  </r>
  <r>
    <s v="No"/>
    <x v="0"/>
    <x v="0"/>
    <x v="1"/>
    <x v="1"/>
    <x v="2"/>
    <x v="832"/>
    <x v="832"/>
    <x v="0"/>
    <x v="4"/>
    <x v="2"/>
    <s v="No"/>
    <s v="Y"/>
    <n v="2"/>
    <n v="-2"/>
    <n v="0"/>
    <n v="37"/>
    <n v="0"/>
    <m/>
    <n v="0"/>
    <x v="1"/>
    <n v="367"/>
    <n v="25"/>
    <x v="0"/>
    <x v="0"/>
    <n v="3"/>
    <n v="52"/>
    <n v="2"/>
    <x v="0"/>
    <n v="4"/>
    <n v="5731"/>
    <n v="17171"/>
    <n v="7"/>
    <n v="13"/>
    <n v="3"/>
    <x v="3"/>
    <n v="80"/>
    <n v="2"/>
    <n v="9"/>
    <n v="3"/>
    <n v="6"/>
    <n v="2"/>
    <n v="1"/>
    <n v="3"/>
  </r>
  <r>
    <s v="No"/>
    <x v="0"/>
    <x v="2"/>
    <x v="1"/>
    <x v="1"/>
    <x v="0"/>
    <x v="833"/>
    <x v="833"/>
    <x v="1"/>
    <x v="1"/>
    <x v="1"/>
    <s v="No"/>
    <s v="Y"/>
    <n v="0"/>
    <n v="-2"/>
    <n v="0"/>
    <n v="27"/>
    <n v="0"/>
    <m/>
    <n v="0"/>
    <x v="1"/>
    <n v="199"/>
    <n v="6"/>
    <x v="3"/>
    <x v="0"/>
    <n v="4"/>
    <n v="55"/>
    <n v="2"/>
    <x v="1"/>
    <n v="1"/>
    <n v="2539"/>
    <n v="7950"/>
    <n v="1"/>
    <n v="13"/>
    <n v="3"/>
    <x v="3"/>
    <n v="80"/>
    <n v="1"/>
    <n v="4"/>
    <n v="3"/>
    <n v="4"/>
    <n v="2"/>
    <n v="2"/>
    <n v="2"/>
  </r>
  <r>
    <s v="No"/>
    <x v="0"/>
    <x v="2"/>
    <x v="1"/>
    <x v="0"/>
    <x v="0"/>
    <x v="834"/>
    <x v="834"/>
    <x v="0"/>
    <x v="0"/>
    <x v="1"/>
    <s v="No"/>
    <s v="Y"/>
    <n v="3"/>
    <n v="-2"/>
    <n v="0"/>
    <n v="34"/>
    <n v="0"/>
    <m/>
    <n v="0"/>
    <x v="1"/>
    <n v="1400"/>
    <n v="9"/>
    <x v="1"/>
    <x v="0"/>
    <n v="2"/>
    <n v="70"/>
    <n v="3"/>
    <x v="0"/>
    <n v="1"/>
    <n v="5714"/>
    <n v="5829"/>
    <n v="1"/>
    <n v="20"/>
    <n v="4"/>
    <x v="0"/>
    <n v="80"/>
    <n v="0"/>
    <n v="6"/>
    <n v="2"/>
    <n v="6"/>
    <n v="5"/>
    <n v="1"/>
    <n v="3"/>
  </r>
  <r>
    <s v="No"/>
    <x v="0"/>
    <x v="0"/>
    <x v="1"/>
    <x v="2"/>
    <x v="4"/>
    <x v="835"/>
    <x v="835"/>
    <x v="1"/>
    <x v="8"/>
    <x v="0"/>
    <s v="No"/>
    <s v="Y"/>
    <n v="2"/>
    <n v="-2"/>
    <n v="0"/>
    <n v="35"/>
    <n v="0"/>
    <m/>
    <n v="0"/>
    <x v="1"/>
    <n v="528"/>
    <n v="8"/>
    <x v="2"/>
    <x v="0"/>
    <n v="4"/>
    <n v="100"/>
    <n v="3"/>
    <x v="1"/>
    <n v="4"/>
    <n v="4323"/>
    <n v="7108"/>
    <n v="1"/>
    <n v="17"/>
    <n v="3"/>
    <x v="2"/>
    <n v="80"/>
    <n v="0"/>
    <n v="6"/>
    <n v="1"/>
    <n v="5"/>
    <n v="4"/>
    <n v="1"/>
    <n v="4"/>
  </r>
  <r>
    <s v="Yes"/>
    <x v="0"/>
    <x v="2"/>
    <x v="0"/>
    <x v="0"/>
    <x v="0"/>
    <x v="836"/>
    <x v="836"/>
    <x v="0"/>
    <x v="0"/>
    <x v="1"/>
    <s v="No"/>
    <s v="Y"/>
    <n v="3"/>
    <n v="-2"/>
    <n v="0"/>
    <n v="29"/>
    <n v="1"/>
    <n v="1"/>
    <n v="1"/>
    <x v="0"/>
    <n v="408"/>
    <n v="23"/>
    <x v="1"/>
    <x v="0"/>
    <n v="4"/>
    <n v="45"/>
    <n v="2"/>
    <x v="2"/>
    <n v="1"/>
    <n v="7336"/>
    <n v="11162"/>
    <n v="1"/>
    <n v="13"/>
    <n v="3"/>
    <x v="0"/>
    <n v="80"/>
    <n v="1"/>
    <n v="11"/>
    <n v="1"/>
    <n v="11"/>
    <n v="8"/>
    <n v="3"/>
    <n v="10"/>
  </r>
  <r>
    <s v="No"/>
    <x v="1"/>
    <x v="0"/>
    <x v="1"/>
    <x v="1"/>
    <x v="2"/>
    <x v="837"/>
    <x v="837"/>
    <x v="0"/>
    <x v="7"/>
    <x v="0"/>
    <s v="No"/>
    <s v="Y"/>
    <n v="3"/>
    <n v="-2"/>
    <n v="0"/>
    <n v="40"/>
    <n v="0"/>
    <m/>
    <n v="0"/>
    <x v="1"/>
    <n v="593"/>
    <n v="9"/>
    <x v="2"/>
    <x v="0"/>
    <n v="2"/>
    <n v="88"/>
    <n v="3"/>
    <x v="2"/>
    <n v="3"/>
    <n v="13499"/>
    <n v="13782"/>
    <n v="9"/>
    <n v="17"/>
    <n v="3"/>
    <x v="3"/>
    <n v="80"/>
    <n v="0"/>
    <n v="20"/>
    <n v="2"/>
    <n v="18"/>
    <n v="7"/>
    <n v="2"/>
    <n v="13"/>
  </r>
  <r>
    <s v="Yes"/>
    <x v="1"/>
    <x v="0"/>
    <x v="0"/>
    <x v="0"/>
    <x v="0"/>
    <x v="838"/>
    <x v="838"/>
    <x v="1"/>
    <x v="0"/>
    <x v="0"/>
    <s v="Yes"/>
    <s v="Y"/>
    <n v="2"/>
    <n v="-2"/>
    <n v="0"/>
    <n v="42"/>
    <n v="1"/>
    <n v="1"/>
    <n v="1"/>
    <x v="0"/>
    <n v="481"/>
    <n v="12"/>
    <x v="3"/>
    <x v="0"/>
    <n v="3"/>
    <n v="44"/>
    <n v="3"/>
    <x v="3"/>
    <n v="1"/>
    <n v="13758"/>
    <n v="2447"/>
    <n v="0"/>
    <n v="12"/>
    <n v="3"/>
    <x v="2"/>
    <n v="80"/>
    <n v="0"/>
    <n v="22"/>
    <n v="2"/>
    <n v="21"/>
    <n v="9"/>
    <n v="13"/>
    <n v="14"/>
  </r>
  <r>
    <s v="No"/>
    <x v="0"/>
    <x v="0"/>
    <x v="1"/>
    <x v="0"/>
    <x v="3"/>
    <x v="839"/>
    <x v="839"/>
    <x v="1"/>
    <x v="0"/>
    <x v="0"/>
    <s v="No"/>
    <s v="Y"/>
    <n v="3"/>
    <n v="-2"/>
    <n v="0"/>
    <n v="42"/>
    <n v="0"/>
    <m/>
    <n v="0"/>
    <x v="1"/>
    <n v="647"/>
    <n v="4"/>
    <x v="2"/>
    <x v="0"/>
    <n v="2"/>
    <n v="45"/>
    <n v="3"/>
    <x v="0"/>
    <n v="2"/>
    <n v="5155"/>
    <n v="2253"/>
    <n v="7"/>
    <n v="13"/>
    <n v="3"/>
    <x v="1"/>
    <n v="80"/>
    <n v="0"/>
    <n v="9"/>
    <n v="4"/>
    <n v="6"/>
    <n v="4"/>
    <n v="1"/>
    <n v="5"/>
  </r>
  <r>
    <s v="No"/>
    <x v="0"/>
    <x v="0"/>
    <x v="1"/>
    <x v="1"/>
    <x v="2"/>
    <x v="840"/>
    <x v="840"/>
    <x v="1"/>
    <x v="2"/>
    <x v="1"/>
    <s v="No"/>
    <s v="Y"/>
    <n v="2"/>
    <n v="-2"/>
    <n v="0"/>
    <n v="35"/>
    <n v="0"/>
    <m/>
    <n v="0"/>
    <x v="1"/>
    <n v="982"/>
    <n v="1"/>
    <x v="2"/>
    <x v="0"/>
    <n v="4"/>
    <n v="58"/>
    <n v="2"/>
    <x v="1"/>
    <n v="3"/>
    <n v="2258"/>
    <n v="16340"/>
    <n v="6"/>
    <n v="12"/>
    <n v="3"/>
    <x v="2"/>
    <n v="80"/>
    <n v="1"/>
    <n v="10"/>
    <n v="3"/>
    <n v="8"/>
    <n v="0"/>
    <n v="1"/>
    <n v="7"/>
  </r>
  <r>
    <s v="No"/>
    <x v="0"/>
    <x v="4"/>
    <x v="1"/>
    <x v="1"/>
    <x v="2"/>
    <x v="841"/>
    <x v="841"/>
    <x v="1"/>
    <x v="2"/>
    <x v="0"/>
    <s v="No"/>
    <s v="Y"/>
    <n v="2"/>
    <n v="-2"/>
    <n v="0"/>
    <n v="24"/>
    <n v="0"/>
    <m/>
    <n v="0"/>
    <x v="1"/>
    <n v="477"/>
    <n v="24"/>
    <x v="3"/>
    <x v="0"/>
    <n v="4"/>
    <n v="49"/>
    <n v="3"/>
    <x v="1"/>
    <n v="2"/>
    <n v="3597"/>
    <n v="6409"/>
    <n v="8"/>
    <n v="22"/>
    <n v="4"/>
    <x v="1"/>
    <n v="80"/>
    <n v="0"/>
    <n v="6"/>
    <n v="3"/>
    <n v="4"/>
    <n v="3"/>
    <n v="1"/>
    <n v="2"/>
  </r>
  <r>
    <s v="Yes"/>
    <x v="0"/>
    <x v="2"/>
    <x v="0"/>
    <x v="1"/>
    <x v="0"/>
    <x v="842"/>
    <x v="842"/>
    <x v="0"/>
    <x v="2"/>
    <x v="1"/>
    <s v="Yes"/>
    <s v="Y"/>
    <n v="4"/>
    <n v="-2"/>
    <n v="0"/>
    <n v="28"/>
    <n v="1"/>
    <n v="1"/>
    <n v="1"/>
    <x v="0"/>
    <n v="1485"/>
    <n v="12"/>
    <x v="1"/>
    <x v="0"/>
    <n v="3"/>
    <n v="79"/>
    <n v="3"/>
    <x v="1"/>
    <n v="1"/>
    <n v="2515"/>
    <n v="22955"/>
    <n v="1"/>
    <n v="11"/>
    <n v="3"/>
    <x v="1"/>
    <n v="80"/>
    <n v="0"/>
    <n v="1"/>
    <n v="2"/>
    <n v="1"/>
    <n v="1"/>
    <n v="0"/>
    <n v="0"/>
  </r>
  <r>
    <s v="No"/>
    <x v="0"/>
    <x v="2"/>
    <x v="1"/>
    <x v="1"/>
    <x v="2"/>
    <x v="843"/>
    <x v="843"/>
    <x v="1"/>
    <x v="2"/>
    <x v="1"/>
    <s v="No"/>
    <s v="Y"/>
    <n v="2"/>
    <n v="-2"/>
    <n v="0"/>
    <n v="26"/>
    <n v="0"/>
    <m/>
    <n v="0"/>
    <x v="1"/>
    <n v="1384"/>
    <n v="3"/>
    <x v="2"/>
    <x v="0"/>
    <n v="1"/>
    <n v="82"/>
    <n v="4"/>
    <x v="1"/>
    <n v="4"/>
    <n v="4420"/>
    <n v="13421"/>
    <n v="1"/>
    <n v="22"/>
    <n v="4"/>
    <x v="2"/>
    <n v="80"/>
    <n v="1"/>
    <n v="8"/>
    <n v="3"/>
    <n v="8"/>
    <n v="7"/>
    <n v="0"/>
    <n v="7"/>
  </r>
  <r>
    <s v="No"/>
    <x v="0"/>
    <x v="2"/>
    <x v="1"/>
    <x v="0"/>
    <x v="3"/>
    <x v="844"/>
    <x v="844"/>
    <x v="1"/>
    <x v="0"/>
    <x v="1"/>
    <s v="No"/>
    <s v="Y"/>
    <n v="3"/>
    <n v="-2"/>
    <n v="0"/>
    <n v="30"/>
    <n v="0"/>
    <m/>
    <n v="0"/>
    <x v="1"/>
    <n v="852"/>
    <n v="10"/>
    <x v="3"/>
    <x v="0"/>
    <n v="3"/>
    <n v="72"/>
    <n v="2"/>
    <x v="0"/>
    <n v="2"/>
    <n v="6578"/>
    <n v="2706"/>
    <n v="1"/>
    <n v="18"/>
    <n v="3"/>
    <x v="0"/>
    <n v="80"/>
    <n v="1"/>
    <n v="10"/>
    <n v="3"/>
    <n v="10"/>
    <n v="3"/>
    <n v="1"/>
    <n v="4"/>
  </r>
  <r>
    <s v="No"/>
    <x v="1"/>
    <x v="0"/>
    <x v="1"/>
    <x v="1"/>
    <x v="2"/>
    <x v="845"/>
    <x v="845"/>
    <x v="0"/>
    <x v="1"/>
    <x v="1"/>
    <s v="Yes"/>
    <s v="Y"/>
    <n v="3"/>
    <n v="-2"/>
    <n v="0"/>
    <n v="40"/>
    <n v="0"/>
    <m/>
    <n v="0"/>
    <x v="1"/>
    <n v="902"/>
    <n v="26"/>
    <x v="0"/>
    <x v="0"/>
    <n v="3"/>
    <n v="92"/>
    <n v="2"/>
    <x v="0"/>
    <n v="4"/>
    <n v="4422"/>
    <n v="21203"/>
    <n v="3"/>
    <n v="13"/>
    <n v="3"/>
    <x v="1"/>
    <n v="80"/>
    <n v="1"/>
    <n v="16"/>
    <n v="1"/>
    <n v="1"/>
    <n v="1"/>
    <n v="0"/>
    <n v="0"/>
  </r>
  <r>
    <s v="No"/>
    <x v="0"/>
    <x v="0"/>
    <x v="1"/>
    <x v="1"/>
    <x v="0"/>
    <x v="846"/>
    <x v="846"/>
    <x v="1"/>
    <x v="3"/>
    <x v="2"/>
    <s v="No"/>
    <s v="Y"/>
    <n v="2"/>
    <n v="-2"/>
    <n v="0"/>
    <n v="35"/>
    <n v="0"/>
    <m/>
    <n v="0"/>
    <x v="1"/>
    <n v="819"/>
    <n v="2"/>
    <x v="3"/>
    <x v="0"/>
    <n v="3"/>
    <n v="44"/>
    <n v="2"/>
    <x v="2"/>
    <n v="1"/>
    <n v="10274"/>
    <n v="19588"/>
    <n v="2"/>
    <n v="18"/>
    <n v="3"/>
    <x v="2"/>
    <n v="80"/>
    <n v="1"/>
    <n v="15"/>
    <n v="4"/>
    <n v="7"/>
    <n v="7"/>
    <n v="6"/>
    <n v="4"/>
  </r>
  <r>
    <s v="No"/>
    <x v="1"/>
    <x v="2"/>
    <x v="1"/>
    <x v="1"/>
    <x v="2"/>
    <x v="847"/>
    <x v="847"/>
    <x v="1"/>
    <x v="4"/>
    <x v="0"/>
    <s v="No"/>
    <s v="Y"/>
    <n v="3"/>
    <n v="-2"/>
    <n v="0"/>
    <n v="34"/>
    <n v="0"/>
    <m/>
    <n v="0"/>
    <x v="1"/>
    <n v="669"/>
    <n v="1"/>
    <x v="3"/>
    <x v="0"/>
    <n v="4"/>
    <n v="97"/>
    <n v="2"/>
    <x v="0"/>
    <n v="3"/>
    <n v="5343"/>
    <n v="25755"/>
    <n v="0"/>
    <n v="20"/>
    <n v="4"/>
    <x v="3"/>
    <n v="80"/>
    <n v="0"/>
    <n v="14"/>
    <n v="3"/>
    <n v="13"/>
    <n v="9"/>
    <n v="4"/>
    <n v="9"/>
  </r>
  <r>
    <s v="No"/>
    <x v="1"/>
    <x v="0"/>
    <x v="1"/>
    <x v="1"/>
    <x v="1"/>
    <x v="848"/>
    <x v="848"/>
    <x v="1"/>
    <x v="2"/>
    <x v="1"/>
    <s v="No"/>
    <s v="Y"/>
    <n v="2"/>
    <n v="-2"/>
    <n v="0"/>
    <n v="35"/>
    <n v="0"/>
    <m/>
    <n v="0"/>
    <x v="1"/>
    <n v="636"/>
    <n v="4"/>
    <x v="2"/>
    <x v="0"/>
    <n v="4"/>
    <n v="47"/>
    <n v="2"/>
    <x v="1"/>
    <n v="4"/>
    <n v="2376"/>
    <n v="26537"/>
    <n v="1"/>
    <n v="13"/>
    <n v="3"/>
    <x v="2"/>
    <n v="80"/>
    <n v="1"/>
    <n v="2"/>
    <n v="4"/>
    <n v="2"/>
    <n v="2"/>
    <n v="2"/>
    <n v="2"/>
  </r>
  <r>
    <s v="Yes"/>
    <x v="0"/>
    <x v="0"/>
    <x v="0"/>
    <x v="0"/>
    <x v="3"/>
    <x v="849"/>
    <x v="849"/>
    <x v="0"/>
    <x v="0"/>
    <x v="0"/>
    <s v="No"/>
    <s v="Y"/>
    <n v="2"/>
    <n v="-2"/>
    <n v="0"/>
    <n v="43"/>
    <n v="1"/>
    <n v="1"/>
    <n v="1"/>
    <x v="0"/>
    <n v="1372"/>
    <n v="9"/>
    <x v="3"/>
    <x v="0"/>
    <n v="1"/>
    <n v="85"/>
    <n v="1"/>
    <x v="0"/>
    <n v="2"/>
    <n v="5346"/>
    <n v="9489"/>
    <n v="8"/>
    <n v="13"/>
    <n v="3"/>
    <x v="2"/>
    <n v="80"/>
    <n v="0"/>
    <n v="7"/>
    <n v="2"/>
    <n v="4"/>
    <n v="3"/>
    <n v="1"/>
    <n v="3"/>
  </r>
  <r>
    <s v="No"/>
    <x v="2"/>
    <x v="2"/>
    <x v="1"/>
    <x v="0"/>
    <x v="0"/>
    <x v="850"/>
    <x v="850"/>
    <x v="0"/>
    <x v="6"/>
    <x v="2"/>
    <s v="No"/>
    <s v="Y"/>
    <n v="3"/>
    <n v="-2"/>
    <n v="0"/>
    <n v="32"/>
    <n v="0"/>
    <m/>
    <n v="0"/>
    <x v="1"/>
    <n v="862"/>
    <n v="2"/>
    <x v="1"/>
    <x v="0"/>
    <n v="3"/>
    <n v="76"/>
    <n v="3"/>
    <x v="1"/>
    <n v="1"/>
    <n v="2827"/>
    <n v="14947"/>
    <n v="1"/>
    <n v="12"/>
    <n v="3"/>
    <x v="3"/>
    <n v="80"/>
    <n v="3"/>
    <n v="1"/>
    <n v="3"/>
    <n v="1"/>
    <n v="0"/>
    <n v="0"/>
    <n v="0"/>
  </r>
  <r>
    <s v="No"/>
    <x v="0"/>
    <x v="3"/>
    <x v="1"/>
    <x v="1"/>
    <x v="4"/>
    <x v="851"/>
    <x v="851"/>
    <x v="0"/>
    <x v="5"/>
    <x v="2"/>
    <s v="No"/>
    <s v="Y"/>
    <n v="2"/>
    <n v="-2"/>
    <n v="0"/>
    <n v="56"/>
    <n v="0"/>
    <m/>
    <n v="0"/>
    <x v="1"/>
    <n v="718"/>
    <n v="4"/>
    <x v="2"/>
    <x v="0"/>
    <n v="4"/>
    <n v="92"/>
    <n v="3"/>
    <x v="4"/>
    <n v="4"/>
    <n v="19943"/>
    <n v="18575"/>
    <n v="4"/>
    <n v="13"/>
    <n v="3"/>
    <x v="1"/>
    <n v="80"/>
    <n v="1"/>
    <n v="28"/>
    <n v="3"/>
    <n v="5"/>
    <n v="2"/>
    <n v="4"/>
    <n v="2"/>
  </r>
  <r>
    <s v="No"/>
    <x v="0"/>
    <x v="2"/>
    <x v="1"/>
    <x v="1"/>
    <x v="2"/>
    <x v="852"/>
    <x v="852"/>
    <x v="0"/>
    <x v="2"/>
    <x v="1"/>
    <s v="No"/>
    <s v="Y"/>
    <n v="5"/>
    <n v="-2"/>
    <n v="0"/>
    <n v="29"/>
    <n v="0"/>
    <m/>
    <n v="0"/>
    <x v="1"/>
    <n v="1401"/>
    <n v="6"/>
    <x v="1"/>
    <x v="0"/>
    <n v="2"/>
    <n v="54"/>
    <n v="3"/>
    <x v="1"/>
    <n v="4"/>
    <n v="3131"/>
    <n v="26342"/>
    <n v="1"/>
    <n v="13"/>
    <n v="3"/>
    <x v="0"/>
    <n v="80"/>
    <n v="1"/>
    <n v="10"/>
    <n v="3"/>
    <n v="10"/>
    <n v="8"/>
    <n v="0"/>
    <n v="8"/>
  </r>
  <r>
    <s v="No"/>
    <x v="0"/>
    <x v="4"/>
    <x v="1"/>
    <x v="1"/>
    <x v="0"/>
    <x v="853"/>
    <x v="853"/>
    <x v="1"/>
    <x v="1"/>
    <x v="0"/>
    <s v="No"/>
    <s v="Y"/>
    <n v="4"/>
    <n v="-2"/>
    <n v="0"/>
    <n v="19"/>
    <n v="0"/>
    <m/>
    <n v="0"/>
    <x v="1"/>
    <n v="645"/>
    <n v="9"/>
    <x v="0"/>
    <x v="0"/>
    <n v="3"/>
    <n v="54"/>
    <n v="3"/>
    <x v="1"/>
    <n v="1"/>
    <n v="2552"/>
    <n v="7172"/>
    <n v="1"/>
    <n v="25"/>
    <n v="4"/>
    <x v="3"/>
    <n v="80"/>
    <n v="0"/>
    <n v="1"/>
    <n v="3"/>
    <n v="1"/>
    <n v="1"/>
    <n v="0"/>
    <n v="0"/>
  </r>
  <r>
    <s v="No"/>
    <x v="0"/>
    <x v="1"/>
    <x v="1"/>
    <x v="1"/>
    <x v="2"/>
    <x v="854"/>
    <x v="854"/>
    <x v="0"/>
    <x v="1"/>
    <x v="1"/>
    <s v="Yes"/>
    <s v="Y"/>
    <n v="2"/>
    <n v="-2"/>
    <n v="0"/>
    <n v="45"/>
    <n v="0"/>
    <m/>
    <n v="0"/>
    <x v="1"/>
    <n v="1457"/>
    <n v="7"/>
    <x v="3"/>
    <x v="0"/>
    <n v="1"/>
    <n v="83"/>
    <n v="3"/>
    <x v="1"/>
    <n v="3"/>
    <n v="4477"/>
    <n v="20100"/>
    <n v="4"/>
    <n v="19"/>
    <n v="3"/>
    <x v="3"/>
    <n v="80"/>
    <n v="1"/>
    <n v="7"/>
    <n v="2"/>
    <n v="3"/>
    <n v="2"/>
    <n v="0"/>
    <n v="2"/>
  </r>
  <r>
    <s v="No"/>
    <x v="0"/>
    <x v="0"/>
    <x v="1"/>
    <x v="1"/>
    <x v="0"/>
    <x v="855"/>
    <x v="855"/>
    <x v="0"/>
    <x v="3"/>
    <x v="1"/>
    <s v="No"/>
    <s v="Y"/>
    <n v="2"/>
    <n v="-2"/>
    <n v="0"/>
    <n v="37"/>
    <n v="0"/>
    <m/>
    <n v="0"/>
    <x v="1"/>
    <n v="977"/>
    <n v="1"/>
    <x v="3"/>
    <x v="0"/>
    <n v="4"/>
    <n v="56"/>
    <n v="2"/>
    <x v="0"/>
    <n v="1"/>
    <n v="6474"/>
    <n v="9961"/>
    <n v="1"/>
    <n v="13"/>
    <n v="3"/>
    <x v="2"/>
    <n v="80"/>
    <n v="1"/>
    <n v="14"/>
    <n v="2"/>
    <n v="14"/>
    <n v="8"/>
    <n v="3"/>
    <n v="11"/>
  </r>
  <r>
    <s v="No"/>
    <x v="0"/>
    <x v="4"/>
    <x v="1"/>
    <x v="1"/>
    <x v="0"/>
    <x v="856"/>
    <x v="856"/>
    <x v="1"/>
    <x v="2"/>
    <x v="0"/>
    <s v="No"/>
    <s v="Y"/>
    <n v="2"/>
    <n v="-2"/>
    <n v="0"/>
    <n v="20"/>
    <n v="0"/>
    <m/>
    <n v="0"/>
    <x v="1"/>
    <n v="805"/>
    <n v="3"/>
    <x v="3"/>
    <x v="0"/>
    <n v="1"/>
    <n v="87"/>
    <n v="2"/>
    <x v="1"/>
    <n v="1"/>
    <n v="3033"/>
    <n v="12828"/>
    <n v="1"/>
    <n v="12"/>
    <n v="3"/>
    <x v="0"/>
    <n v="80"/>
    <n v="0"/>
    <n v="2"/>
    <n v="2"/>
    <n v="2"/>
    <n v="2"/>
    <n v="1"/>
    <n v="2"/>
  </r>
  <r>
    <s v="Yes"/>
    <x v="0"/>
    <x v="0"/>
    <x v="0"/>
    <x v="1"/>
    <x v="0"/>
    <x v="857"/>
    <x v="857"/>
    <x v="1"/>
    <x v="1"/>
    <x v="0"/>
    <s v="Yes"/>
    <s v="Y"/>
    <n v="4"/>
    <n v="-2"/>
    <n v="0"/>
    <n v="44"/>
    <n v="1"/>
    <n v="1"/>
    <n v="1"/>
    <x v="0"/>
    <n v="1097"/>
    <n v="10"/>
    <x v="2"/>
    <x v="0"/>
    <n v="3"/>
    <n v="96"/>
    <n v="3"/>
    <x v="1"/>
    <n v="1"/>
    <n v="2936"/>
    <n v="10826"/>
    <n v="1"/>
    <n v="11"/>
    <n v="3"/>
    <x v="3"/>
    <n v="80"/>
    <n v="0"/>
    <n v="6"/>
    <n v="3"/>
    <n v="6"/>
    <n v="4"/>
    <n v="0"/>
    <n v="2"/>
  </r>
  <r>
    <s v="No"/>
    <x v="0"/>
    <x v="1"/>
    <x v="1"/>
    <x v="1"/>
    <x v="2"/>
    <x v="858"/>
    <x v="858"/>
    <x v="0"/>
    <x v="5"/>
    <x v="2"/>
    <s v="No"/>
    <s v="Y"/>
    <n v="6"/>
    <n v="-2"/>
    <n v="0"/>
    <n v="53"/>
    <n v="0"/>
    <m/>
    <n v="0"/>
    <x v="1"/>
    <n v="1223"/>
    <n v="7"/>
    <x v="0"/>
    <x v="0"/>
    <n v="4"/>
    <n v="50"/>
    <n v="3"/>
    <x v="4"/>
    <n v="3"/>
    <n v="18606"/>
    <n v="18640"/>
    <n v="3"/>
    <n v="18"/>
    <n v="3"/>
    <x v="2"/>
    <n v="80"/>
    <n v="1"/>
    <n v="26"/>
    <n v="3"/>
    <n v="7"/>
    <n v="7"/>
    <n v="4"/>
    <n v="7"/>
  </r>
  <r>
    <s v="No"/>
    <x v="0"/>
    <x v="2"/>
    <x v="1"/>
    <x v="1"/>
    <x v="0"/>
    <x v="859"/>
    <x v="859"/>
    <x v="0"/>
    <x v="1"/>
    <x v="1"/>
    <s v="Yes"/>
    <s v="Y"/>
    <n v="2"/>
    <n v="-2"/>
    <n v="0"/>
    <n v="29"/>
    <n v="0"/>
    <m/>
    <n v="0"/>
    <x v="1"/>
    <n v="942"/>
    <n v="15"/>
    <x v="1"/>
    <x v="0"/>
    <n v="2"/>
    <n v="69"/>
    <n v="1"/>
    <x v="1"/>
    <n v="1"/>
    <n v="2168"/>
    <n v="26933"/>
    <n v="0"/>
    <n v="18"/>
    <n v="3"/>
    <x v="0"/>
    <n v="80"/>
    <n v="1"/>
    <n v="6"/>
    <n v="2"/>
    <n v="5"/>
    <n v="4"/>
    <n v="1"/>
    <n v="3"/>
  </r>
  <r>
    <s v="Yes"/>
    <x v="1"/>
    <x v="4"/>
    <x v="0"/>
    <x v="1"/>
    <x v="0"/>
    <x v="860"/>
    <x v="860"/>
    <x v="1"/>
    <x v="1"/>
    <x v="1"/>
    <s v="Yes"/>
    <s v="Y"/>
    <n v="5"/>
    <n v="-2"/>
    <n v="0"/>
    <n v="22"/>
    <n v="1"/>
    <n v="1"/>
    <n v="1"/>
    <x v="0"/>
    <n v="1256"/>
    <n v="3"/>
    <x v="2"/>
    <x v="0"/>
    <n v="3"/>
    <n v="48"/>
    <n v="2"/>
    <x v="1"/>
    <n v="1"/>
    <n v="2853"/>
    <n v="4223"/>
    <n v="0"/>
    <n v="11"/>
    <n v="3"/>
    <x v="2"/>
    <n v="80"/>
    <n v="1"/>
    <n v="1"/>
    <n v="3"/>
    <n v="0"/>
    <n v="0"/>
    <n v="0"/>
    <n v="0"/>
  </r>
  <r>
    <s v="No"/>
    <x v="0"/>
    <x v="1"/>
    <x v="1"/>
    <x v="0"/>
    <x v="3"/>
    <x v="861"/>
    <x v="861"/>
    <x v="0"/>
    <x v="5"/>
    <x v="1"/>
    <s v="No"/>
    <s v="Y"/>
    <n v="2"/>
    <n v="-2"/>
    <n v="0"/>
    <n v="46"/>
    <n v="0"/>
    <m/>
    <n v="0"/>
    <x v="1"/>
    <n v="1402"/>
    <n v="2"/>
    <x v="3"/>
    <x v="0"/>
    <n v="3"/>
    <n v="69"/>
    <n v="3"/>
    <x v="3"/>
    <n v="2"/>
    <n v="17048"/>
    <n v="24097"/>
    <n v="8"/>
    <n v="23"/>
    <n v="4"/>
    <x v="0"/>
    <n v="80"/>
    <n v="0"/>
    <n v="28"/>
    <n v="3"/>
    <n v="26"/>
    <n v="15"/>
    <n v="15"/>
    <n v="9"/>
  </r>
  <r>
    <s v="No"/>
    <x v="2"/>
    <x v="0"/>
    <x v="1"/>
    <x v="1"/>
    <x v="0"/>
    <x v="862"/>
    <x v="862"/>
    <x v="1"/>
    <x v="1"/>
    <x v="0"/>
    <s v="No"/>
    <s v="Y"/>
    <n v="3"/>
    <n v="-2"/>
    <n v="0"/>
    <n v="44"/>
    <n v="0"/>
    <m/>
    <n v="0"/>
    <x v="1"/>
    <n v="111"/>
    <n v="17"/>
    <x v="3"/>
    <x v="0"/>
    <n v="4"/>
    <n v="74"/>
    <n v="1"/>
    <x v="1"/>
    <n v="1"/>
    <n v="2290"/>
    <n v="4279"/>
    <n v="2"/>
    <n v="13"/>
    <n v="3"/>
    <x v="1"/>
    <n v="80"/>
    <n v="0"/>
    <n v="6"/>
    <n v="3"/>
    <n v="0"/>
    <n v="0"/>
    <n v="0"/>
    <n v="0"/>
  </r>
  <r>
    <s v="No"/>
    <x v="0"/>
    <x v="2"/>
    <x v="1"/>
    <x v="2"/>
    <x v="5"/>
    <x v="863"/>
    <x v="863"/>
    <x v="1"/>
    <x v="8"/>
    <x v="1"/>
    <s v="No"/>
    <s v="Y"/>
    <n v="2"/>
    <n v="-2"/>
    <n v="0"/>
    <n v="33"/>
    <n v="0"/>
    <m/>
    <n v="0"/>
    <x v="1"/>
    <n v="147"/>
    <n v="2"/>
    <x v="3"/>
    <x v="0"/>
    <n v="2"/>
    <n v="99"/>
    <n v="3"/>
    <x v="1"/>
    <n v="3"/>
    <n v="3600"/>
    <n v="8429"/>
    <n v="1"/>
    <n v="13"/>
    <n v="3"/>
    <x v="1"/>
    <n v="80"/>
    <n v="1"/>
    <n v="5"/>
    <n v="3"/>
    <n v="5"/>
    <n v="4"/>
    <n v="1"/>
    <n v="4"/>
  </r>
  <r>
    <s v="Yes"/>
    <x v="2"/>
    <x v="0"/>
    <x v="0"/>
    <x v="1"/>
    <x v="0"/>
    <x v="864"/>
    <x v="864"/>
    <x v="1"/>
    <x v="1"/>
    <x v="2"/>
    <s v="No"/>
    <s v="Y"/>
    <n v="2"/>
    <n v="-2"/>
    <n v="0"/>
    <n v="41"/>
    <n v="1"/>
    <n v="1"/>
    <n v="1"/>
    <x v="0"/>
    <n v="906"/>
    <n v="5"/>
    <x v="0"/>
    <x v="0"/>
    <n v="1"/>
    <n v="95"/>
    <n v="2"/>
    <x v="1"/>
    <n v="1"/>
    <n v="2107"/>
    <n v="20293"/>
    <n v="6"/>
    <n v="17"/>
    <n v="3"/>
    <x v="0"/>
    <n v="80"/>
    <n v="1"/>
    <n v="5"/>
    <n v="1"/>
    <n v="1"/>
    <n v="0"/>
    <n v="0"/>
    <n v="0"/>
  </r>
  <r>
    <s v="No"/>
    <x v="0"/>
    <x v="2"/>
    <x v="1"/>
    <x v="0"/>
    <x v="0"/>
    <x v="865"/>
    <x v="865"/>
    <x v="1"/>
    <x v="0"/>
    <x v="2"/>
    <s v="No"/>
    <s v="Y"/>
    <n v="3"/>
    <n v="-2"/>
    <n v="0"/>
    <n v="30"/>
    <n v="0"/>
    <m/>
    <n v="0"/>
    <x v="1"/>
    <n v="1329"/>
    <n v="29"/>
    <x v="2"/>
    <x v="0"/>
    <n v="3"/>
    <n v="61"/>
    <n v="3"/>
    <x v="0"/>
    <n v="1"/>
    <n v="4115"/>
    <n v="13192"/>
    <n v="8"/>
    <n v="19"/>
    <n v="3"/>
    <x v="3"/>
    <n v="80"/>
    <n v="3"/>
    <n v="8"/>
    <n v="3"/>
    <n v="4"/>
    <n v="3"/>
    <n v="0"/>
    <n v="3"/>
  </r>
  <r>
    <s v="No"/>
    <x v="1"/>
    <x v="0"/>
    <x v="1"/>
    <x v="0"/>
    <x v="2"/>
    <x v="866"/>
    <x v="866"/>
    <x v="1"/>
    <x v="0"/>
    <x v="1"/>
    <s v="No"/>
    <s v="Y"/>
    <n v="2"/>
    <n v="-2"/>
    <n v="0"/>
    <n v="40"/>
    <n v="0"/>
    <m/>
    <n v="0"/>
    <x v="1"/>
    <n v="1184"/>
    <n v="2"/>
    <x v="2"/>
    <x v="0"/>
    <n v="2"/>
    <n v="62"/>
    <n v="3"/>
    <x v="0"/>
    <n v="2"/>
    <n v="4327"/>
    <n v="25440"/>
    <n v="5"/>
    <n v="12"/>
    <n v="3"/>
    <x v="1"/>
    <n v="80"/>
    <n v="3"/>
    <n v="5"/>
    <n v="3"/>
    <n v="0"/>
    <n v="0"/>
    <n v="0"/>
    <n v="0"/>
  </r>
  <r>
    <s v="No"/>
    <x v="1"/>
    <x v="1"/>
    <x v="1"/>
    <x v="1"/>
    <x v="2"/>
    <x v="867"/>
    <x v="867"/>
    <x v="0"/>
    <x v="5"/>
    <x v="1"/>
    <s v="No"/>
    <s v="Y"/>
    <n v="3"/>
    <n v="-2"/>
    <n v="0"/>
    <n v="50"/>
    <n v="0"/>
    <m/>
    <n v="0"/>
    <x v="1"/>
    <n v="1421"/>
    <n v="2"/>
    <x v="3"/>
    <x v="0"/>
    <n v="4"/>
    <n v="30"/>
    <n v="3"/>
    <x v="3"/>
    <n v="3"/>
    <n v="17856"/>
    <n v="9490"/>
    <n v="2"/>
    <n v="22"/>
    <n v="4"/>
    <x v="3"/>
    <n v="80"/>
    <n v="1"/>
    <n v="32"/>
    <n v="3"/>
    <n v="2"/>
    <n v="2"/>
    <n v="2"/>
    <n v="2"/>
  </r>
  <r>
    <s v="No"/>
    <x v="0"/>
    <x v="2"/>
    <x v="1"/>
    <x v="1"/>
    <x v="2"/>
    <x v="868"/>
    <x v="868"/>
    <x v="1"/>
    <x v="2"/>
    <x v="1"/>
    <s v="No"/>
    <s v="Y"/>
    <n v="2"/>
    <n v="-2"/>
    <n v="0"/>
    <n v="28"/>
    <n v="0"/>
    <m/>
    <n v="0"/>
    <x v="1"/>
    <n v="1179"/>
    <n v="19"/>
    <x v="2"/>
    <x v="0"/>
    <n v="4"/>
    <n v="78"/>
    <n v="2"/>
    <x v="1"/>
    <n v="3"/>
    <n v="3196"/>
    <n v="12449"/>
    <n v="1"/>
    <n v="12"/>
    <n v="3"/>
    <x v="3"/>
    <n v="80"/>
    <n v="3"/>
    <n v="6"/>
    <n v="3"/>
    <n v="6"/>
    <n v="5"/>
    <n v="3"/>
    <n v="3"/>
  </r>
  <r>
    <s v="No"/>
    <x v="0"/>
    <x v="1"/>
    <x v="1"/>
    <x v="1"/>
    <x v="0"/>
    <x v="869"/>
    <x v="869"/>
    <x v="1"/>
    <x v="7"/>
    <x v="1"/>
    <s v="No"/>
    <s v="Y"/>
    <n v="2"/>
    <n v="-2"/>
    <n v="0"/>
    <n v="46"/>
    <n v="0"/>
    <m/>
    <n v="0"/>
    <x v="1"/>
    <n v="1450"/>
    <n v="15"/>
    <x v="0"/>
    <x v="0"/>
    <n v="4"/>
    <n v="52"/>
    <n v="3"/>
    <x v="4"/>
    <n v="1"/>
    <n v="19081"/>
    <n v="10849"/>
    <n v="5"/>
    <n v="11"/>
    <n v="3"/>
    <x v="0"/>
    <n v="80"/>
    <n v="1"/>
    <n v="25"/>
    <n v="3"/>
    <n v="4"/>
    <n v="2"/>
    <n v="0"/>
    <n v="3"/>
  </r>
  <r>
    <s v="No"/>
    <x v="0"/>
    <x v="0"/>
    <x v="1"/>
    <x v="0"/>
    <x v="0"/>
    <x v="870"/>
    <x v="870"/>
    <x v="1"/>
    <x v="0"/>
    <x v="1"/>
    <s v="Yes"/>
    <s v="Y"/>
    <n v="2"/>
    <n v="-2"/>
    <n v="0"/>
    <n v="35"/>
    <n v="0"/>
    <m/>
    <n v="0"/>
    <x v="1"/>
    <n v="1361"/>
    <n v="17"/>
    <x v="2"/>
    <x v="0"/>
    <n v="3"/>
    <n v="94"/>
    <n v="3"/>
    <x v="0"/>
    <n v="1"/>
    <n v="8966"/>
    <n v="21026"/>
    <n v="3"/>
    <n v="15"/>
    <n v="3"/>
    <x v="1"/>
    <n v="80"/>
    <n v="3"/>
    <n v="15"/>
    <n v="3"/>
    <n v="7"/>
    <n v="7"/>
    <n v="1"/>
    <n v="7"/>
  </r>
  <r>
    <s v="Yes"/>
    <x v="0"/>
    <x v="4"/>
    <x v="0"/>
    <x v="1"/>
    <x v="0"/>
    <x v="871"/>
    <x v="871"/>
    <x v="0"/>
    <x v="2"/>
    <x v="1"/>
    <s v="No"/>
    <s v="Y"/>
    <n v="3"/>
    <n v="-2"/>
    <n v="0"/>
    <n v="24"/>
    <n v="1"/>
    <n v="1"/>
    <n v="1"/>
    <x v="0"/>
    <n v="984"/>
    <n v="17"/>
    <x v="0"/>
    <x v="0"/>
    <n v="4"/>
    <n v="97"/>
    <n v="3"/>
    <x v="1"/>
    <n v="1"/>
    <n v="2210"/>
    <n v="3372"/>
    <n v="1"/>
    <n v="13"/>
    <n v="3"/>
    <x v="0"/>
    <n v="80"/>
    <n v="1"/>
    <n v="1"/>
    <n v="1"/>
    <n v="1"/>
    <n v="0"/>
    <n v="0"/>
    <n v="0"/>
  </r>
  <r>
    <s v="No"/>
    <x v="1"/>
    <x v="2"/>
    <x v="1"/>
    <x v="0"/>
    <x v="2"/>
    <x v="872"/>
    <x v="872"/>
    <x v="0"/>
    <x v="0"/>
    <x v="1"/>
    <s v="No"/>
    <s v="Y"/>
    <n v="3"/>
    <n v="-2"/>
    <n v="0"/>
    <n v="33"/>
    <n v="0"/>
    <m/>
    <n v="0"/>
    <x v="1"/>
    <n v="1146"/>
    <n v="25"/>
    <x v="3"/>
    <x v="0"/>
    <n v="2"/>
    <n v="82"/>
    <n v="3"/>
    <x v="0"/>
    <n v="3"/>
    <n v="4539"/>
    <n v="4905"/>
    <n v="1"/>
    <n v="12"/>
    <n v="3"/>
    <x v="0"/>
    <n v="80"/>
    <n v="1"/>
    <n v="10"/>
    <n v="2"/>
    <n v="10"/>
    <n v="7"/>
    <n v="0"/>
    <n v="1"/>
  </r>
  <r>
    <s v="No"/>
    <x v="0"/>
    <x v="0"/>
    <x v="1"/>
    <x v="1"/>
    <x v="0"/>
    <x v="873"/>
    <x v="873"/>
    <x v="1"/>
    <x v="2"/>
    <x v="2"/>
    <s v="No"/>
    <s v="Y"/>
    <n v="4"/>
    <n v="-2"/>
    <n v="0"/>
    <n v="36"/>
    <n v="0"/>
    <m/>
    <n v="0"/>
    <x v="1"/>
    <n v="917"/>
    <n v="6"/>
    <x v="2"/>
    <x v="0"/>
    <n v="3"/>
    <n v="60"/>
    <n v="1"/>
    <x v="1"/>
    <n v="1"/>
    <n v="2741"/>
    <n v="6865"/>
    <n v="1"/>
    <n v="14"/>
    <n v="3"/>
    <x v="3"/>
    <n v="80"/>
    <n v="1"/>
    <n v="7"/>
    <n v="3"/>
    <n v="7"/>
    <n v="7"/>
    <n v="1"/>
    <n v="7"/>
  </r>
  <r>
    <s v="No"/>
    <x v="0"/>
    <x v="2"/>
    <x v="1"/>
    <x v="1"/>
    <x v="0"/>
    <x v="874"/>
    <x v="874"/>
    <x v="1"/>
    <x v="2"/>
    <x v="2"/>
    <s v="No"/>
    <s v="Y"/>
    <n v="4"/>
    <n v="-2"/>
    <n v="0"/>
    <n v="30"/>
    <n v="0"/>
    <m/>
    <n v="0"/>
    <x v="1"/>
    <n v="853"/>
    <n v="7"/>
    <x v="2"/>
    <x v="0"/>
    <n v="3"/>
    <n v="49"/>
    <n v="3"/>
    <x v="0"/>
    <n v="1"/>
    <n v="3491"/>
    <n v="11309"/>
    <n v="1"/>
    <n v="13"/>
    <n v="3"/>
    <x v="0"/>
    <n v="80"/>
    <n v="3"/>
    <n v="10"/>
    <n v="2"/>
    <n v="10"/>
    <n v="7"/>
    <n v="8"/>
    <n v="9"/>
  </r>
  <r>
    <s v="No"/>
    <x v="0"/>
    <x v="0"/>
    <x v="1"/>
    <x v="1"/>
    <x v="1"/>
    <x v="875"/>
    <x v="875"/>
    <x v="1"/>
    <x v="1"/>
    <x v="0"/>
    <s v="No"/>
    <s v="Y"/>
    <n v="3"/>
    <n v="-2"/>
    <n v="0"/>
    <n v="44"/>
    <n v="0"/>
    <m/>
    <n v="0"/>
    <x v="1"/>
    <n v="200"/>
    <n v="29"/>
    <x v="2"/>
    <x v="0"/>
    <n v="4"/>
    <n v="32"/>
    <n v="3"/>
    <x v="0"/>
    <n v="4"/>
    <n v="4541"/>
    <n v="7744"/>
    <n v="1"/>
    <n v="25"/>
    <n v="4"/>
    <x v="2"/>
    <n v="80"/>
    <n v="0"/>
    <n v="20"/>
    <n v="3"/>
    <n v="20"/>
    <n v="11"/>
    <n v="13"/>
    <n v="17"/>
  </r>
  <r>
    <s v="No"/>
    <x v="0"/>
    <x v="4"/>
    <x v="1"/>
    <x v="0"/>
    <x v="3"/>
    <x v="876"/>
    <x v="876"/>
    <x v="1"/>
    <x v="6"/>
    <x v="0"/>
    <s v="No"/>
    <s v="Y"/>
    <n v="2"/>
    <n v="-2"/>
    <n v="0"/>
    <n v="20"/>
    <n v="0"/>
    <m/>
    <n v="0"/>
    <x v="1"/>
    <n v="654"/>
    <n v="21"/>
    <x v="3"/>
    <x v="0"/>
    <n v="3"/>
    <n v="43"/>
    <n v="4"/>
    <x v="1"/>
    <n v="2"/>
    <n v="2678"/>
    <n v="5050"/>
    <n v="1"/>
    <n v="17"/>
    <n v="3"/>
    <x v="1"/>
    <n v="80"/>
    <n v="0"/>
    <n v="2"/>
    <n v="3"/>
    <n v="2"/>
    <n v="1"/>
    <n v="2"/>
    <n v="2"/>
  </r>
  <r>
    <s v="No"/>
    <x v="0"/>
    <x v="1"/>
    <x v="1"/>
    <x v="1"/>
    <x v="4"/>
    <x v="877"/>
    <x v="877"/>
    <x v="1"/>
    <x v="3"/>
    <x v="2"/>
    <s v="No"/>
    <s v="Y"/>
    <n v="3"/>
    <n v="-2"/>
    <n v="0"/>
    <n v="46"/>
    <n v="0"/>
    <m/>
    <n v="0"/>
    <x v="1"/>
    <n v="150"/>
    <n v="2"/>
    <x v="2"/>
    <x v="0"/>
    <n v="4"/>
    <n v="60"/>
    <n v="3"/>
    <x v="0"/>
    <n v="4"/>
    <n v="7379"/>
    <n v="17433"/>
    <n v="2"/>
    <n v="11"/>
    <n v="3"/>
    <x v="3"/>
    <n v="80"/>
    <n v="1"/>
    <n v="12"/>
    <n v="2"/>
    <n v="6"/>
    <n v="3"/>
    <n v="1"/>
    <n v="4"/>
  </r>
  <r>
    <s v="No"/>
    <x v="2"/>
    <x v="0"/>
    <x v="1"/>
    <x v="2"/>
    <x v="2"/>
    <x v="878"/>
    <x v="878"/>
    <x v="1"/>
    <x v="8"/>
    <x v="1"/>
    <s v="No"/>
    <s v="Y"/>
    <n v="3"/>
    <n v="-2"/>
    <n v="0"/>
    <n v="42"/>
    <n v="0"/>
    <m/>
    <n v="0"/>
    <x v="1"/>
    <n v="179"/>
    <n v="2"/>
    <x v="4"/>
    <x v="0"/>
    <n v="4"/>
    <n v="79"/>
    <n v="4"/>
    <x v="0"/>
    <n v="3"/>
    <n v="6272"/>
    <n v="12858"/>
    <n v="7"/>
    <n v="16"/>
    <n v="3"/>
    <x v="0"/>
    <n v="80"/>
    <n v="1"/>
    <n v="10"/>
    <n v="4"/>
    <n v="4"/>
    <n v="3"/>
    <n v="0"/>
    <n v="3"/>
  </r>
  <r>
    <s v="No"/>
    <x v="0"/>
    <x v="3"/>
    <x v="1"/>
    <x v="0"/>
    <x v="3"/>
    <x v="879"/>
    <x v="879"/>
    <x v="1"/>
    <x v="0"/>
    <x v="2"/>
    <s v="Yes"/>
    <s v="Y"/>
    <n v="3"/>
    <n v="-2"/>
    <n v="0"/>
    <n v="60"/>
    <n v="0"/>
    <m/>
    <n v="0"/>
    <x v="1"/>
    <n v="696"/>
    <n v="7"/>
    <x v="2"/>
    <x v="0"/>
    <n v="2"/>
    <n v="52"/>
    <n v="4"/>
    <x v="0"/>
    <n v="2"/>
    <n v="5220"/>
    <n v="10893"/>
    <n v="0"/>
    <n v="18"/>
    <n v="3"/>
    <x v="2"/>
    <n v="80"/>
    <n v="1"/>
    <n v="12"/>
    <n v="3"/>
    <n v="11"/>
    <n v="7"/>
    <n v="1"/>
    <n v="9"/>
  </r>
  <r>
    <s v="No"/>
    <x v="1"/>
    <x v="2"/>
    <x v="1"/>
    <x v="1"/>
    <x v="1"/>
    <x v="880"/>
    <x v="880"/>
    <x v="0"/>
    <x v="2"/>
    <x v="1"/>
    <s v="No"/>
    <s v="Y"/>
    <n v="2"/>
    <n v="-2"/>
    <n v="0"/>
    <n v="32"/>
    <n v="0"/>
    <m/>
    <n v="0"/>
    <x v="1"/>
    <n v="116"/>
    <n v="13"/>
    <x v="3"/>
    <x v="0"/>
    <n v="3"/>
    <n v="77"/>
    <n v="2"/>
    <x v="1"/>
    <n v="2"/>
    <n v="2743"/>
    <n v="7331"/>
    <n v="1"/>
    <n v="20"/>
    <n v="4"/>
    <x v="3"/>
    <n v="80"/>
    <n v="1"/>
    <n v="2"/>
    <n v="3"/>
    <n v="2"/>
    <n v="2"/>
    <n v="2"/>
    <n v="2"/>
  </r>
  <r>
    <s v="No"/>
    <x v="1"/>
    <x v="2"/>
    <x v="1"/>
    <x v="1"/>
    <x v="0"/>
    <x v="881"/>
    <x v="881"/>
    <x v="0"/>
    <x v="1"/>
    <x v="0"/>
    <s v="Yes"/>
    <s v="Y"/>
    <n v="2"/>
    <n v="-2"/>
    <n v="0"/>
    <n v="32"/>
    <n v="0"/>
    <m/>
    <n v="0"/>
    <x v="1"/>
    <n v="1316"/>
    <n v="2"/>
    <x v="0"/>
    <x v="0"/>
    <n v="4"/>
    <n v="38"/>
    <n v="3"/>
    <x v="0"/>
    <n v="1"/>
    <n v="4998"/>
    <n v="2338"/>
    <n v="4"/>
    <n v="14"/>
    <n v="3"/>
    <x v="1"/>
    <n v="80"/>
    <n v="0"/>
    <n v="10"/>
    <n v="3"/>
    <n v="8"/>
    <n v="7"/>
    <n v="0"/>
    <n v="7"/>
  </r>
  <r>
    <s v="No"/>
    <x v="0"/>
    <x v="0"/>
    <x v="1"/>
    <x v="1"/>
    <x v="4"/>
    <x v="882"/>
    <x v="882"/>
    <x v="0"/>
    <x v="3"/>
    <x v="2"/>
    <s v="Yes"/>
    <s v="Y"/>
    <n v="2"/>
    <n v="-2"/>
    <n v="0"/>
    <n v="36"/>
    <n v="0"/>
    <m/>
    <n v="0"/>
    <x v="1"/>
    <n v="363"/>
    <n v="1"/>
    <x v="3"/>
    <x v="0"/>
    <n v="4"/>
    <n v="77"/>
    <n v="1"/>
    <x v="2"/>
    <n v="4"/>
    <n v="10252"/>
    <n v="4235"/>
    <n v="2"/>
    <n v="21"/>
    <n v="4"/>
    <x v="3"/>
    <n v="80"/>
    <n v="1"/>
    <n v="17"/>
    <n v="3"/>
    <n v="7"/>
    <n v="7"/>
    <n v="7"/>
    <n v="7"/>
  </r>
  <r>
    <s v="No"/>
    <x v="0"/>
    <x v="2"/>
    <x v="1"/>
    <x v="1"/>
    <x v="2"/>
    <x v="883"/>
    <x v="883"/>
    <x v="1"/>
    <x v="1"/>
    <x v="1"/>
    <s v="No"/>
    <s v="Y"/>
    <n v="5"/>
    <n v="-2"/>
    <n v="0"/>
    <n v="33"/>
    <n v="0"/>
    <m/>
    <n v="0"/>
    <x v="1"/>
    <n v="117"/>
    <n v="9"/>
    <x v="3"/>
    <x v="0"/>
    <n v="1"/>
    <n v="60"/>
    <n v="3"/>
    <x v="1"/>
    <n v="4"/>
    <n v="2781"/>
    <n v="6311"/>
    <n v="0"/>
    <n v="13"/>
    <n v="3"/>
    <x v="2"/>
    <n v="80"/>
    <n v="1"/>
    <n v="15"/>
    <n v="3"/>
    <n v="14"/>
    <n v="10"/>
    <n v="4"/>
    <n v="10"/>
  </r>
  <r>
    <s v="No"/>
    <x v="0"/>
    <x v="0"/>
    <x v="1"/>
    <x v="0"/>
    <x v="4"/>
    <x v="884"/>
    <x v="884"/>
    <x v="0"/>
    <x v="0"/>
    <x v="2"/>
    <s v="No"/>
    <s v="Y"/>
    <n v="2"/>
    <n v="-2"/>
    <n v="0"/>
    <n v="40"/>
    <n v="0"/>
    <m/>
    <n v="0"/>
    <x v="1"/>
    <n v="107"/>
    <n v="10"/>
    <x v="3"/>
    <x v="0"/>
    <n v="4"/>
    <n v="84"/>
    <n v="2"/>
    <x v="0"/>
    <n v="4"/>
    <n v="6852"/>
    <n v="11591"/>
    <n v="7"/>
    <n v="12"/>
    <n v="3"/>
    <x v="2"/>
    <n v="80"/>
    <n v="1"/>
    <n v="7"/>
    <n v="4"/>
    <n v="5"/>
    <n v="1"/>
    <n v="1"/>
    <n v="3"/>
  </r>
  <r>
    <s v="No"/>
    <x v="0"/>
    <x v="2"/>
    <x v="1"/>
    <x v="0"/>
    <x v="0"/>
    <x v="885"/>
    <x v="885"/>
    <x v="1"/>
    <x v="0"/>
    <x v="0"/>
    <s v="No"/>
    <s v="Y"/>
    <n v="4"/>
    <n v="-2"/>
    <n v="0"/>
    <n v="25"/>
    <n v="0"/>
    <m/>
    <n v="0"/>
    <x v="1"/>
    <n v="1356"/>
    <n v="10"/>
    <x v="2"/>
    <x v="0"/>
    <n v="3"/>
    <n v="57"/>
    <n v="3"/>
    <x v="0"/>
    <n v="1"/>
    <n v="4950"/>
    <n v="20623"/>
    <n v="0"/>
    <n v="14"/>
    <n v="3"/>
    <x v="2"/>
    <n v="80"/>
    <n v="0"/>
    <n v="5"/>
    <n v="3"/>
    <n v="4"/>
    <n v="3"/>
    <n v="1"/>
    <n v="1"/>
  </r>
  <r>
    <s v="No"/>
    <x v="0"/>
    <x v="2"/>
    <x v="1"/>
    <x v="1"/>
    <x v="2"/>
    <x v="886"/>
    <x v="886"/>
    <x v="1"/>
    <x v="1"/>
    <x v="1"/>
    <s v="Yes"/>
    <s v="Y"/>
    <n v="2"/>
    <n v="-2"/>
    <n v="0"/>
    <n v="30"/>
    <n v="0"/>
    <m/>
    <n v="0"/>
    <x v="1"/>
    <n v="1465"/>
    <n v="1"/>
    <x v="3"/>
    <x v="0"/>
    <n v="4"/>
    <n v="63"/>
    <n v="3"/>
    <x v="1"/>
    <n v="2"/>
    <n v="3579"/>
    <n v="9369"/>
    <n v="0"/>
    <n v="21"/>
    <n v="4"/>
    <x v="0"/>
    <n v="80"/>
    <n v="1"/>
    <n v="12"/>
    <n v="3"/>
    <n v="11"/>
    <n v="9"/>
    <n v="5"/>
    <n v="7"/>
  </r>
  <r>
    <s v="No"/>
    <x v="1"/>
    <x v="0"/>
    <x v="1"/>
    <x v="1"/>
    <x v="2"/>
    <x v="887"/>
    <x v="887"/>
    <x v="0"/>
    <x v="7"/>
    <x v="1"/>
    <s v="Yes"/>
    <s v="Y"/>
    <n v="6"/>
    <n v="-2"/>
    <n v="0"/>
    <n v="42"/>
    <n v="0"/>
    <m/>
    <n v="0"/>
    <x v="1"/>
    <n v="458"/>
    <n v="26"/>
    <x v="4"/>
    <x v="0"/>
    <n v="1"/>
    <n v="60"/>
    <n v="3"/>
    <x v="2"/>
    <n v="3"/>
    <n v="13191"/>
    <n v="23281"/>
    <n v="3"/>
    <n v="17"/>
    <n v="3"/>
    <x v="3"/>
    <n v="80"/>
    <n v="0"/>
    <n v="20"/>
    <n v="3"/>
    <n v="1"/>
    <n v="0"/>
    <n v="0"/>
    <n v="0"/>
  </r>
  <r>
    <s v="No"/>
    <x v="2"/>
    <x v="0"/>
    <x v="1"/>
    <x v="0"/>
    <x v="3"/>
    <x v="888"/>
    <x v="888"/>
    <x v="0"/>
    <x v="0"/>
    <x v="1"/>
    <s v="Yes"/>
    <s v="Y"/>
    <n v="6"/>
    <n v="-2"/>
    <n v="0"/>
    <n v="35"/>
    <n v="0"/>
    <m/>
    <n v="0"/>
    <x v="1"/>
    <n v="1212"/>
    <n v="8"/>
    <x v="0"/>
    <x v="0"/>
    <n v="3"/>
    <n v="78"/>
    <n v="2"/>
    <x v="2"/>
    <n v="2"/>
    <n v="10377"/>
    <n v="13755"/>
    <n v="4"/>
    <n v="11"/>
    <n v="3"/>
    <x v="2"/>
    <n v="80"/>
    <n v="1"/>
    <n v="16"/>
    <n v="2"/>
    <n v="13"/>
    <n v="2"/>
    <n v="4"/>
    <n v="12"/>
  </r>
  <r>
    <s v="No"/>
    <x v="0"/>
    <x v="2"/>
    <x v="1"/>
    <x v="1"/>
    <x v="0"/>
    <x v="889"/>
    <x v="889"/>
    <x v="1"/>
    <x v="1"/>
    <x v="1"/>
    <s v="Yes"/>
    <s v="Y"/>
    <n v="3"/>
    <n v="-2"/>
    <n v="0"/>
    <n v="27"/>
    <n v="0"/>
    <m/>
    <n v="0"/>
    <x v="1"/>
    <n v="1103"/>
    <n v="14"/>
    <x v="3"/>
    <x v="0"/>
    <n v="1"/>
    <n v="42"/>
    <n v="3"/>
    <x v="1"/>
    <n v="1"/>
    <n v="2235"/>
    <n v="14377"/>
    <n v="1"/>
    <n v="14"/>
    <n v="3"/>
    <x v="1"/>
    <n v="80"/>
    <n v="2"/>
    <n v="9"/>
    <n v="2"/>
    <n v="9"/>
    <n v="7"/>
    <n v="6"/>
    <n v="8"/>
  </r>
  <r>
    <s v="No"/>
    <x v="1"/>
    <x v="1"/>
    <x v="1"/>
    <x v="1"/>
    <x v="0"/>
    <x v="890"/>
    <x v="890"/>
    <x v="0"/>
    <x v="3"/>
    <x v="2"/>
    <s v="No"/>
    <s v="Y"/>
    <n v="2"/>
    <n v="-2"/>
    <n v="0"/>
    <n v="54"/>
    <n v="0"/>
    <m/>
    <n v="0"/>
    <x v="1"/>
    <n v="966"/>
    <n v="1"/>
    <x v="2"/>
    <x v="0"/>
    <n v="4"/>
    <n v="53"/>
    <n v="3"/>
    <x v="2"/>
    <n v="1"/>
    <n v="10502"/>
    <n v="9659"/>
    <n v="7"/>
    <n v="17"/>
    <n v="3"/>
    <x v="0"/>
    <n v="80"/>
    <n v="1"/>
    <n v="33"/>
    <n v="1"/>
    <n v="5"/>
    <n v="4"/>
    <n v="1"/>
    <n v="4"/>
  </r>
  <r>
    <s v="No"/>
    <x v="0"/>
    <x v="0"/>
    <x v="1"/>
    <x v="1"/>
    <x v="0"/>
    <x v="891"/>
    <x v="891"/>
    <x v="0"/>
    <x v="1"/>
    <x v="1"/>
    <s v="No"/>
    <s v="Y"/>
    <n v="5"/>
    <n v="-2"/>
    <n v="0"/>
    <n v="44"/>
    <n v="0"/>
    <m/>
    <n v="0"/>
    <x v="1"/>
    <n v="1117"/>
    <n v="2"/>
    <x v="1"/>
    <x v="0"/>
    <n v="1"/>
    <n v="72"/>
    <n v="4"/>
    <x v="1"/>
    <n v="1"/>
    <n v="2011"/>
    <n v="19982"/>
    <n v="1"/>
    <n v="13"/>
    <n v="3"/>
    <x v="1"/>
    <n v="80"/>
    <n v="1"/>
    <n v="10"/>
    <n v="3"/>
    <n v="10"/>
    <n v="5"/>
    <n v="7"/>
    <n v="7"/>
  </r>
  <r>
    <s v="Yes"/>
    <x v="2"/>
    <x v="4"/>
    <x v="0"/>
    <x v="1"/>
    <x v="2"/>
    <x v="892"/>
    <x v="892"/>
    <x v="0"/>
    <x v="1"/>
    <x v="0"/>
    <s v="Yes"/>
    <s v="Y"/>
    <n v="2"/>
    <n v="-2"/>
    <n v="0"/>
    <n v="19"/>
    <n v="1"/>
    <n v="1"/>
    <n v="1"/>
    <x v="0"/>
    <n v="504"/>
    <n v="10"/>
    <x v="3"/>
    <x v="0"/>
    <n v="1"/>
    <n v="96"/>
    <n v="2"/>
    <x v="1"/>
    <n v="2"/>
    <n v="1859"/>
    <n v="6148"/>
    <n v="1"/>
    <n v="25"/>
    <n v="4"/>
    <x v="2"/>
    <n v="80"/>
    <n v="0"/>
    <n v="1"/>
    <n v="4"/>
    <n v="1"/>
    <n v="1"/>
    <n v="0"/>
    <n v="0"/>
  </r>
  <r>
    <s v="No"/>
    <x v="0"/>
    <x v="2"/>
    <x v="1"/>
    <x v="1"/>
    <x v="0"/>
    <x v="893"/>
    <x v="893"/>
    <x v="0"/>
    <x v="1"/>
    <x v="2"/>
    <s v="No"/>
    <s v="Y"/>
    <n v="5"/>
    <n v="-2"/>
    <n v="0"/>
    <n v="29"/>
    <n v="0"/>
    <m/>
    <n v="0"/>
    <x v="1"/>
    <n v="1010"/>
    <n v="1"/>
    <x v="3"/>
    <x v="0"/>
    <n v="1"/>
    <n v="97"/>
    <n v="3"/>
    <x v="1"/>
    <n v="1"/>
    <n v="3760"/>
    <n v="5598"/>
    <n v="1"/>
    <n v="15"/>
    <n v="3"/>
    <x v="0"/>
    <n v="80"/>
    <n v="3"/>
    <n v="3"/>
    <n v="3"/>
    <n v="3"/>
    <n v="2"/>
    <n v="1"/>
    <n v="2"/>
  </r>
  <r>
    <s v="No"/>
    <x v="0"/>
    <x v="1"/>
    <x v="1"/>
    <x v="1"/>
    <x v="0"/>
    <x v="894"/>
    <x v="894"/>
    <x v="1"/>
    <x v="7"/>
    <x v="1"/>
    <s v="No"/>
    <s v="Y"/>
    <n v="2"/>
    <n v="-2"/>
    <n v="0"/>
    <n v="54"/>
    <n v="0"/>
    <m/>
    <n v="0"/>
    <x v="1"/>
    <n v="685"/>
    <n v="3"/>
    <x v="3"/>
    <x v="0"/>
    <n v="4"/>
    <n v="85"/>
    <n v="3"/>
    <x v="3"/>
    <n v="1"/>
    <n v="17779"/>
    <n v="23474"/>
    <n v="3"/>
    <n v="14"/>
    <n v="3"/>
    <x v="0"/>
    <n v="80"/>
    <n v="0"/>
    <n v="36"/>
    <n v="3"/>
    <n v="10"/>
    <n v="9"/>
    <n v="0"/>
    <n v="9"/>
  </r>
  <r>
    <s v="No"/>
    <x v="0"/>
    <x v="2"/>
    <x v="1"/>
    <x v="1"/>
    <x v="2"/>
    <x v="895"/>
    <x v="895"/>
    <x v="1"/>
    <x v="4"/>
    <x v="1"/>
    <s v="Yes"/>
    <s v="Y"/>
    <n v="2"/>
    <n v="-2"/>
    <n v="0"/>
    <n v="31"/>
    <n v="0"/>
    <m/>
    <n v="0"/>
    <x v="1"/>
    <n v="1332"/>
    <n v="11"/>
    <x v="0"/>
    <x v="0"/>
    <n v="3"/>
    <n v="80"/>
    <n v="3"/>
    <x v="0"/>
    <n v="3"/>
    <n v="6833"/>
    <n v="17089"/>
    <n v="1"/>
    <n v="12"/>
    <n v="3"/>
    <x v="1"/>
    <n v="80"/>
    <n v="0"/>
    <n v="6"/>
    <n v="2"/>
    <n v="6"/>
    <n v="5"/>
    <n v="0"/>
    <n v="1"/>
  </r>
  <r>
    <s v="No"/>
    <x v="0"/>
    <x v="2"/>
    <x v="1"/>
    <x v="1"/>
    <x v="2"/>
    <x v="896"/>
    <x v="896"/>
    <x v="0"/>
    <x v="4"/>
    <x v="0"/>
    <s v="No"/>
    <s v="Y"/>
    <n v="2"/>
    <n v="-2"/>
    <n v="0"/>
    <n v="31"/>
    <n v="0"/>
    <m/>
    <n v="0"/>
    <x v="1"/>
    <n v="1062"/>
    <n v="24"/>
    <x v="3"/>
    <x v="0"/>
    <n v="3"/>
    <n v="96"/>
    <n v="2"/>
    <x v="0"/>
    <n v="3"/>
    <n v="6812"/>
    <n v="17198"/>
    <n v="1"/>
    <n v="19"/>
    <n v="3"/>
    <x v="2"/>
    <n v="80"/>
    <n v="0"/>
    <n v="10"/>
    <n v="3"/>
    <n v="10"/>
    <n v="9"/>
    <n v="1"/>
    <n v="8"/>
  </r>
  <r>
    <s v="No"/>
    <x v="0"/>
    <x v="3"/>
    <x v="1"/>
    <x v="0"/>
    <x v="0"/>
    <x v="897"/>
    <x v="897"/>
    <x v="0"/>
    <x v="0"/>
    <x v="0"/>
    <s v="No"/>
    <s v="Y"/>
    <n v="2"/>
    <n v="-2"/>
    <n v="0"/>
    <n v="59"/>
    <n v="0"/>
    <m/>
    <n v="0"/>
    <x v="1"/>
    <n v="326"/>
    <n v="3"/>
    <x v="3"/>
    <x v="0"/>
    <n v="3"/>
    <n v="48"/>
    <n v="2"/>
    <x v="0"/>
    <n v="1"/>
    <n v="5171"/>
    <n v="16490"/>
    <n v="5"/>
    <n v="17"/>
    <n v="3"/>
    <x v="1"/>
    <n v="80"/>
    <n v="0"/>
    <n v="13"/>
    <n v="3"/>
    <n v="6"/>
    <n v="1"/>
    <n v="0"/>
    <n v="5"/>
  </r>
  <r>
    <s v="No"/>
    <x v="0"/>
    <x v="0"/>
    <x v="1"/>
    <x v="1"/>
    <x v="0"/>
    <x v="898"/>
    <x v="898"/>
    <x v="1"/>
    <x v="7"/>
    <x v="1"/>
    <s v="No"/>
    <s v="Y"/>
    <n v="2"/>
    <n v="-2"/>
    <n v="0"/>
    <n v="43"/>
    <n v="0"/>
    <m/>
    <n v="0"/>
    <x v="1"/>
    <n v="920"/>
    <n v="3"/>
    <x v="3"/>
    <x v="0"/>
    <n v="3"/>
    <n v="96"/>
    <n v="1"/>
    <x v="4"/>
    <n v="1"/>
    <n v="19740"/>
    <n v="18625"/>
    <n v="3"/>
    <n v="14"/>
    <n v="3"/>
    <x v="2"/>
    <n v="80"/>
    <n v="1"/>
    <n v="25"/>
    <n v="3"/>
    <n v="8"/>
    <n v="7"/>
    <n v="0"/>
    <n v="7"/>
  </r>
  <r>
    <s v="No"/>
    <x v="0"/>
    <x v="1"/>
    <x v="1"/>
    <x v="1"/>
    <x v="2"/>
    <x v="899"/>
    <x v="899"/>
    <x v="1"/>
    <x v="5"/>
    <x v="1"/>
    <s v="No"/>
    <s v="Y"/>
    <n v="2"/>
    <n v="-2"/>
    <n v="0"/>
    <n v="49"/>
    <n v="0"/>
    <m/>
    <n v="0"/>
    <x v="1"/>
    <n v="1098"/>
    <n v="4"/>
    <x v="0"/>
    <x v="0"/>
    <n v="1"/>
    <n v="85"/>
    <n v="2"/>
    <x v="4"/>
    <n v="3"/>
    <n v="18711"/>
    <n v="12124"/>
    <n v="2"/>
    <n v="13"/>
    <n v="3"/>
    <x v="3"/>
    <n v="80"/>
    <n v="1"/>
    <n v="23"/>
    <n v="4"/>
    <n v="1"/>
    <n v="0"/>
    <n v="0"/>
    <n v="0"/>
  </r>
  <r>
    <s v="No"/>
    <x v="1"/>
    <x v="0"/>
    <x v="1"/>
    <x v="1"/>
    <x v="4"/>
    <x v="900"/>
    <x v="900"/>
    <x v="1"/>
    <x v="1"/>
    <x v="1"/>
    <s v="No"/>
    <s v="Y"/>
    <n v="2"/>
    <n v="-2"/>
    <n v="0"/>
    <n v="36"/>
    <n v="0"/>
    <m/>
    <n v="0"/>
    <x v="1"/>
    <n v="469"/>
    <n v="3"/>
    <x v="3"/>
    <x v="0"/>
    <n v="4"/>
    <n v="46"/>
    <n v="3"/>
    <x v="1"/>
    <n v="4"/>
    <n v="3692"/>
    <n v="9256"/>
    <n v="1"/>
    <n v="12"/>
    <n v="3"/>
    <x v="3"/>
    <n v="80"/>
    <n v="0"/>
    <n v="12"/>
    <n v="2"/>
    <n v="11"/>
    <n v="10"/>
    <n v="0"/>
    <n v="7"/>
  </r>
  <r>
    <s v="No"/>
    <x v="0"/>
    <x v="1"/>
    <x v="1"/>
    <x v="1"/>
    <x v="4"/>
    <x v="901"/>
    <x v="901"/>
    <x v="1"/>
    <x v="2"/>
    <x v="0"/>
    <s v="No"/>
    <s v="Y"/>
    <n v="4"/>
    <n v="-2"/>
    <n v="0"/>
    <n v="48"/>
    <n v="0"/>
    <m/>
    <n v="0"/>
    <x v="1"/>
    <n v="969"/>
    <n v="2"/>
    <x v="0"/>
    <x v="0"/>
    <n v="4"/>
    <n v="76"/>
    <n v="4"/>
    <x v="1"/>
    <n v="4"/>
    <n v="2559"/>
    <n v="16620"/>
    <n v="5"/>
    <n v="11"/>
    <n v="3"/>
    <x v="3"/>
    <n v="80"/>
    <n v="0"/>
    <n v="7"/>
    <n v="2"/>
    <n v="1"/>
    <n v="0"/>
    <n v="0"/>
    <n v="0"/>
  </r>
  <r>
    <s v="No"/>
    <x v="0"/>
    <x v="2"/>
    <x v="1"/>
    <x v="1"/>
    <x v="0"/>
    <x v="902"/>
    <x v="902"/>
    <x v="1"/>
    <x v="1"/>
    <x v="2"/>
    <s v="No"/>
    <s v="Y"/>
    <n v="2"/>
    <n v="-2"/>
    <n v="0"/>
    <n v="27"/>
    <n v="0"/>
    <m/>
    <n v="0"/>
    <x v="1"/>
    <n v="1167"/>
    <n v="4"/>
    <x v="0"/>
    <x v="0"/>
    <n v="1"/>
    <n v="76"/>
    <n v="3"/>
    <x v="1"/>
    <n v="1"/>
    <n v="2517"/>
    <n v="3208"/>
    <n v="1"/>
    <n v="11"/>
    <n v="3"/>
    <x v="2"/>
    <n v="80"/>
    <n v="3"/>
    <n v="5"/>
    <n v="3"/>
    <n v="5"/>
    <n v="3"/>
    <n v="0"/>
    <n v="3"/>
  </r>
  <r>
    <s v="No"/>
    <x v="0"/>
    <x v="2"/>
    <x v="1"/>
    <x v="1"/>
    <x v="0"/>
    <x v="903"/>
    <x v="903"/>
    <x v="1"/>
    <x v="4"/>
    <x v="2"/>
    <s v="Yes"/>
    <s v="Y"/>
    <n v="2"/>
    <n v="-2"/>
    <n v="0"/>
    <n v="29"/>
    <n v="0"/>
    <m/>
    <n v="0"/>
    <x v="1"/>
    <n v="1329"/>
    <n v="7"/>
    <x v="3"/>
    <x v="0"/>
    <n v="3"/>
    <n v="82"/>
    <n v="3"/>
    <x v="0"/>
    <n v="1"/>
    <n v="6623"/>
    <n v="4204"/>
    <n v="1"/>
    <n v="11"/>
    <n v="3"/>
    <x v="2"/>
    <n v="80"/>
    <n v="2"/>
    <n v="6"/>
    <n v="3"/>
    <n v="6"/>
    <n v="0"/>
    <n v="1"/>
    <n v="0"/>
  </r>
  <r>
    <s v="No"/>
    <x v="0"/>
    <x v="1"/>
    <x v="1"/>
    <x v="1"/>
    <x v="0"/>
    <x v="904"/>
    <x v="904"/>
    <x v="1"/>
    <x v="7"/>
    <x v="0"/>
    <s v="No"/>
    <s v="Y"/>
    <n v="3"/>
    <n v="-2"/>
    <n v="0"/>
    <n v="48"/>
    <n v="0"/>
    <m/>
    <n v="0"/>
    <x v="1"/>
    <n v="715"/>
    <n v="1"/>
    <x v="3"/>
    <x v="0"/>
    <n v="4"/>
    <n v="76"/>
    <n v="2"/>
    <x v="4"/>
    <n v="1"/>
    <n v="18265"/>
    <n v="8733"/>
    <n v="6"/>
    <n v="12"/>
    <n v="3"/>
    <x v="3"/>
    <n v="80"/>
    <n v="0"/>
    <n v="25"/>
    <n v="4"/>
    <n v="1"/>
    <n v="0"/>
    <n v="0"/>
    <n v="0"/>
  </r>
  <r>
    <s v="No"/>
    <x v="0"/>
    <x v="2"/>
    <x v="1"/>
    <x v="1"/>
    <x v="0"/>
    <x v="905"/>
    <x v="905"/>
    <x v="0"/>
    <x v="7"/>
    <x v="2"/>
    <s v="No"/>
    <s v="Y"/>
    <n v="2"/>
    <n v="-2"/>
    <n v="0"/>
    <n v="29"/>
    <n v="0"/>
    <m/>
    <n v="0"/>
    <x v="1"/>
    <n v="694"/>
    <n v="1"/>
    <x v="3"/>
    <x v="0"/>
    <n v="4"/>
    <n v="87"/>
    <n v="2"/>
    <x v="3"/>
    <n v="1"/>
    <n v="16124"/>
    <n v="3423"/>
    <n v="3"/>
    <n v="14"/>
    <n v="3"/>
    <x v="2"/>
    <n v="80"/>
    <n v="2"/>
    <n v="9"/>
    <n v="2"/>
    <n v="7"/>
    <n v="7"/>
    <n v="1"/>
    <n v="7"/>
  </r>
  <r>
    <s v="No"/>
    <x v="0"/>
    <x v="2"/>
    <x v="1"/>
    <x v="1"/>
    <x v="4"/>
    <x v="906"/>
    <x v="906"/>
    <x v="0"/>
    <x v="1"/>
    <x v="1"/>
    <s v="No"/>
    <s v="Y"/>
    <n v="5"/>
    <n v="-2"/>
    <n v="0"/>
    <n v="34"/>
    <n v="0"/>
    <m/>
    <n v="0"/>
    <x v="1"/>
    <n v="1320"/>
    <n v="20"/>
    <x v="3"/>
    <x v="0"/>
    <n v="4"/>
    <n v="89"/>
    <n v="4"/>
    <x v="1"/>
    <n v="4"/>
    <n v="2585"/>
    <n v="21643"/>
    <n v="0"/>
    <n v="17"/>
    <n v="3"/>
    <x v="1"/>
    <n v="80"/>
    <n v="0"/>
    <n v="2"/>
    <n v="2"/>
    <n v="1"/>
    <n v="0"/>
    <n v="0"/>
    <n v="0"/>
  </r>
  <r>
    <s v="No"/>
    <x v="0"/>
    <x v="0"/>
    <x v="1"/>
    <x v="0"/>
    <x v="3"/>
    <x v="907"/>
    <x v="907"/>
    <x v="1"/>
    <x v="5"/>
    <x v="1"/>
    <s v="No"/>
    <s v="Y"/>
    <n v="5"/>
    <n v="-2"/>
    <n v="0"/>
    <n v="44"/>
    <n v="0"/>
    <m/>
    <n v="0"/>
    <x v="1"/>
    <n v="1099"/>
    <n v="5"/>
    <x v="3"/>
    <x v="0"/>
    <n v="2"/>
    <n v="88"/>
    <n v="3"/>
    <x v="4"/>
    <n v="2"/>
    <n v="18213"/>
    <n v="8751"/>
    <n v="7"/>
    <n v="11"/>
    <n v="3"/>
    <x v="3"/>
    <n v="80"/>
    <n v="1"/>
    <n v="26"/>
    <n v="3"/>
    <n v="22"/>
    <n v="9"/>
    <n v="3"/>
    <n v="10"/>
  </r>
  <r>
    <s v="No"/>
    <x v="0"/>
    <x v="2"/>
    <x v="1"/>
    <x v="0"/>
    <x v="3"/>
    <x v="908"/>
    <x v="908"/>
    <x v="1"/>
    <x v="0"/>
    <x v="2"/>
    <s v="Yes"/>
    <s v="Y"/>
    <n v="3"/>
    <n v="-2"/>
    <n v="0"/>
    <n v="33"/>
    <n v="0"/>
    <m/>
    <n v="0"/>
    <x v="1"/>
    <n v="536"/>
    <n v="10"/>
    <x v="4"/>
    <x v="0"/>
    <n v="4"/>
    <n v="82"/>
    <n v="4"/>
    <x v="2"/>
    <n v="2"/>
    <n v="8380"/>
    <n v="21708"/>
    <n v="0"/>
    <n v="14"/>
    <n v="3"/>
    <x v="1"/>
    <n v="80"/>
    <n v="2"/>
    <n v="10"/>
    <n v="3"/>
    <n v="9"/>
    <n v="8"/>
    <n v="0"/>
    <n v="8"/>
  </r>
  <r>
    <s v="No"/>
    <x v="0"/>
    <x v="4"/>
    <x v="1"/>
    <x v="1"/>
    <x v="0"/>
    <x v="909"/>
    <x v="909"/>
    <x v="0"/>
    <x v="1"/>
    <x v="0"/>
    <s v="Yes"/>
    <s v="Y"/>
    <n v="2"/>
    <n v="-2"/>
    <n v="0"/>
    <n v="19"/>
    <n v="0"/>
    <m/>
    <n v="0"/>
    <x v="1"/>
    <n v="265"/>
    <n v="25"/>
    <x v="3"/>
    <x v="0"/>
    <n v="2"/>
    <n v="57"/>
    <n v="4"/>
    <x v="1"/>
    <n v="1"/>
    <n v="2994"/>
    <n v="21221"/>
    <n v="1"/>
    <n v="12"/>
    <n v="3"/>
    <x v="1"/>
    <n v="80"/>
    <n v="0"/>
    <n v="1"/>
    <n v="3"/>
    <n v="1"/>
    <n v="0"/>
    <n v="0"/>
    <n v="1"/>
  </r>
  <r>
    <s v="No"/>
    <x v="0"/>
    <x v="4"/>
    <x v="1"/>
    <x v="1"/>
    <x v="0"/>
    <x v="910"/>
    <x v="910"/>
    <x v="1"/>
    <x v="1"/>
    <x v="1"/>
    <s v="No"/>
    <s v="Y"/>
    <n v="2"/>
    <n v="-2"/>
    <n v="0"/>
    <n v="23"/>
    <n v="0"/>
    <m/>
    <n v="0"/>
    <x v="1"/>
    <n v="373"/>
    <n v="1"/>
    <x v="0"/>
    <x v="0"/>
    <n v="4"/>
    <n v="47"/>
    <n v="3"/>
    <x v="1"/>
    <n v="1"/>
    <n v="1223"/>
    <n v="16901"/>
    <n v="1"/>
    <n v="22"/>
    <n v="4"/>
    <x v="1"/>
    <n v="80"/>
    <n v="1"/>
    <n v="1"/>
    <n v="3"/>
    <n v="1"/>
    <n v="0"/>
    <n v="0"/>
    <n v="1"/>
  </r>
  <r>
    <s v="Yes"/>
    <x v="1"/>
    <x v="2"/>
    <x v="0"/>
    <x v="0"/>
    <x v="0"/>
    <x v="911"/>
    <x v="911"/>
    <x v="1"/>
    <x v="6"/>
    <x v="0"/>
    <s v="Yes"/>
    <s v="Y"/>
    <n v="4"/>
    <n v="-2"/>
    <n v="0"/>
    <n v="25"/>
    <n v="1"/>
    <n v="1"/>
    <n v="1"/>
    <x v="0"/>
    <n v="599"/>
    <n v="24"/>
    <x v="1"/>
    <x v="0"/>
    <n v="3"/>
    <n v="73"/>
    <n v="1"/>
    <x v="1"/>
    <n v="1"/>
    <n v="1118"/>
    <n v="8040"/>
    <n v="1"/>
    <n v="14"/>
    <n v="3"/>
    <x v="1"/>
    <n v="80"/>
    <n v="0"/>
    <n v="1"/>
    <n v="3"/>
    <n v="1"/>
    <n v="0"/>
    <n v="1"/>
    <n v="0"/>
  </r>
  <r>
    <s v="No"/>
    <x v="0"/>
    <x v="2"/>
    <x v="1"/>
    <x v="1"/>
    <x v="0"/>
    <x v="912"/>
    <x v="912"/>
    <x v="1"/>
    <x v="1"/>
    <x v="0"/>
    <s v="Yes"/>
    <s v="Y"/>
    <n v="2"/>
    <n v="-2"/>
    <n v="0"/>
    <n v="26"/>
    <n v="0"/>
    <m/>
    <n v="0"/>
    <x v="1"/>
    <n v="583"/>
    <n v="4"/>
    <x v="0"/>
    <x v="0"/>
    <n v="3"/>
    <n v="53"/>
    <n v="3"/>
    <x v="1"/>
    <n v="1"/>
    <n v="2875"/>
    <n v="9973"/>
    <n v="1"/>
    <n v="20"/>
    <n v="4"/>
    <x v="2"/>
    <n v="80"/>
    <n v="0"/>
    <n v="8"/>
    <n v="2"/>
    <n v="8"/>
    <n v="5"/>
    <n v="2"/>
    <n v="2"/>
  </r>
  <r>
    <s v="Yes"/>
    <x v="0"/>
    <x v="1"/>
    <x v="0"/>
    <x v="0"/>
    <x v="3"/>
    <x v="913"/>
    <x v="913"/>
    <x v="0"/>
    <x v="5"/>
    <x v="0"/>
    <s v="Yes"/>
    <s v="Y"/>
    <n v="2"/>
    <n v="-2"/>
    <n v="0"/>
    <n v="45"/>
    <n v="1"/>
    <n v="1"/>
    <n v="1"/>
    <x v="0"/>
    <n v="1449"/>
    <n v="2"/>
    <x v="3"/>
    <x v="0"/>
    <n v="1"/>
    <n v="94"/>
    <n v="1"/>
    <x v="4"/>
    <n v="2"/>
    <n v="18824"/>
    <n v="2493"/>
    <n v="2"/>
    <n v="16"/>
    <n v="3"/>
    <x v="0"/>
    <n v="80"/>
    <n v="0"/>
    <n v="26"/>
    <n v="3"/>
    <n v="24"/>
    <n v="10"/>
    <n v="1"/>
    <n v="11"/>
  </r>
  <r>
    <s v="No"/>
    <x v="2"/>
    <x v="3"/>
    <x v="1"/>
    <x v="1"/>
    <x v="2"/>
    <x v="914"/>
    <x v="914"/>
    <x v="1"/>
    <x v="4"/>
    <x v="2"/>
    <s v="Yes"/>
    <s v="Y"/>
    <n v="3"/>
    <n v="-2"/>
    <n v="0"/>
    <n v="55"/>
    <n v="0"/>
    <m/>
    <n v="0"/>
    <x v="1"/>
    <n v="177"/>
    <n v="8"/>
    <x v="1"/>
    <x v="0"/>
    <n v="4"/>
    <n v="37"/>
    <n v="2"/>
    <x v="3"/>
    <n v="2"/>
    <n v="13577"/>
    <n v="25592"/>
    <n v="1"/>
    <n v="15"/>
    <n v="3"/>
    <x v="1"/>
    <n v="80"/>
    <n v="1"/>
    <n v="34"/>
    <n v="3"/>
    <n v="33"/>
    <n v="9"/>
    <n v="15"/>
    <n v="0"/>
  </r>
  <r>
    <s v="Yes"/>
    <x v="1"/>
    <x v="4"/>
    <x v="0"/>
    <x v="1"/>
    <x v="0"/>
    <x v="915"/>
    <x v="915"/>
    <x v="0"/>
    <x v="2"/>
    <x v="0"/>
    <s v="No"/>
    <s v="Y"/>
    <n v="2"/>
    <n v="-2"/>
    <n v="0"/>
    <n v="21"/>
    <n v="1"/>
    <n v="1"/>
    <n v="1"/>
    <x v="0"/>
    <n v="251"/>
    <n v="10"/>
    <x v="0"/>
    <x v="0"/>
    <n v="1"/>
    <n v="45"/>
    <n v="2"/>
    <x v="1"/>
    <n v="1"/>
    <n v="2625"/>
    <n v="25308"/>
    <n v="1"/>
    <n v="20"/>
    <n v="4"/>
    <x v="3"/>
    <n v="80"/>
    <n v="0"/>
    <n v="2"/>
    <n v="1"/>
    <n v="2"/>
    <n v="2"/>
    <n v="2"/>
    <n v="2"/>
  </r>
  <r>
    <s v="No"/>
    <x v="0"/>
    <x v="1"/>
    <x v="1"/>
    <x v="0"/>
    <x v="3"/>
    <x v="916"/>
    <x v="916"/>
    <x v="0"/>
    <x v="5"/>
    <x v="1"/>
    <s v="No"/>
    <s v="Y"/>
    <n v="2"/>
    <n v="-2"/>
    <n v="0"/>
    <n v="46"/>
    <n v="0"/>
    <m/>
    <n v="0"/>
    <x v="1"/>
    <n v="168"/>
    <n v="4"/>
    <x v="0"/>
    <x v="0"/>
    <n v="4"/>
    <n v="33"/>
    <n v="2"/>
    <x v="4"/>
    <n v="2"/>
    <n v="18789"/>
    <n v="9946"/>
    <n v="2"/>
    <n v="14"/>
    <n v="3"/>
    <x v="3"/>
    <n v="80"/>
    <n v="1"/>
    <n v="26"/>
    <n v="3"/>
    <n v="11"/>
    <n v="4"/>
    <n v="0"/>
    <n v="8"/>
  </r>
  <r>
    <s v="No"/>
    <x v="0"/>
    <x v="2"/>
    <x v="1"/>
    <x v="0"/>
    <x v="3"/>
    <x v="917"/>
    <x v="917"/>
    <x v="0"/>
    <x v="0"/>
    <x v="0"/>
    <s v="Yes"/>
    <s v="Y"/>
    <n v="3"/>
    <n v="-2"/>
    <n v="0"/>
    <n v="34"/>
    <n v="0"/>
    <m/>
    <n v="0"/>
    <x v="1"/>
    <n v="131"/>
    <n v="2"/>
    <x v="3"/>
    <x v="0"/>
    <n v="3"/>
    <n v="86"/>
    <n v="3"/>
    <x v="0"/>
    <n v="2"/>
    <n v="4538"/>
    <n v="6039"/>
    <n v="0"/>
    <n v="12"/>
    <n v="3"/>
    <x v="1"/>
    <n v="80"/>
    <n v="0"/>
    <n v="4"/>
    <n v="3"/>
    <n v="3"/>
    <n v="2"/>
    <n v="0"/>
    <n v="2"/>
  </r>
  <r>
    <s v="No"/>
    <x v="1"/>
    <x v="1"/>
    <x v="1"/>
    <x v="0"/>
    <x v="0"/>
    <x v="918"/>
    <x v="918"/>
    <x v="1"/>
    <x v="5"/>
    <x v="2"/>
    <s v="Yes"/>
    <s v="Y"/>
    <n v="5"/>
    <n v="-2"/>
    <n v="0"/>
    <n v="51"/>
    <n v="0"/>
    <m/>
    <n v="0"/>
    <x v="1"/>
    <n v="237"/>
    <n v="9"/>
    <x v="3"/>
    <x v="0"/>
    <n v="4"/>
    <n v="83"/>
    <n v="3"/>
    <x v="4"/>
    <n v="1"/>
    <n v="19847"/>
    <n v="19196"/>
    <n v="4"/>
    <n v="24"/>
    <n v="4"/>
    <x v="0"/>
    <n v="80"/>
    <n v="1"/>
    <n v="31"/>
    <n v="2"/>
    <n v="29"/>
    <n v="10"/>
    <n v="11"/>
    <n v="10"/>
  </r>
  <r>
    <s v="No"/>
    <x v="0"/>
    <x v="3"/>
    <x v="1"/>
    <x v="1"/>
    <x v="2"/>
    <x v="919"/>
    <x v="919"/>
    <x v="1"/>
    <x v="3"/>
    <x v="0"/>
    <s v="No"/>
    <s v="Y"/>
    <n v="6"/>
    <n v="-2"/>
    <n v="0"/>
    <n v="59"/>
    <n v="0"/>
    <m/>
    <n v="0"/>
    <x v="1"/>
    <n v="1429"/>
    <n v="18"/>
    <x v="2"/>
    <x v="0"/>
    <n v="4"/>
    <n v="67"/>
    <n v="3"/>
    <x v="2"/>
    <n v="4"/>
    <n v="10512"/>
    <n v="20002"/>
    <n v="6"/>
    <n v="12"/>
    <n v="3"/>
    <x v="1"/>
    <n v="80"/>
    <n v="0"/>
    <n v="25"/>
    <n v="2"/>
    <n v="9"/>
    <n v="7"/>
    <n v="5"/>
    <n v="4"/>
  </r>
  <r>
    <s v="No"/>
    <x v="1"/>
    <x v="2"/>
    <x v="1"/>
    <x v="1"/>
    <x v="2"/>
    <x v="920"/>
    <x v="920"/>
    <x v="0"/>
    <x v="2"/>
    <x v="2"/>
    <s v="No"/>
    <s v="Y"/>
    <n v="2"/>
    <n v="-2"/>
    <n v="0"/>
    <n v="34"/>
    <n v="0"/>
    <m/>
    <n v="0"/>
    <x v="1"/>
    <n v="135"/>
    <n v="19"/>
    <x v="3"/>
    <x v="0"/>
    <n v="3"/>
    <n v="46"/>
    <n v="3"/>
    <x v="0"/>
    <n v="2"/>
    <n v="4444"/>
    <n v="22534"/>
    <n v="4"/>
    <n v="13"/>
    <n v="3"/>
    <x v="3"/>
    <n v="80"/>
    <n v="2"/>
    <n v="15"/>
    <n v="4"/>
    <n v="11"/>
    <n v="8"/>
    <n v="5"/>
    <n v="10"/>
  </r>
  <r>
    <s v="No"/>
    <x v="1"/>
    <x v="2"/>
    <x v="1"/>
    <x v="1"/>
    <x v="2"/>
    <x v="921"/>
    <x v="921"/>
    <x v="1"/>
    <x v="2"/>
    <x v="0"/>
    <s v="Yes"/>
    <s v="Y"/>
    <n v="2"/>
    <n v="-2"/>
    <n v="0"/>
    <n v="28"/>
    <n v="0"/>
    <m/>
    <n v="0"/>
    <x v="1"/>
    <n v="791"/>
    <n v="1"/>
    <x v="2"/>
    <x v="0"/>
    <n v="4"/>
    <n v="44"/>
    <n v="3"/>
    <x v="1"/>
    <n v="3"/>
    <n v="2154"/>
    <n v="6842"/>
    <n v="0"/>
    <n v="11"/>
    <n v="3"/>
    <x v="3"/>
    <n v="80"/>
    <n v="0"/>
    <n v="5"/>
    <n v="2"/>
    <n v="4"/>
    <n v="2"/>
    <n v="0"/>
    <n v="2"/>
  </r>
  <r>
    <s v="No"/>
    <x v="0"/>
    <x v="0"/>
    <x v="1"/>
    <x v="1"/>
    <x v="0"/>
    <x v="922"/>
    <x v="922"/>
    <x v="1"/>
    <x v="5"/>
    <x v="2"/>
    <s v="No"/>
    <s v="Y"/>
    <n v="4"/>
    <n v="-2"/>
    <n v="0"/>
    <n v="44"/>
    <n v="0"/>
    <m/>
    <n v="0"/>
    <x v="1"/>
    <n v="1199"/>
    <n v="4"/>
    <x v="0"/>
    <x v="0"/>
    <n v="3"/>
    <n v="92"/>
    <n v="4"/>
    <x v="4"/>
    <n v="3"/>
    <n v="19190"/>
    <n v="17477"/>
    <n v="1"/>
    <n v="14"/>
    <n v="3"/>
    <x v="1"/>
    <n v="80"/>
    <n v="2"/>
    <n v="26"/>
    <n v="2"/>
    <n v="25"/>
    <n v="9"/>
    <n v="14"/>
    <n v="13"/>
  </r>
  <r>
    <s v="No"/>
    <x v="1"/>
    <x v="2"/>
    <x v="1"/>
    <x v="2"/>
    <x v="0"/>
    <x v="923"/>
    <x v="923"/>
    <x v="1"/>
    <x v="8"/>
    <x v="1"/>
    <s v="No"/>
    <s v="Y"/>
    <n v="5"/>
    <n v="-2"/>
    <n v="0"/>
    <n v="34"/>
    <n v="0"/>
    <m/>
    <n v="0"/>
    <x v="1"/>
    <n v="648"/>
    <n v="11"/>
    <x v="3"/>
    <x v="0"/>
    <n v="3"/>
    <n v="56"/>
    <n v="2"/>
    <x v="0"/>
    <n v="2"/>
    <n v="4490"/>
    <n v="21833"/>
    <n v="4"/>
    <n v="11"/>
    <n v="3"/>
    <x v="1"/>
    <n v="80"/>
    <n v="2"/>
    <n v="14"/>
    <n v="4"/>
    <n v="10"/>
    <n v="9"/>
    <n v="1"/>
    <n v="8"/>
  </r>
  <r>
    <s v="No"/>
    <x v="0"/>
    <x v="0"/>
    <x v="1"/>
    <x v="1"/>
    <x v="0"/>
    <x v="924"/>
    <x v="924"/>
    <x v="1"/>
    <x v="1"/>
    <x v="1"/>
    <s v="Yes"/>
    <s v="Y"/>
    <n v="3"/>
    <n v="-2"/>
    <n v="0"/>
    <n v="35"/>
    <n v="0"/>
    <m/>
    <n v="0"/>
    <x v="1"/>
    <n v="735"/>
    <n v="6"/>
    <x v="1"/>
    <x v="0"/>
    <n v="3"/>
    <n v="66"/>
    <n v="3"/>
    <x v="1"/>
    <n v="3"/>
    <n v="3506"/>
    <n v="6020"/>
    <n v="0"/>
    <n v="14"/>
    <n v="3"/>
    <x v="1"/>
    <n v="80"/>
    <n v="0"/>
    <n v="4"/>
    <n v="3"/>
    <n v="3"/>
    <n v="2"/>
    <n v="2"/>
    <n v="2"/>
  </r>
  <r>
    <s v="No"/>
    <x v="0"/>
    <x v="0"/>
    <x v="1"/>
    <x v="1"/>
    <x v="2"/>
    <x v="925"/>
    <x v="925"/>
    <x v="0"/>
    <x v="1"/>
    <x v="1"/>
    <s v="Yes"/>
    <s v="Y"/>
    <n v="2"/>
    <n v="-2"/>
    <n v="0"/>
    <n v="42"/>
    <n v="0"/>
    <m/>
    <n v="0"/>
    <x v="1"/>
    <n v="603"/>
    <n v="7"/>
    <x v="2"/>
    <x v="0"/>
    <n v="2"/>
    <n v="78"/>
    <n v="4"/>
    <x v="0"/>
    <n v="2"/>
    <n v="2372"/>
    <n v="5628"/>
    <n v="6"/>
    <n v="16"/>
    <n v="3"/>
    <x v="1"/>
    <n v="80"/>
    <n v="0"/>
    <n v="18"/>
    <n v="3"/>
    <n v="1"/>
    <n v="0"/>
    <n v="0"/>
    <n v="0"/>
  </r>
  <r>
    <s v="No"/>
    <x v="0"/>
    <x v="0"/>
    <x v="1"/>
    <x v="0"/>
    <x v="3"/>
    <x v="926"/>
    <x v="926"/>
    <x v="0"/>
    <x v="0"/>
    <x v="0"/>
    <s v="No"/>
    <s v="Y"/>
    <n v="3"/>
    <n v="-2"/>
    <n v="0"/>
    <n v="43"/>
    <n v="0"/>
    <m/>
    <n v="0"/>
    <x v="1"/>
    <n v="531"/>
    <n v="4"/>
    <x v="2"/>
    <x v="0"/>
    <n v="4"/>
    <n v="56"/>
    <n v="2"/>
    <x v="2"/>
    <n v="2"/>
    <n v="10231"/>
    <n v="20364"/>
    <n v="3"/>
    <n v="14"/>
    <n v="3"/>
    <x v="1"/>
    <n v="80"/>
    <n v="0"/>
    <n v="23"/>
    <n v="4"/>
    <n v="21"/>
    <n v="7"/>
    <n v="15"/>
    <n v="17"/>
  </r>
  <r>
    <s v="No"/>
    <x v="0"/>
    <x v="0"/>
    <x v="1"/>
    <x v="1"/>
    <x v="0"/>
    <x v="927"/>
    <x v="927"/>
    <x v="0"/>
    <x v="3"/>
    <x v="0"/>
    <s v="Yes"/>
    <s v="Y"/>
    <n v="2"/>
    <n v="-2"/>
    <n v="0"/>
    <n v="36"/>
    <n v="0"/>
    <m/>
    <n v="0"/>
    <x v="1"/>
    <n v="429"/>
    <n v="2"/>
    <x v="2"/>
    <x v="0"/>
    <n v="3"/>
    <n v="53"/>
    <n v="3"/>
    <x v="0"/>
    <n v="2"/>
    <n v="5410"/>
    <n v="2323"/>
    <n v="9"/>
    <n v="11"/>
    <n v="3"/>
    <x v="1"/>
    <n v="80"/>
    <n v="0"/>
    <n v="18"/>
    <n v="3"/>
    <n v="16"/>
    <n v="14"/>
    <n v="5"/>
    <n v="12"/>
  </r>
  <r>
    <s v="Yes"/>
    <x v="0"/>
    <x v="0"/>
    <x v="0"/>
    <x v="1"/>
    <x v="2"/>
    <x v="928"/>
    <x v="928"/>
    <x v="0"/>
    <x v="4"/>
    <x v="1"/>
    <s v="No"/>
    <s v="Y"/>
    <n v="2"/>
    <n v="-2"/>
    <n v="0"/>
    <n v="44"/>
    <n v="1"/>
    <n v="1"/>
    <n v="1"/>
    <x v="0"/>
    <n v="621"/>
    <n v="15"/>
    <x v="3"/>
    <x v="0"/>
    <n v="1"/>
    <n v="73"/>
    <n v="3"/>
    <x v="2"/>
    <n v="4"/>
    <n v="7978"/>
    <n v="14075"/>
    <n v="1"/>
    <n v="11"/>
    <n v="3"/>
    <x v="1"/>
    <n v="80"/>
    <n v="1"/>
    <n v="10"/>
    <n v="3"/>
    <n v="10"/>
    <n v="7"/>
    <n v="0"/>
    <n v="5"/>
  </r>
  <r>
    <s v="No"/>
    <x v="1"/>
    <x v="2"/>
    <x v="1"/>
    <x v="1"/>
    <x v="0"/>
    <x v="929"/>
    <x v="929"/>
    <x v="1"/>
    <x v="2"/>
    <x v="1"/>
    <s v="Yes"/>
    <s v="Y"/>
    <n v="2"/>
    <n v="-2"/>
    <n v="0"/>
    <n v="28"/>
    <n v="0"/>
    <m/>
    <n v="0"/>
    <x v="1"/>
    <n v="193"/>
    <n v="2"/>
    <x v="3"/>
    <x v="0"/>
    <n v="4"/>
    <n v="52"/>
    <n v="2"/>
    <x v="1"/>
    <n v="4"/>
    <n v="3867"/>
    <n v="14222"/>
    <n v="1"/>
    <n v="12"/>
    <n v="3"/>
    <x v="2"/>
    <n v="80"/>
    <n v="1"/>
    <n v="2"/>
    <n v="3"/>
    <n v="2"/>
    <n v="2"/>
    <n v="2"/>
    <n v="2"/>
  </r>
  <r>
    <s v="No"/>
    <x v="1"/>
    <x v="1"/>
    <x v="1"/>
    <x v="1"/>
    <x v="2"/>
    <x v="930"/>
    <x v="930"/>
    <x v="0"/>
    <x v="2"/>
    <x v="0"/>
    <s v="No"/>
    <s v="Y"/>
    <n v="6"/>
    <n v="-2"/>
    <n v="0"/>
    <n v="51"/>
    <n v="0"/>
    <m/>
    <n v="0"/>
    <x v="1"/>
    <n v="968"/>
    <n v="6"/>
    <x v="0"/>
    <x v="0"/>
    <n v="2"/>
    <n v="40"/>
    <n v="2"/>
    <x v="1"/>
    <n v="3"/>
    <n v="2838"/>
    <n v="4257"/>
    <n v="0"/>
    <n v="14"/>
    <n v="3"/>
    <x v="2"/>
    <n v="80"/>
    <n v="0"/>
    <n v="8"/>
    <n v="2"/>
    <n v="7"/>
    <n v="0"/>
    <n v="7"/>
    <n v="7"/>
  </r>
  <r>
    <s v="No"/>
    <x v="2"/>
    <x v="2"/>
    <x v="1"/>
    <x v="1"/>
    <x v="2"/>
    <x v="931"/>
    <x v="931"/>
    <x v="0"/>
    <x v="3"/>
    <x v="0"/>
    <s v="Yes"/>
    <s v="Y"/>
    <n v="3"/>
    <n v="-2"/>
    <n v="0"/>
    <n v="30"/>
    <n v="0"/>
    <m/>
    <n v="0"/>
    <x v="1"/>
    <n v="879"/>
    <n v="9"/>
    <x v="0"/>
    <x v="0"/>
    <n v="3"/>
    <n v="72"/>
    <n v="3"/>
    <x v="0"/>
    <n v="3"/>
    <n v="4695"/>
    <n v="12858"/>
    <n v="7"/>
    <n v="18"/>
    <n v="3"/>
    <x v="3"/>
    <n v="80"/>
    <n v="0"/>
    <n v="10"/>
    <n v="3"/>
    <n v="8"/>
    <n v="4"/>
    <n v="1"/>
    <n v="7"/>
  </r>
  <r>
    <s v="Yes"/>
    <x v="0"/>
    <x v="2"/>
    <x v="0"/>
    <x v="1"/>
    <x v="4"/>
    <x v="932"/>
    <x v="932"/>
    <x v="0"/>
    <x v="2"/>
    <x v="2"/>
    <s v="Yes"/>
    <s v="Y"/>
    <n v="2"/>
    <n v="-2"/>
    <n v="0"/>
    <n v="29"/>
    <n v="1"/>
    <n v="1"/>
    <n v="1"/>
    <x v="0"/>
    <n v="806"/>
    <n v="7"/>
    <x v="3"/>
    <x v="0"/>
    <n v="4"/>
    <n v="39"/>
    <n v="3"/>
    <x v="1"/>
    <n v="4"/>
    <n v="3339"/>
    <n v="17285"/>
    <n v="3"/>
    <n v="13"/>
    <n v="3"/>
    <x v="0"/>
    <n v="80"/>
    <n v="2"/>
    <n v="10"/>
    <n v="3"/>
    <n v="7"/>
    <n v="7"/>
    <n v="7"/>
    <n v="7"/>
  </r>
  <r>
    <s v="No"/>
    <x v="0"/>
    <x v="2"/>
    <x v="1"/>
    <x v="1"/>
    <x v="4"/>
    <x v="933"/>
    <x v="933"/>
    <x v="1"/>
    <x v="1"/>
    <x v="0"/>
    <s v="No"/>
    <s v="Y"/>
    <n v="2"/>
    <n v="-2"/>
    <n v="0"/>
    <n v="28"/>
    <n v="0"/>
    <m/>
    <n v="0"/>
    <x v="1"/>
    <n v="640"/>
    <n v="1"/>
    <x v="3"/>
    <x v="0"/>
    <n v="4"/>
    <n v="84"/>
    <n v="3"/>
    <x v="1"/>
    <n v="4"/>
    <n v="2080"/>
    <n v="4732"/>
    <n v="2"/>
    <n v="11"/>
    <n v="3"/>
    <x v="2"/>
    <n v="80"/>
    <n v="0"/>
    <n v="5"/>
    <n v="2"/>
    <n v="3"/>
    <n v="2"/>
    <n v="1"/>
    <n v="2"/>
  </r>
  <r>
    <s v="No"/>
    <x v="0"/>
    <x v="2"/>
    <x v="1"/>
    <x v="1"/>
    <x v="2"/>
    <x v="934"/>
    <x v="934"/>
    <x v="0"/>
    <x v="1"/>
    <x v="0"/>
    <s v="No"/>
    <s v="Y"/>
    <n v="3"/>
    <n v="-2"/>
    <n v="0"/>
    <n v="25"/>
    <n v="0"/>
    <m/>
    <n v="0"/>
    <x v="1"/>
    <n v="266"/>
    <n v="1"/>
    <x v="3"/>
    <x v="0"/>
    <n v="4"/>
    <n v="40"/>
    <n v="3"/>
    <x v="1"/>
    <n v="2"/>
    <n v="2096"/>
    <n v="18830"/>
    <n v="1"/>
    <n v="18"/>
    <n v="3"/>
    <x v="1"/>
    <n v="80"/>
    <n v="0"/>
    <n v="2"/>
    <n v="2"/>
    <n v="2"/>
    <n v="2"/>
    <n v="2"/>
    <n v="1"/>
  </r>
  <r>
    <s v="No"/>
    <x v="0"/>
    <x v="2"/>
    <x v="1"/>
    <x v="0"/>
    <x v="2"/>
    <x v="935"/>
    <x v="935"/>
    <x v="1"/>
    <x v="0"/>
    <x v="1"/>
    <s v="No"/>
    <s v="Y"/>
    <n v="4"/>
    <n v="-2"/>
    <n v="0"/>
    <n v="32"/>
    <n v="0"/>
    <m/>
    <n v="0"/>
    <x v="1"/>
    <n v="604"/>
    <n v="8"/>
    <x v="3"/>
    <x v="0"/>
    <n v="3"/>
    <n v="56"/>
    <n v="4"/>
    <x v="0"/>
    <n v="4"/>
    <n v="6209"/>
    <n v="11693"/>
    <n v="1"/>
    <n v="15"/>
    <n v="3"/>
    <x v="3"/>
    <n v="80"/>
    <n v="2"/>
    <n v="10"/>
    <n v="4"/>
    <n v="10"/>
    <n v="7"/>
    <n v="0"/>
    <n v="8"/>
  </r>
  <r>
    <s v="No"/>
    <x v="1"/>
    <x v="1"/>
    <x v="1"/>
    <x v="1"/>
    <x v="2"/>
    <x v="936"/>
    <x v="936"/>
    <x v="0"/>
    <x v="5"/>
    <x v="0"/>
    <s v="No"/>
    <s v="Y"/>
    <n v="4"/>
    <n v="-2"/>
    <n v="0"/>
    <n v="45"/>
    <n v="0"/>
    <m/>
    <n v="0"/>
    <x v="1"/>
    <n v="364"/>
    <n v="25"/>
    <x v="3"/>
    <x v="0"/>
    <n v="2"/>
    <n v="83"/>
    <n v="3"/>
    <x v="4"/>
    <n v="2"/>
    <n v="18061"/>
    <n v="13035"/>
    <n v="3"/>
    <n v="22"/>
    <n v="4"/>
    <x v="3"/>
    <n v="80"/>
    <n v="0"/>
    <n v="22"/>
    <n v="3"/>
    <n v="0"/>
    <n v="0"/>
    <n v="0"/>
    <n v="0"/>
  </r>
  <r>
    <s v="No"/>
    <x v="0"/>
    <x v="0"/>
    <x v="1"/>
    <x v="1"/>
    <x v="2"/>
    <x v="937"/>
    <x v="937"/>
    <x v="0"/>
    <x v="5"/>
    <x v="2"/>
    <s v="Yes"/>
    <s v="Y"/>
    <n v="4"/>
    <n v="-2"/>
    <n v="0"/>
    <n v="39"/>
    <n v="0"/>
    <m/>
    <n v="0"/>
    <x v="1"/>
    <n v="412"/>
    <n v="13"/>
    <x v="2"/>
    <x v="0"/>
    <n v="3"/>
    <n v="94"/>
    <n v="2"/>
    <x v="3"/>
    <n v="2"/>
    <n v="17123"/>
    <n v="17334"/>
    <n v="6"/>
    <n v="13"/>
    <n v="3"/>
    <x v="1"/>
    <n v="80"/>
    <n v="2"/>
    <n v="21"/>
    <n v="3"/>
    <n v="19"/>
    <n v="9"/>
    <n v="15"/>
    <n v="2"/>
  </r>
  <r>
    <s v="No"/>
    <x v="0"/>
    <x v="3"/>
    <x v="1"/>
    <x v="1"/>
    <x v="0"/>
    <x v="938"/>
    <x v="938"/>
    <x v="1"/>
    <x v="1"/>
    <x v="2"/>
    <s v="No"/>
    <s v="Y"/>
    <n v="3"/>
    <n v="-2"/>
    <n v="0"/>
    <n v="58"/>
    <n v="0"/>
    <m/>
    <n v="0"/>
    <x v="1"/>
    <n v="848"/>
    <n v="23"/>
    <x v="2"/>
    <x v="0"/>
    <n v="1"/>
    <n v="88"/>
    <n v="3"/>
    <x v="1"/>
    <n v="3"/>
    <n v="2372"/>
    <n v="26076"/>
    <n v="1"/>
    <n v="12"/>
    <n v="3"/>
    <x v="1"/>
    <n v="80"/>
    <n v="2"/>
    <n v="2"/>
    <n v="3"/>
    <n v="2"/>
    <n v="2"/>
    <n v="2"/>
    <n v="2"/>
  </r>
  <r>
    <s v="Yes"/>
    <x v="0"/>
    <x v="2"/>
    <x v="0"/>
    <x v="1"/>
    <x v="0"/>
    <x v="939"/>
    <x v="939"/>
    <x v="1"/>
    <x v="2"/>
    <x v="1"/>
    <s v="No"/>
    <s v="Y"/>
    <n v="3"/>
    <n v="-2"/>
    <n v="0"/>
    <n v="32"/>
    <n v="1"/>
    <n v="1"/>
    <n v="1"/>
    <x v="0"/>
    <n v="1089"/>
    <n v="7"/>
    <x v="0"/>
    <x v="0"/>
    <n v="4"/>
    <n v="79"/>
    <n v="3"/>
    <x v="0"/>
    <n v="3"/>
    <n v="4883"/>
    <n v="22845"/>
    <n v="1"/>
    <n v="18"/>
    <n v="3"/>
    <x v="0"/>
    <n v="80"/>
    <n v="1"/>
    <n v="10"/>
    <n v="3"/>
    <n v="10"/>
    <n v="4"/>
    <n v="1"/>
    <n v="1"/>
  </r>
  <r>
    <s v="Yes"/>
    <x v="0"/>
    <x v="0"/>
    <x v="0"/>
    <x v="1"/>
    <x v="2"/>
    <x v="940"/>
    <x v="940"/>
    <x v="1"/>
    <x v="1"/>
    <x v="0"/>
    <s v="No"/>
    <s v="Y"/>
    <n v="2"/>
    <n v="-2"/>
    <n v="0"/>
    <n v="39"/>
    <n v="1"/>
    <n v="1"/>
    <n v="1"/>
    <x v="0"/>
    <n v="360"/>
    <n v="23"/>
    <x v="3"/>
    <x v="0"/>
    <n v="3"/>
    <n v="93"/>
    <n v="3"/>
    <x v="1"/>
    <n v="3"/>
    <n v="3904"/>
    <n v="22154"/>
    <n v="0"/>
    <n v="13"/>
    <n v="3"/>
    <x v="0"/>
    <n v="80"/>
    <n v="0"/>
    <n v="6"/>
    <n v="3"/>
    <n v="5"/>
    <n v="2"/>
    <n v="0"/>
    <n v="3"/>
  </r>
  <r>
    <s v="No"/>
    <x v="0"/>
    <x v="2"/>
    <x v="1"/>
    <x v="1"/>
    <x v="4"/>
    <x v="941"/>
    <x v="941"/>
    <x v="0"/>
    <x v="2"/>
    <x v="1"/>
    <s v="No"/>
    <s v="Y"/>
    <n v="6"/>
    <n v="-2"/>
    <n v="0"/>
    <n v="30"/>
    <n v="0"/>
    <m/>
    <n v="0"/>
    <x v="1"/>
    <n v="1138"/>
    <n v="6"/>
    <x v="3"/>
    <x v="0"/>
    <n v="4"/>
    <n v="48"/>
    <n v="2"/>
    <x v="0"/>
    <n v="4"/>
    <n v="4627"/>
    <n v="23631"/>
    <n v="0"/>
    <n v="12"/>
    <n v="3"/>
    <x v="0"/>
    <n v="80"/>
    <n v="1"/>
    <n v="10"/>
    <n v="3"/>
    <n v="9"/>
    <n v="2"/>
    <n v="6"/>
    <n v="7"/>
  </r>
  <r>
    <s v="No"/>
    <x v="0"/>
    <x v="0"/>
    <x v="1"/>
    <x v="1"/>
    <x v="4"/>
    <x v="942"/>
    <x v="942"/>
    <x v="0"/>
    <x v="4"/>
    <x v="1"/>
    <s v="No"/>
    <s v="Y"/>
    <n v="0"/>
    <n v="-2"/>
    <n v="0"/>
    <n v="36"/>
    <n v="0"/>
    <m/>
    <n v="0"/>
    <x v="1"/>
    <n v="325"/>
    <n v="10"/>
    <x v="2"/>
    <x v="0"/>
    <n v="4"/>
    <n v="63"/>
    <n v="3"/>
    <x v="2"/>
    <n v="4"/>
    <n v="7094"/>
    <n v="5747"/>
    <n v="3"/>
    <n v="12"/>
    <n v="3"/>
    <x v="0"/>
    <n v="80"/>
    <n v="0"/>
    <n v="10"/>
    <n v="3"/>
    <n v="7"/>
    <n v="7"/>
    <n v="1"/>
    <n v="7"/>
  </r>
  <r>
    <s v="No"/>
    <x v="0"/>
    <x v="1"/>
    <x v="1"/>
    <x v="2"/>
    <x v="0"/>
    <x v="943"/>
    <x v="943"/>
    <x v="0"/>
    <x v="8"/>
    <x v="0"/>
    <s v="No"/>
    <s v="Y"/>
    <n v="3"/>
    <n v="-2"/>
    <n v="0"/>
    <n v="46"/>
    <n v="0"/>
    <m/>
    <n v="0"/>
    <x v="1"/>
    <n v="991"/>
    <n v="1"/>
    <x v="0"/>
    <x v="0"/>
    <n v="4"/>
    <n v="44"/>
    <n v="3"/>
    <x v="1"/>
    <n v="3"/>
    <n v="3423"/>
    <n v="22957"/>
    <n v="6"/>
    <n v="12"/>
    <n v="3"/>
    <x v="3"/>
    <n v="80"/>
    <n v="0"/>
    <n v="10"/>
    <n v="4"/>
    <n v="7"/>
    <n v="6"/>
    <n v="5"/>
    <n v="7"/>
  </r>
  <r>
    <s v="No"/>
    <x v="2"/>
    <x v="2"/>
    <x v="1"/>
    <x v="1"/>
    <x v="0"/>
    <x v="944"/>
    <x v="944"/>
    <x v="0"/>
    <x v="2"/>
    <x v="1"/>
    <s v="No"/>
    <s v="Y"/>
    <n v="6"/>
    <n v="-2"/>
    <n v="0"/>
    <n v="28"/>
    <n v="0"/>
    <m/>
    <n v="0"/>
    <x v="1"/>
    <n v="1476"/>
    <n v="1"/>
    <x v="3"/>
    <x v="0"/>
    <n v="3"/>
    <n v="55"/>
    <n v="1"/>
    <x v="0"/>
    <n v="4"/>
    <n v="6674"/>
    <n v="16392"/>
    <n v="0"/>
    <n v="11"/>
    <n v="3"/>
    <x v="0"/>
    <n v="80"/>
    <n v="3"/>
    <n v="10"/>
    <n v="3"/>
    <n v="9"/>
    <n v="8"/>
    <n v="7"/>
    <n v="5"/>
  </r>
  <r>
    <s v="No"/>
    <x v="0"/>
    <x v="1"/>
    <x v="1"/>
    <x v="1"/>
    <x v="0"/>
    <x v="945"/>
    <x v="945"/>
    <x v="0"/>
    <x v="7"/>
    <x v="1"/>
    <s v="Yes"/>
    <s v="Y"/>
    <n v="2"/>
    <n v="-2"/>
    <n v="0"/>
    <n v="50"/>
    <n v="0"/>
    <m/>
    <n v="0"/>
    <x v="1"/>
    <n v="1322"/>
    <n v="28"/>
    <x v="3"/>
    <x v="0"/>
    <n v="4"/>
    <n v="43"/>
    <n v="3"/>
    <x v="3"/>
    <n v="3"/>
    <n v="16880"/>
    <n v="22422"/>
    <n v="4"/>
    <n v="11"/>
    <n v="3"/>
    <x v="2"/>
    <n v="80"/>
    <n v="0"/>
    <n v="25"/>
    <n v="3"/>
    <n v="3"/>
    <n v="2"/>
    <n v="1"/>
    <n v="2"/>
  </r>
  <r>
    <s v="Yes"/>
    <x v="0"/>
    <x v="0"/>
    <x v="0"/>
    <x v="0"/>
    <x v="3"/>
    <x v="946"/>
    <x v="946"/>
    <x v="1"/>
    <x v="0"/>
    <x v="0"/>
    <s v="Yes"/>
    <s v="Y"/>
    <n v="2"/>
    <n v="-2"/>
    <n v="0"/>
    <n v="40"/>
    <n v="1"/>
    <n v="1"/>
    <n v="1"/>
    <x v="0"/>
    <n v="299"/>
    <n v="25"/>
    <x v="2"/>
    <x v="0"/>
    <n v="4"/>
    <n v="57"/>
    <n v="2"/>
    <x v="2"/>
    <n v="2"/>
    <n v="9094"/>
    <n v="17235"/>
    <n v="2"/>
    <n v="12"/>
    <n v="3"/>
    <x v="3"/>
    <n v="80"/>
    <n v="0"/>
    <n v="9"/>
    <n v="3"/>
    <n v="5"/>
    <n v="4"/>
    <n v="1"/>
    <n v="0"/>
  </r>
  <r>
    <s v="Yes"/>
    <x v="0"/>
    <x v="1"/>
    <x v="0"/>
    <x v="0"/>
    <x v="0"/>
    <x v="947"/>
    <x v="947"/>
    <x v="1"/>
    <x v="0"/>
    <x v="0"/>
    <s v="Yes"/>
    <s v="Y"/>
    <n v="2"/>
    <n v="-2"/>
    <n v="0"/>
    <n v="52"/>
    <n v="1"/>
    <n v="1"/>
    <n v="1"/>
    <x v="0"/>
    <n v="1030"/>
    <n v="5"/>
    <x v="3"/>
    <x v="0"/>
    <n v="2"/>
    <n v="64"/>
    <n v="3"/>
    <x v="2"/>
    <n v="2"/>
    <n v="8446"/>
    <n v="21534"/>
    <n v="9"/>
    <n v="19"/>
    <n v="3"/>
    <x v="3"/>
    <n v="80"/>
    <n v="0"/>
    <n v="10"/>
    <n v="2"/>
    <n v="8"/>
    <n v="7"/>
    <n v="7"/>
    <n v="7"/>
  </r>
  <r>
    <s v="No"/>
    <x v="0"/>
    <x v="2"/>
    <x v="1"/>
    <x v="1"/>
    <x v="2"/>
    <x v="948"/>
    <x v="948"/>
    <x v="0"/>
    <x v="5"/>
    <x v="1"/>
    <s v="Yes"/>
    <s v="Y"/>
    <n v="2"/>
    <n v="-2"/>
    <n v="0"/>
    <n v="30"/>
    <n v="0"/>
    <m/>
    <n v="0"/>
    <x v="1"/>
    <n v="634"/>
    <n v="17"/>
    <x v="2"/>
    <x v="0"/>
    <n v="2"/>
    <n v="95"/>
    <n v="3"/>
    <x v="2"/>
    <n v="3"/>
    <n v="11916"/>
    <n v="25927"/>
    <n v="1"/>
    <n v="23"/>
    <n v="4"/>
    <x v="1"/>
    <n v="80"/>
    <n v="2"/>
    <n v="9"/>
    <n v="3"/>
    <n v="9"/>
    <n v="1"/>
    <n v="0"/>
    <n v="8"/>
  </r>
  <r>
    <s v="No"/>
    <x v="0"/>
    <x v="0"/>
    <x v="1"/>
    <x v="1"/>
    <x v="0"/>
    <x v="949"/>
    <x v="949"/>
    <x v="1"/>
    <x v="3"/>
    <x v="0"/>
    <s v="No"/>
    <s v="Y"/>
    <n v="6"/>
    <n v="-2"/>
    <n v="0"/>
    <n v="39"/>
    <n v="0"/>
    <m/>
    <n v="0"/>
    <x v="1"/>
    <n v="524"/>
    <n v="18"/>
    <x v="0"/>
    <x v="0"/>
    <n v="1"/>
    <n v="32"/>
    <n v="3"/>
    <x v="0"/>
    <n v="3"/>
    <n v="4534"/>
    <n v="13352"/>
    <n v="0"/>
    <n v="11"/>
    <n v="3"/>
    <x v="0"/>
    <n v="80"/>
    <n v="0"/>
    <n v="9"/>
    <n v="3"/>
    <n v="8"/>
    <n v="7"/>
    <n v="1"/>
    <n v="7"/>
  </r>
  <r>
    <s v="No"/>
    <x v="2"/>
    <x v="2"/>
    <x v="1"/>
    <x v="0"/>
    <x v="0"/>
    <x v="950"/>
    <x v="950"/>
    <x v="0"/>
    <x v="0"/>
    <x v="2"/>
    <s v="Yes"/>
    <s v="Y"/>
    <n v="5"/>
    <n v="-2"/>
    <n v="0"/>
    <n v="31"/>
    <n v="0"/>
    <m/>
    <n v="0"/>
    <x v="1"/>
    <n v="587"/>
    <n v="2"/>
    <x v="2"/>
    <x v="0"/>
    <n v="4"/>
    <n v="57"/>
    <n v="3"/>
    <x v="2"/>
    <n v="3"/>
    <n v="9852"/>
    <n v="8935"/>
    <n v="1"/>
    <n v="19"/>
    <n v="3"/>
    <x v="0"/>
    <n v="80"/>
    <n v="1"/>
    <n v="10"/>
    <n v="2"/>
    <n v="10"/>
    <n v="8"/>
    <n v="9"/>
    <n v="6"/>
  </r>
  <r>
    <s v="No"/>
    <x v="2"/>
    <x v="0"/>
    <x v="1"/>
    <x v="0"/>
    <x v="2"/>
    <x v="951"/>
    <x v="951"/>
    <x v="1"/>
    <x v="0"/>
    <x v="0"/>
    <s v="No"/>
    <s v="Y"/>
    <n v="4"/>
    <n v="-2"/>
    <n v="0"/>
    <n v="41"/>
    <n v="0"/>
    <m/>
    <n v="0"/>
    <x v="1"/>
    <n v="256"/>
    <n v="10"/>
    <x v="0"/>
    <x v="0"/>
    <n v="3"/>
    <n v="40"/>
    <n v="1"/>
    <x v="0"/>
    <n v="2"/>
    <n v="6151"/>
    <n v="22074"/>
    <n v="1"/>
    <n v="13"/>
    <n v="3"/>
    <x v="0"/>
    <n v="80"/>
    <n v="0"/>
    <n v="19"/>
    <n v="3"/>
    <n v="19"/>
    <n v="2"/>
    <n v="11"/>
    <n v="9"/>
  </r>
  <r>
    <s v="Yes"/>
    <x v="1"/>
    <x v="2"/>
    <x v="0"/>
    <x v="0"/>
    <x v="0"/>
    <x v="952"/>
    <x v="952"/>
    <x v="0"/>
    <x v="6"/>
    <x v="0"/>
    <s v="Yes"/>
    <s v="Y"/>
    <n v="2"/>
    <n v="-2"/>
    <n v="0"/>
    <n v="31"/>
    <n v="1"/>
    <n v="1"/>
    <n v="1"/>
    <x v="0"/>
    <n v="1060"/>
    <n v="1"/>
    <x v="3"/>
    <x v="0"/>
    <n v="4"/>
    <n v="54"/>
    <n v="3"/>
    <x v="1"/>
    <n v="2"/>
    <n v="2302"/>
    <n v="8319"/>
    <n v="1"/>
    <n v="11"/>
    <n v="3"/>
    <x v="0"/>
    <n v="80"/>
    <n v="0"/>
    <n v="3"/>
    <n v="4"/>
    <n v="3"/>
    <n v="2"/>
    <n v="2"/>
    <n v="2"/>
  </r>
  <r>
    <s v="Yes"/>
    <x v="0"/>
    <x v="0"/>
    <x v="0"/>
    <x v="1"/>
    <x v="0"/>
    <x v="953"/>
    <x v="953"/>
    <x v="1"/>
    <x v="2"/>
    <x v="1"/>
    <s v="No"/>
    <s v="Y"/>
    <n v="4"/>
    <n v="-2"/>
    <n v="0"/>
    <n v="44"/>
    <n v="1"/>
    <n v="1"/>
    <n v="1"/>
    <x v="0"/>
    <n v="935"/>
    <n v="3"/>
    <x v="3"/>
    <x v="0"/>
    <n v="1"/>
    <n v="89"/>
    <n v="3"/>
    <x v="1"/>
    <n v="3"/>
    <n v="2362"/>
    <n v="14669"/>
    <n v="4"/>
    <n v="12"/>
    <n v="3"/>
    <x v="3"/>
    <n v="80"/>
    <n v="0"/>
    <n v="10"/>
    <n v="4"/>
    <n v="3"/>
    <n v="2"/>
    <n v="1"/>
    <n v="2"/>
  </r>
  <r>
    <s v="No"/>
    <x v="2"/>
    <x v="0"/>
    <x v="1"/>
    <x v="1"/>
    <x v="0"/>
    <x v="954"/>
    <x v="954"/>
    <x v="1"/>
    <x v="5"/>
    <x v="1"/>
    <s v="Yes"/>
    <s v="Y"/>
    <n v="3"/>
    <n v="-2"/>
    <n v="0"/>
    <n v="42"/>
    <n v="0"/>
    <m/>
    <n v="0"/>
    <x v="1"/>
    <n v="495"/>
    <n v="2"/>
    <x v="1"/>
    <x v="0"/>
    <n v="3"/>
    <n v="37"/>
    <n v="3"/>
    <x v="3"/>
    <n v="3"/>
    <n v="17861"/>
    <n v="26582"/>
    <n v="0"/>
    <n v="13"/>
    <n v="3"/>
    <x v="1"/>
    <n v="80"/>
    <n v="0"/>
    <n v="21"/>
    <n v="2"/>
    <n v="20"/>
    <n v="8"/>
    <n v="2"/>
    <n v="10"/>
  </r>
  <r>
    <s v="No"/>
    <x v="0"/>
    <x v="3"/>
    <x v="1"/>
    <x v="1"/>
    <x v="2"/>
    <x v="955"/>
    <x v="955"/>
    <x v="0"/>
    <x v="5"/>
    <x v="1"/>
    <s v="No"/>
    <s v="Y"/>
    <n v="5"/>
    <n v="-2"/>
    <n v="0"/>
    <n v="55"/>
    <n v="0"/>
    <m/>
    <n v="0"/>
    <x v="1"/>
    <n v="282"/>
    <n v="2"/>
    <x v="0"/>
    <x v="0"/>
    <n v="4"/>
    <n v="58"/>
    <n v="1"/>
    <x v="4"/>
    <n v="3"/>
    <n v="19187"/>
    <n v="6992"/>
    <n v="4"/>
    <n v="14"/>
    <n v="3"/>
    <x v="1"/>
    <n v="80"/>
    <n v="1"/>
    <n v="23"/>
    <n v="3"/>
    <n v="19"/>
    <n v="9"/>
    <n v="9"/>
    <n v="11"/>
  </r>
  <r>
    <s v="No"/>
    <x v="0"/>
    <x v="3"/>
    <x v="1"/>
    <x v="2"/>
    <x v="0"/>
    <x v="956"/>
    <x v="956"/>
    <x v="1"/>
    <x v="5"/>
    <x v="0"/>
    <s v="No"/>
    <s v="Y"/>
    <n v="4"/>
    <n v="-2"/>
    <n v="0"/>
    <n v="56"/>
    <n v="0"/>
    <m/>
    <n v="0"/>
    <x v="1"/>
    <n v="206"/>
    <n v="8"/>
    <x v="2"/>
    <x v="0"/>
    <n v="4"/>
    <n v="99"/>
    <n v="3"/>
    <x v="4"/>
    <n v="2"/>
    <n v="19717"/>
    <n v="4022"/>
    <n v="6"/>
    <n v="14"/>
    <n v="3"/>
    <x v="0"/>
    <n v="80"/>
    <n v="0"/>
    <n v="36"/>
    <n v="3"/>
    <n v="7"/>
    <n v="3"/>
    <n v="7"/>
    <n v="7"/>
  </r>
  <r>
    <s v="No"/>
    <x v="2"/>
    <x v="0"/>
    <x v="1"/>
    <x v="1"/>
    <x v="0"/>
    <x v="957"/>
    <x v="957"/>
    <x v="1"/>
    <x v="1"/>
    <x v="2"/>
    <s v="No"/>
    <s v="Y"/>
    <n v="0"/>
    <n v="-2"/>
    <n v="0"/>
    <n v="40"/>
    <n v="0"/>
    <m/>
    <n v="0"/>
    <x v="1"/>
    <n v="458"/>
    <n v="16"/>
    <x v="0"/>
    <x v="0"/>
    <n v="3"/>
    <n v="74"/>
    <n v="3"/>
    <x v="1"/>
    <n v="3"/>
    <n v="3544"/>
    <n v="8532"/>
    <n v="9"/>
    <n v="16"/>
    <n v="3"/>
    <x v="2"/>
    <n v="80"/>
    <n v="1"/>
    <n v="6"/>
    <n v="3"/>
    <n v="4"/>
    <n v="2"/>
    <n v="0"/>
    <n v="0"/>
  </r>
  <r>
    <s v="No"/>
    <x v="0"/>
    <x v="2"/>
    <x v="1"/>
    <x v="1"/>
    <x v="0"/>
    <x v="958"/>
    <x v="958"/>
    <x v="1"/>
    <x v="4"/>
    <x v="2"/>
    <s v="No"/>
    <s v="Y"/>
    <n v="0"/>
    <n v="-2"/>
    <n v="0"/>
    <n v="34"/>
    <n v="0"/>
    <m/>
    <n v="0"/>
    <x v="1"/>
    <n v="943"/>
    <n v="9"/>
    <x v="3"/>
    <x v="0"/>
    <n v="4"/>
    <n v="86"/>
    <n v="3"/>
    <x v="2"/>
    <n v="4"/>
    <n v="8500"/>
    <n v="5494"/>
    <n v="0"/>
    <n v="11"/>
    <n v="3"/>
    <x v="1"/>
    <n v="80"/>
    <n v="1"/>
    <n v="10"/>
    <n v="2"/>
    <n v="9"/>
    <n v="7"/>
    <n v="1"/>
    <n v="6"/>
  </r>
  <r>
    <s v="No"/>
    <x v="0"/>
    <x v="0"/>
    <x v="1"/>
    <x v="1"/>
    <x v="0"/>
    <x v="959"/>
    <x v="959"/>
    <x v="1"/>
    <x v="1"/>
    <x v="0"/>
    <s v="No"/>
    <s v="Y"/>
    <n v="4"/>
    <n v="-2"/>
    <n v="0"/>
    <n v="40"/>
    <n v="0"/>
    <m/>
    <n v="0"/>
    <x v="1"/>
    <n v="523"/>
    <n v="2"/>
    <x v="3"/>
    <x v="0"/>
    <n v="3"/>
    <n v="98"/>
    <n v="3"/>
    <x v="0"/>
    <n v="4"/>
    <n v="4661"/>
    <n v="22455"/>
    <n v="1"/>
    <n v="13"/>
    <n v="3"/>
    <x v="3"/>
    <n v="80"/>
    <n v="0"/>
    <n v="9"/>
    <n v="3"/>
    <n v="9"/>
    <n v="8"/>
    <n v="8"/>
    <n v="8"/>
  </r>
  <r>
    <s v="No"/>
    <x v="1"/>
    <x v="0"/>
    <x v="1"/>
    <x v="0"/>
    <x v="3"/>
    <x v="960"/>
    <x v="960"/>
    <x v="0"/>
    <x v="0"/>
    <x v="2"/>
    <s v="No"/>
    <s v="Y"/>
    <n v="2"/>
    <n v="-2"/>
    <n v="0"/>
    <n v="41"/>
    <n v="0"/>
    <m/>
    <n v="0"/>
    <x v="1"/>
    <n v="1018"/>
    <n v="1"/>
    <x v="3"/>
    <x v="0"/>
    <n v="3"/>
    <n v="66"/>
    <n v="3"/>
    <x v="0"/>
    <n v="2"/>
    <n v="4103"/>
    <n v="4297"/>
    <n v="0"/>
    <n v="17"/>
    <n v="3"/>
    <x v="1"/>
    <n v="80"/>
    <n v="1"/>
    <n v="10"/>
    <n v="3"/>
    <n v="9"/>
    <n v="3"/>
    <n v="1"/>
    <n v="7"/>
  </r>
  <r>
    <s v="No"/>
    <x v="1"/>
    <x v="0"/>
    <x v="1"/>
    <x v="1"/>
    <x v="0"/>
    <x v="961"/>
    <x v="961"/>
    <x v="1"/>
    <x v="1"/>
    <x v="0"/>
    <s v="Yes"/>
    <s v="Y"/>
    <n v="3"/>
    <n v="-2"/>
    <n v="0"/>
    <n v="35"/>
    <n v="0"/>
    <m/>
    <n v="0"/>
    <x v="1"/>
    <n v="482"/>
    <n v="4"/>
    <x v="2"/>
    <x v="0"/>
    <n v="3"/>
    <n v="87"/>
    <n v="3"/>
    <x v="0"/>
    <n v="3"/>
    <n v="4249"/>
    <n v="2690"/>
    <n v="1"/>
    <n v="11"/>
    <n v="3"/>
    <x v="2"/>
    <n v="80"/>
    <n v="0"/>
    <n v="9"/>
    <n v="3"/>
    <n v="9"/>
    <n v="6"/>
    <n v="1"/>
    <n v="1"/>
  </r>
  <r>
    <s v="No"/>
    <x v="0"/>
    <x v="1"/>
    <x v="1"/>
    <x v="2"/>
    <x v="0"/>
    <x v="962"/>
    <x v="962"/>
    <x v="1"/>
    <x v="5"/>
    <x v="2"/>
    <s v="Yes"/>
    <s v="Y"/>
    <n v="2"/>
    <n v="-2"/>
    <n v="0"/>
    <n v="51"/>
    <n v="0"/>
    <m/>
    <n v="0"/>
    <x v="1"/>
    <n v="770"/>
    <n v="5"/>
    <x v="3"/>
    <x v="0"/>
    <n v="3"/>
    <n v="84"/>
    <n v="3"/>
    <x v="3"/>
    <n v="2"/>
    <n v="14026"/>
    <n v="17588"/>
    <n v="1"/>
    <n v="11"/>
    <n v="3"/>
    <x v="2"/>
    <n v="80"/>
    <n v="1"/>
    <n v="33"/>
    <n v="3"/>
    <n v="33"/>
    <n v="9"/>
    <n v="0"/>
    <n v="10"/>
  </r>
  <r>
    <s v="No"/>
    <x v="0"/>
    <x v="0"/>
    <x v="1"/>
    <x v="0"/>
    <x v="0"/>
    <x v="963"/>
    <x v="963"/>
    <x v="0"/>
    <x v="0"/>
    <x v="2"/>
    <s v="No"/>
    <s v="Y"/>
    <n v="3"/>
    <n v="-2"/>
    <n v="0"/>
    <n v="38"/>
    <n v="0"/>
    <m/>
    <n v="0"/>
    <x v="1"/>
    <n v="1009"/>
    <n v="2"/>
    <x v="0"/>
    <x v="0"/>
    <n v="2"/>
    <n v="31"/>
    <n v="3"/>
    <x v="0"/>
    <n v="3"/>
    <n v="6893"/>
    <n v="19461"/>
    <n v="3"/>
    <n v="15"/>
    <n v="3"/>
    <x v="1"/>
    <n v="80"/>
    <n v="1"/>
    <n v="11"/>
    <n v="3"/>
    <n v="7"/>
    <n v="7"/>
    <n v="1"/>
    <n v="7"/>
  </r>
  <r>
    <s v="No"/>
    <x v="0"/>
    <x v="2"/>
    <x v="1"/>
    <x v="0"/>
    <x v="2"/>
    <x v="964"/>
    <x v="964"/>
    <x v="0"/>
    <x v="0"/>
    <x v="0"/>
    <s v="No"/>
    <s v="Y"/>
    <n v="6"/>
    <n v="-2"/>
    <n v="0"/>
    <n v="34"/>
    <n v="0"/>
    <m/>
    <n v="0"/>
    <x v="1"/>
    <n v="507"/>
    <n v="15"/>
    <x v="0"/>
    <x v="0"/>
    <n v="3"/>
    <n v="66"/>
    <n v="3"/>
    <x v="0"/>
    <n v="3"/>
    <n v="6125"/>
    <n v="23553"/>
    <n v="1"/>
    <n v="12"/>
    <n v="3"/>
    <x v="1"/>
    <n v="80"/>
    <n v="0"/>
    <n v="10"/>
    <n v="4"/>
    <n v="10"/>
    <n v="8"/>
    <n v="9"/>
    <n v="6"/>
  </r>
  <r>
    <s v="No"/>
    <x v="0"/>
    <x v="2"/>
    <x v="1"/>
    <x v="1"/>
    <x v="2"/>
    <x v="965"/>
    <x v="965"/>
    <x v="1"/>
    <x v="2"/>
    <x v="1"/>
    <s v="No"/>
    <s v="Y"/>
    <n v="6"/>
    <n v="-2"/>
    <n v="0"/>
    <n v="25"/>
    <n v="0"/>
    <m/>
    <n v="0"/>
    <x v="1"/>
    <n v="882"/>
    <n v="19"/>
    <x v="1"/>
    <x v="0"/>
    <n v="4"/>
    <n v="67"/>
    <n v="3"/>
    <x v="1"/>
    <n v="4"/>
    <n v="3669"/>
    <n v="9075"/>
    <n v="3"/>
    <n v="11"/>
    <n v="3"/>
    <x v="3"/>
    <n v="80"/>
    <n v="3"/>
    <n v="7"/>
    <n v="2"/>
    <n v="3"/>
    <n v="2"/>
    <n v="1"/>
    <n v="2"/>
  </r>
  <r>
    <s v="Yes"/>
    <x v="0"/>
    <x v="3"/>
    <x v="0"/>
    <x v="1"/>
    <x v="2"/>
    <x v="966"/>
    <x v="966"/>
    <x v="0"/>
    <x v="3"/>
    <x v="1"/>
    <s v="Yes"/>
    <s v="Y"/>
    <n v="0"/>
    <n v="-2"/>
    <n v="0"/>
    <n v="58"/>
    <n v="1"/>
    <n v="1"/>
    <n v="1"/>
    <x v="0"/>
    <n v="601"/>
    <n v="7"/>
    <x v="2"/>
    <x v="0"/>
    <n v="3"/>
    <n v="53"/>
    <n v="2"/>
    <x v="2"/>
    <n v="3"/>
    <n v="10008"/>
    <n v="12023"/>
    <n v="7"/>
    <n v="14"/>
    <n v="3"/>
    <x v="1"/>
    <n v="80"/>
    <n v="0"/>
    <n v="31"/>
    <n v="2"/>
    <n v="10"/>
    <n v="9"/>
    <n v="5"/>
    <n v="9"/>
  </r>
  <r>
    <s v="No"/>
    <x v="0"/>
    <x v="0"/>
    <x v="1"/>
    <x v="1"/>
    <x v="0"/>
    <x v="967"/>
    <x v="967"/>
    <x v="1"/>
    <x v="2"/>
    <x v="1"/>
    <s v="No"/>
    <s v="Y"/>
    <n v="3"/>
    <n v="-2"/>
    <n v="0"/>
    <n v="40"/>
    <n v="0"/>
    <m/>
    <n v="0"/>
    <x v="1"/>
    <n v="329"/>
    <n v="1"/>
    <x v="2"/>
    <x v="0"/>
    <n v="2"/>
    <n v="88"/>
    <n v="3"/>
    <x v="1"/>
    <n v="2"/>
    <n v="2387"/>
    <n v="6762"/>
    <n v="3"/>
    <n v="22"/>
    <n v="4"/>
    <x v="3"/>
    <n v="80"/>
    <n v="1"/>
    <n v="7"/>
    <n v="3"/>
    <n v="4"/>
    <n v="2"/>
    <n v="0"/>
    <n v="3"/>
  </r>
  <r>
    <s v="No"/>
    <x v="1"/>
    <x v="0"/>
    <x v="1"/>
    <x v="0"/>
    <x v="3"/>
    <x v="968"/>
    <x v="968"/>
    <x v="0"/>
    <x v="0"/>
    <x v="1"/>
    <s v="No"/>
    <s v="Y"/>
    <n v="2"/>
    <n v="-2"/>
    <n v="0"/>
    <n v="36"/>
    <n v="0"/>
    <m/>
    <n v="0"/>
    <x v="1"/>
    <n v="607"/>
    <n v="7"/>
    <x v="3"/>
    <x v="0"/>
    <n v="1"/>
    <n v="83"/>
    <n v="4"/>
    <x v="0"/>
    <n v="2"/>
    <n v="4639"/>
    <n v="2261"/>
    <n v="2"/>
    <n v="16"/>
    <n v="3"/>
    <x v="1"/>
    <n v="80"/>
    <n v="1"/>
    <n v="17"/>
    <n v="2"/>
    <n v="15"/>
    <n v="7"/>
    <n v="6"/>
    <n v="13"/>
  </r>
  <r>
    <s v="No"/>
    <x v="0"/>
    <x v="1"/>
    <x v="1"/>
    <x v="1"/>
    <x v="0"/>
    <x v="969"/>
    <x v="969"/>
    <x v="1"/>
    <x v="3"/>
    <x v="0"/>
    <s v="No"/>
    <s v="Y"/>
    <n v="2"/>
    <n v="-2"/>
    <n v="0"/>
    <n v="48"/>
    <n v="0"/>
    <m/>
    <n v="0"/>
    <x v="1"/>
    <n v="855"/>
    <n v="4"/>
    <x v="3"/>
    <x v="0"/>
    <n v="4"/>
    <n v="54"/>
    <n v="3"/>
    <x v="2"/>
    <n v="4"/>
    <n v="7898"/>
    <n v="18706"/>
    <n v="1"/>
    <n v="11"/>
    <n v="3"/>
    <x v="3"/>
    <n v="80"/>
    <n v="0"/>
    <n v="11"/>
    <n v="3"/>
    <n v="10"/>
    <n v="9"/>
    <n v="0"/>
    <n v="8"/>
  </r>
  <r>
    <s v="No"/>
    <x v="0"/>
    <x v="2"/>
    <x v="1"/>
    <x v="0"/>
    <x v="2"/>
    <x v="970"/>
    <x v="970"/>
    <x v="0"/>
    <x v="6"/>
    <x v="1"/>
    <s v="No"/>
    <s v="Y"/>
    <n v="4"/>
    <n v="-2"/>
    <n v="0"/>
    <n v="27"/>
    <n v="0"/>
    <m/>
    <n v="0"/>
    <x v="1"/>
    <n v="1291"/>
    <n v="11"/>
    <x v="3"/>
    <x v="0"/>
    <n v="3"/>
    <n v="98"/>
    <n v="4"/>
    <x v="1"/>
    <n v="4"/>
    <n v="2534"/>
    <n v="6527"/>
    <n v="8"/>
    <n v="14"/>
    <n v="3"/>
    <x v="2"/>
    <n v="80"/>
    <n v="1"/>
    <n v="5"/>
    <n v="3"/>
    <n v="1"/>
    <n v="0"/>
    <n v="0"/>
    <n v="0"/>
  </r>
  <r>
    <s v="No"/>
    <x v="0"/>
    <x v="1"/>
    <x v="1"/>
    <x v="1"/>
    <x v="4"/>
    <x v="971"/>
    <x v="971"/>
    <x v="0"/>
    <x v="3"/>
    <x v="0"/>
    <s v="No"/>
    <s v="Y"/>
    <n v="1"/>
    <n v="-2"/>
    <n v="0"/>
    <n v="51"/>
    <n v="0"/>
    <m/>
    <n v="0"/>
    <x v="1"/>
    <n v="1405"/>
    <n v="11"/>
    <x v="0"/>
    <x v="0"/>
    <n v="4"/>
    <n v="82"/>
    <n v="2"/>
    <x v="3"/>
    <n v="4"/>
    <n v="13142"/>
    <n v="24439"/>
    <n v="3"/>
    <n v="16"/>
    <n v="3"/>
    <x v="2"/>
    <n v="80"/>
    <n v="0"/>
    <n v="29"/>
    <n v="2"/>
    <n v="5"/>
    <n v="2"/>
    <n v="0"/>
    <n v="3"/>
  </r>
  <r>
    <s v="No"/>
    <x v="2"/>
    <x v="4"/>
    <x v="1"/>
    <x v="1"/>
    <x v="0"/>
    <x v="972"/>
    <x v="972"/>
    <x v="0"/>
    <x v="2"/>
    <x v="0"/>
    <s v="No"/>
    <s v="Y"/>
    <n v="5"/>
    <n v="-2"/>
    <n v="0"/>
    <n v="18"/>
    <n v="0"/>
    <m/>
    <n v="0"/>
    <x v="1"/>
    <n v="1124"/>
    <n v="1"/>
    <x v="3"/>
    <x v="0"/>
    <n v="4"/>
    <n v="97"/>
    <n v="3"/>
    <x v="1"/>
    <n v="4"/>
    <n v="1611"/>
    <n v="19305"/>
    <n v="1"/>
    <n v="15"/>
    <n v="3"/>
    <x v="3"/>
    <n v="80"/>
    <n v="0"/>
    <n v="0"/>
    <n v="4"/>
    <n v="0"/>
    <n v="0"/>
    <n v="0"/>
    <n v="0"/>
  </r>
  <r>
    <s v="No"/>
    <x v="0"/>
    <x v="0"/>
    <x v="1"/>
    <x v="1"/>
    <x v="2"/>
    <x v="973"/>
    <x v="973"/>
    <x v="0"/>
    <x v="2"/>
    <x v="1"/>
    <s v="No"/>
    <s v="Y"/>
    <n v="0"/>
    <n v="-2"/>
    <n v="0"/>
    <n v="35"/>
    <n v="0"/>
    <m/>
    <n v="0"/>
    <x v="1"/>
    <n v="817"/>
    <n v="1"/>
    <x v="3"/>
    <x v="0"/>
    <n v="4"/>
    <n v="60"/>
    <n v="2"/>
    <x v="0"/>
    <n v="4"/>
    <n v="5363"/>
    <n v="10846"/>
    <n v="0"/>
    <n v="12"/>
    <n v="3"/>
    <x v="2"/>
    <n v="80"/>
    <n v="1"/>
    <n v="10"/>
    <n v="3"/>
    <n v="9"/>
    <n v="7"/>
    <n v="0"/>
    <n v="0"/>
  </r>
  <r>
    <s v="No"/>
    <x v="1"/>
    <x v="2"/>
    <x v="1"/>
    <x v="0"/>
    <x v="0"/>
    <x v="974"/>
    <x v="974"/>
    <x v="1"/>
    <x v="0"/>
    <x v="0"/>
    <s v="No"/>
    <s v="Y"/>
    <n v="3"/>
    <n v="-2"/>
    <n v="0"/>
    <n v="27"/>
    <n v="0"/>
    <m/>
    <n v="0"/>
    <x v="1"/>
    <n v="793"/>
    <n v="2"/>
    <x v="1"/>
    <x v="0"/>
    <n v="4"/>
    <n v="43"/>
    <n v="1"/>
    <x v="0"/>
    <n v="4"/>
    <n v="5071"/>
    <n v="20392"/>
    <n v="3"/>
    <n v="20"/>
    <n v="4"/>
    <x v="2"/>
    <n v="80"/>
    <n v="0"/>
    <n v="8"/>
    <n v="3"/>
    <n v="6"/>
    <n v="2"/>
    <n v="0"/>
    <n v="0"/>
  </r>
  <r>
    <s v="Yes"/>
    <x v="0"/>
    <x v="3"/>
    <x v="0"/>
    <x v="0"/>
    <x v="3"/>
    <x v="975"/>
    <x v="975"/>
    <x v="1"/>
    <x v="0"/>
    <x v="0"/>
    <s v="Yes"/>
    <s v="Y"/>
    <n v="2"/>
    <n v="-2"/>
    <n v="0"/>
    <n v="55"/>
    <n v="1"/>
    <n v="1"/>
    <n v="1"/>
    <x v="0"/>
    <n v="267"/>
    <n v="13"/>
    <x v="2"/>
    <x v="0"/>
    <n v="1"/>
    <n v="85"/>
    <n v="4"/>
    <x v="3"/>
    <n v="2"/>
    <n v="13695"/>
    <n v="9277"/>
    <n v="6"/>
    <n v="17"/>
    <n v="3"/>
    <x v="3"/>
    <n v="80"/>
    <n v="0"/>
    <n v="24"/>
    <n v="2"/>
    <n v="19"/>
    <n v="7"/>
    <n v="3"/>
    <n v="8"/>
  </r>
  <r>
    <s v="No"/>
    <x v="0"/>
    <x v="3"/>
    <x v="1"/>
    <x v="1"/>
    <x v="0"/>
    <x v="976"/>
    <x v="976"/>
    <x v="1"/>
    <x v="3"/>
    <x v="1"/>
    <s v="Yes"/>
    <s v="Y"/>
    <n v="0"/>
    <n v="-2"/>
    <n v="0"/>
    <n v="56"/>
    <n v="0"/>
    <m/>
    <n v="0"/>
    <x v="1"/>
    <n v="1369"/>
    <n v="23"/>
    <x v="3"/>
    <x v="0"/>
    <n v="4"/>
    <n v="68"/>
    <n v="3"/>
    <x v="3"/>
    <n v="2"/>
    <n v="13402"/>
    <n v="18235"/>
    <n v="4"/>
    <n v="12"/>
    <n v="3"/>
    <x v="0"/>
    <n v="80"/>
    <n v="1"/>
    <n v="33"/>
    <n v="3"/>
    <n v="19"/>
    <n v="16"/>
    <n v="15"/>
    <n v="9"/>
  </r>
  <r>
    <s v="No"/>
    <x v="2"/>
    <x v="2"/>
    <x v="1"/>
    <x v="1"/>
    <x v="4"/>
    <x v="977"/>
    <x v="977"/>
    <x v="0"/>
    <x v="1"/>
    <x v="2"/>
    <s v="No"/>
    <s v="Y"/>
    <n v="2"/>
    <n v="-2"/>
    <n v="0"/>
    <n v="34"/>
    <n v="0"/>
    <m/>
    <n v="0"/>
    <x v="1"/>
    <n v="999"/>
    <n v="26"/>
    <x v="1"/>
    <x v="0"/>
    <n v="4"/>
    <n v="92"/>
    <n v="2"/>
    <x v="1"/>
    <n v="4"/>
    <n v="2029"/>
    <n v="15891"/>
    <n v="1"/>
    <n v="20"/>
    <n v="4"/>
    <x v="3"/>
    <n v="80"/>
    <n v="3"/>
    <n v="5"/>
    <n v="3"/>
    <n v="5"/>
    <n v="4"/>
    <n v="0"/>
    <n v="0"/>
  </r>
  <r>
    <s v="No"/>
    <x v="0"/>
    <x v="0"/>
    <x v="1"/>
    <x v="1"/>
    <x v="2"/>
    <x v="978"/>
    <x v="978"/>
    <x v="0"/>
    <x v="4"/>
    <x v="2"/>
    <s v="No"/>
    <s v="Y"/>
    <n v="0"/>
    <n v="-2"/>
    <n v="0"/>
    <n v="40"/>
    <n v="0"/>
    <m/>
    <n v="0"/>
    <x v="1"/>
    <n v="1202"/>
    <n v="2"/>
    <x v="1"/>
    <x v="0"/>
    <n v="2"/>
    <n v="89"/>
    <n v="4"/>
    <x v="0"/>
    <n v="3"/>
    <n v="6377"/>
    <n v="13888"/>
    <n v="5"/>
    <n v="20"/>
    <n v="4"/>
    <x v="2"/>
    <n v="80"/>
    <n v="3"/>
    <n v="15"/>
    <n v="3"/>
    <n v="12"/>
    <n v="11"/>
    <n v="11"/>
    <n v="8"/>
  </r>
  <r>
    <s v="No"/>
    <x v="0"/>
    <x v="2"/>
    <x v="1"/>
    <x v="1"/>
    <x v="2"/>
    <x v="979"/>
    <x v="979"/>
    <x v="1"/>
    <x v="2"/>
    <x v="1"/>
    <s v="No"/>
    <s v="Y"/>
    <n v="1"/>
    <n v="-2"/>
    <n v="0"/>
    <n v="34"/>
    <n v="0"/>
    <m/>
    <n v="0"/>
    <x v="1"/>
    <n v="285"/>
    <n v="29"/>
    <x v="3"/>
    <x v="0"/>
    <n v="2"/>
    <n v="86"/>
    <n v="3"/>
    <x v="0"/>
    <n v="3"/>
    <n v="5429"/>
    <n v="17491"/>
    <n v="4"/>
    <n v="13"/>
    <n v="3"/>
    <x v="0"/>
    <n v="80"/>
    <n v="2"/>
    <n v="10"/>
    <n v="3"/>
    <n v="8"/>
    <n v="7"/>
    <n v="7"/>
    <n v="7"/>
  </r>
  <r>
    <s v="Yes"/>
    <x v="1"/>
    <x v="2"/>
    <x v="0"/>
    <x v="0"/>
    <x v="0"/>
    <x v="980"/>
    <x v="980"/>
    <x v="0"/>
    <x v="6"/>
    <x v="0"/>
    <s v="No"/>
    <s v="Y"/>
    <n v="3"/>
    <n v="-2"/>
    <n v="0"/>
    <n v="31"/>
    <n v="1"/>
    <n v="1"/>
    <n v="1"/>
    <x v="0"/>
    <n v="703"/>
    <n v="2"/>
    <x v="3"/>
    <x v="0"/>
    <n v="3"/>
    <n v="90"/>
    <n v="2"/>
    <x v="1"/>
    <n v="4"/>
    <n v="2785"/>
    <n v="11882"/>
    <n v="7"/>
    <n v="14"/>
    <n v="3"/>
    <x v="3"/>
    <n v="80"/>
    <n v="0"/>
    <n v="3"/>
    <n v="4"/>
    <n v="1"/>
    <n v="0"/>
    <n v="0"/>
    <n v="0"/>
  </r>
  <r>
    <s v="Yes"/>
    <x v="1"/>
    <x v="0"/>
    <x v="0"/>
    <x v="0"/>
    <x v="3"/>
    <x v="981"/>
    <x v="981"/>
    <x v="0"/>
    <x v="0"/>
    <x v="1"/>
    <s v="Yes"/>
    <s v="Y"/>
    <n v="0"/>
    <n v="-2"/>
    <n v="0"/>
    <n v="35"/>
    <n v="1"/>
    <n v="1"/>
    <n v="1"/>
    <x v="0"/>
    <n v="662"/>
    <n v="18"/>
    <x v="2"/>
    <x v="0"/>
    <n v="4"/>
    <n v="67"/>
    <n v="3"/>
    <x v="0"/>
    <n v="2"/>
    <n v="4614"/>
    <n v="23288"/>
    <n v="0"/>
    <n v="18"/>
    <n v="3"/>
    <x v="3"/>
    <n v="80"/>
    <n v="1"/>
    <n v="5"/>
    <n v="2"/>
    <n v="4"/>
    <n v="2"/>
    <n v="3"/>
    <n v="2"/>
  </r>
  <r>
    <s v="No"/>
    <x v="1"/>
    <x v="0"/>
    <x v="1"/>
    <x v="1"/>
    <x v="0"/>
    <x v="982"/>
    <x v="982"/>
    <x v="1"/>
    <x v="1"/>
    <x v="2"/>
    <s v="No"/>
    <s v="Y"/>
    <n v="2"/>
    <n v="-2"/>
    <n v="0"/>
    <n v="38"/>
    <n v="0"/>
    <m/>
    <n v="0"/>
    <x v="1"/>
    <n v="693"/>
    <n v="7"/>
    <x v="3"/>
    <x v="0"/>
    <n v="4"/>
    <n v="57"/>
    <n v="4"/>
    <x v="1"/>
    <n v="3"/>
    <n v="2610"/>
    <n v="15748"/>
    <n v="1"/>
    <n v="11"/>
    <n v="3"/>
    <x v="1"/>
    <n v="80"/>
    <n v="3"/>
    <n v="4"/>
    <n v="3"/>
    <n v="4"/>
    <n v="2"/>
    <n v="0"/>
    <n v="3"/>
  </r>
  <r>
    <s v="No"/>
    <x v="0"/>
    <x v="2"/>
    <x v="1"/>
    <x v="1"/>
    <x v="4"/>
    <x v="983"/>
    <x v="983"/>
    <x v="0"/>
    <x v="4"/>
    <x v="0"/>
    <s v="No"/>
    <s v="Y"/>
    <n v="2"/>
    <n v="-2"/>
    <n v="0"/>
    <n v="34"/>
    <n v="0"/>
    <m/>
    <n v="0"/>
    <x v="1"/>
    <n v="404"/>
    <n v="2"/>
    <x v="2"/>
    <x v="0"/>
    <n v="4"/>
    <n v="98"/>
    <n v="3"/>
    <x v="0"/>
    <n v="4"/>
    <n v="6687"/>
    <n v="6163"/>
    <n v="1"/>
    <n v="11"/>
    <n v="3"/>
    <x v="1"/>
    <n v="80"/>
    <n v="0"/>
    <n v="14"/>
    <n v="4"/>
    <n v="14"/>
    <n v="11"/>
    <n v="4"/>
    <n v="11"/>
  </r>
  <r>
    <s v="No"/>
    <x v="0"/>
    <x v="2"/>
    <x v="1"/>
    <x v="0"/>
    <x v="0"/>
    <x v="984"/>
    <x v="984"/>
    <x v="1"/>
    <x v="0"/>
    <x v="1"/>
    <s v="No"/>
    <s v="Y"/>
    <n v="0"/>
    <n v="-2"/>
    <n v="0"/>
    <n v="28"/>
    <n v="0"/>
    <m/>
    <n v="0"/>
    <x v="1"/>
    <n v="736"/>
    <n v="26"/>
    <x v="3"/>
    <x v="0"/>
    <n v="3"/>
    <n v="48"/>
    <n v="2"/>
    <x v="0"/>
    <n v="3"/>
    <n v="4724"/>
    <n v="24232"/>
    <n v="1"/>
    <n v="11"/>
    <n v="3"/>
    <x v="3"/>
    <n v="80"/>
    <n v="1"/>
    <n v="5"/>
    <n v="3"/>
    <n v="5"/>
    <n v="3"/>
    <n v="0"/>
    <n v="4"/>
  </r>
  <r>
    <s v="Yes"/>
    <x v="0"/>
    <x v="2"/>
    <x v="0"/>
    <x v="1"/>
    <x v="2"/>
    <x v="985"/>
    <x v="985"/>
    <x v="1"/>
    <x v="3"/>
    <x v="1"/>
    <s v="Yes"/>
    <s v="Y"/>
    <n v="3"/>
    <n v="-2"/>
    <n v="0"/>
    <n v="31"/>
    <n v="1"/>
    <n v="1"/>
    <n v="1"/>
    <x v="0"/>
    <n v="330"/>
    <n v="22"/>
    <x v="2"/>
    <x v="0"/>
    <n v="4"/>
    <n v="98"/>
    <n v="3"/>
    <x v="0"/>
    <n v="3"/>
    <n v="6179"/>
    <n v="21057"/>
    <n v="1"/>
    <n v="15"/>
    <n v="3"/>
    <x v="1"/>
    <n v="80"/>
    <n v="2"/>
    <n v="10"/>
    <n v="2"/>
    <n v="10"/>
    <n v="2"/>
    <n v="6"/>
    <n v="7"/>
  </r>
  <r>
    <s v="No"/>
    <x v="0"/>
    <x v="0"/>
    <x v="1"/>
    <x v="0"/>
    <x v="0"/>
    <x v="986"/>
    <x v="986"/>
    <x v="1"/>
    <x v="0"/>
    <x v="1"/>
    <s v="Yes"/>
    <s v="Y"/>
    <n v="2"/>
    <n v="-2"/>
    <n v="0"/>
    <n v="39"/>
    <n v="0"/>
    <m/>
    <n v="0"/>
    <x v="1"/>
    <n v="1498"/>
    <n v="21"/>
    <x v="2"/>
    <x v="0"/>
    <n v="1"/>
    <n v="44"/>
    <n v="2"/>
    <x v="0"/>
    <n v="4"/>
    <n v="6120"/>
    <n v="3567"/>
    <n v="3"/>
    <n v="12"/>
    <n v="3"/>
    <x v="1"/>
    <n v="80"/>
    <n v="2"/>
    <n v="8"/>
    <n v="4"/>
    <n v="5"/>
    <n v="4"/>
    <n v="1"/>
    <n v="4"/>
  </r>
  <r>
    <s v="No"/>
    <x v="1"/>
    <x v="1"/>
    <x v="1"/>
    <x v="0"/>
    <x v="3"/>
    <x v="987"/>
    <x v="987"/>
    <x v="1"/>
    <x v="0"/>
    <x v="1"/>
    <s v="No"/>
    <s v="Y"/>
    <n v="5"/>
    <n v="-2"/>
    <n v="0"/>
    <n v="51"/>
    <n v="0"/>
    <m/>
    <n v="0"/>
    <x v="1"/>
    <n v="541"/>
    <n v="2"/>
    <x v="3"/>
    <x v="0"/>
    <n v="2"/>
    <n v="52"/>
    <n v="3"/>
    <x v="2"/>
    <n v="2"/>
    <n v="10596"/>
    <n v="15395"/>
    <n v="2"/>
    <n v="11"/>
    <n v="3"/>
    <x v="2"/>
    <n v="80"/>
    <n v="0"/>
    <n v="14"/>
    <n v="3"/>
    <n v="4"/>
    <n v="2"/>
    <n v="3"/>
    <n v="2"/>
  </r>
  <r>
    <s v="No"/>
    <x v="1"/>
    <x v="0"/>
    <x v="1"/>
    <x v="1"/>
    <x v="0"/>
    <x v="988"/>
    <x v="988"/>
    <x v="0"/>
    <x v="1"/>
    <x v="2"/>
    <s v="Yes"/>
    <s v="Y"/>
    <n v="4"/>
    <n v="-2"/>
    <n v="0"/>
    <n v="41"/>
    <n v="0"/>
    <m/>
    <n v="0"/>
    <x v="1"/>
    <n v="1200"/>
    <n v="22"/>
    <x v="3"/>
    <x v="0"/>
    <n v="4"/>
    <n v="75"/>
    <n v="3"/>
    <x v="0"/>
    <n v="4"/>
    <n v="5467"/>
    <n v="13953"/>
    <n v="3"/>
    <n v="14"/>
    <n v="3"/>
    <x v="0"/>
    <n v="80"/>
    <n v="2"/>
    <n v="12"/>
    <n v="2"/>
    <n v="6"/>
    <n v="2"/>
    <n v="3"/>
    <n v="3"/>
  </r>
  <r>
    <s v="No"/>
    <x v="0"/>
    <x v="0"/>
    <x v="1"/>
    <x v="1"/>
    <x v="0"/>
    <x v="989"/>
    <x v="989"/>
    <x v="1"/>
    <x v="1"/>
    <x v="1"/>
    <s v="Yes"/>
    <s v="Y"/>
    <n v="2"/>
    <n v="-2"/>
    <n v="0"/>
    <n v="37"/>
    <n v="0"/>
    <m/>
    <n v="0"/>
    <x v="1"/>
    <n v="1439"/>
    <n v="4"/>
    <x v="1"/>
    <x v="0"/>
    <n v="3"/>
    <n v="54"/>
    <n v="3"/>
    <x v="1"/>
    <n v="3"/>
    <n v="2996"/>
    <n v="5182"/>
    <n v="7"/>
    <n v="15"/>
    <n v="3"/>
    <x v="1"/>
    <n v="80"/>
    <n v="0"/>
    <n v="8"/>
    <n v="3"/>
    <n v="6"/>
    <n v="4"/>
    <n v="1"/>
    <n v="3"/>
  </r>
  <r>
    <s v="No"/>
    <x v="1"/>
    <x v="2"/>
    <x v="1"/>
    <x v="0"/>
    <x v="0"/>
    <x v="990"/>
    <x v="990"/>
    <x v="1"/>
    <x v="0"/>
    <x v="1"/>
    <s v="No"/>
    <s v="Y"/>
    <n v="2"/>
    <n v="-2"/>
    <n v="0"/>
    <n v="33"/>
    <n v="0"/>
    <m/>
    <n v="0"/>
    <x v="1"/>
    <n v="1111"/>
    <n v="5"/>
    <x v="1"/>
    <x v="0"/>
    <n v="2"/>
    <n v="61"/>
    <n v="3"/>
    <x v="0"/>
    <n v="4"/>
    <n v="9998"/>
    <n v="19293"/>
    <n v="6"/>
    <n v="13"/>
    <n v="3"/>
    <x v="0"/>
    <n v="80"/>
    <n v="0"/>
    <n v="8"/>
    <n v="4"/>
    <n v="5"/>
    <n v="4"/>
    <n v="1"/>
    <n v="2"/>
  </r>
  <r>
    <s v="No"/>
    <x v="0"/>
    <x v="2"/>
    <x v="1"/>
    <x v="0"/>
    <x v="3"/>
    <x v="991"/>
    <x v="991"/>
    <x v="1"/>
    <x v="0"/>
    <x v="1"/>
    <s v="Yes"/>
    <s v="Y"/>
    <n v="3"/>
    <n v="-2"/>
    <n v="0"/>
    <n v="32"/>
    <n v="0"/>
    <m/>
    <n v="0"/>
    <x v="1"/>
    <n v="499"/>
    <n v="2"/>
    <x v="1"/>
    <x v="0"/>
    <n v="3"/>
    <n v="36"/>
    <n v="3"/>
    <x v="0"/>
    <n v="2"/>
    <n v="4078"/>
    <n v="20497"/>
    <n v="0"/>
    <n v="13"/>
    <n v="3"/>
    <x v="0"/>
    <n v="80"/>
    <n v="3"/>
    <n v="4"/>
    <n v="2"/>
    <n v="3"/>
    <n v="2"/>
    <n v="1"/>
    <n v="2"/>
  </r>
  <r>
    <s v="No"/>
    <x v="2"/>
    <x v="0"/>
    <x v="1"/>
    <x v="1"/>
    <x v="0"/>
    <x v="992"/>
    <x v="992"/>
    <x v="1"/>
    <x v="4"/>
    <x v="1"/>
    <s v="No"/>
    <s v="Y"/>
    <n v="2"/>
    <n v="-2"/>
    <n v="0"/>
    <n v="39"/>
    <n v="0"/>
    <m/>
    <n v="0"/>
    <x v="1"/>
    <n v="1485"/>
    <n v="25"/>
    <x v="0"/>
    <x v="0"/>
    <n v="3"/>
    <n v="71"/>
    <n v="3"/>
    <x v="2"/>
    <n v="3"/>
    <n v="10920"/>
    <n v="3449"/>
    <n v="3"/>
    <n v="21"/>
    <n v="4"/>
    <x v="2"/>
    <n v="80"/>
    <n v="1"/>
    <n v="13"/>
    <n v="3"/>
    <n v="6"/>
    <n v="4"/>
    <n v="0"/>
    <n v="5"/>
  </r>
  <r>
    <s v="No"/>
    <x v="0"/>
    <x v="2"/>
    <x v="1"/>
    <x v="0"/>
    <x v="0"/>
    <x v="993"/>
    <x v="993"/>
    <x v="1"/>
    <x v="0"/>
    <x v="1"/>
    <s v="No"/>
    <s v="Y"/>
    <n v="3"/>
    <n v="-2"/>
    <n v="0"/>
    <n v="25"/>
    <n v="0"/>
    <m/>
    <n v="0"/>
    <x v="1"/>
    <n v="1372"/>
    <n v="18"/>
    <x v="1"/>
    <x v="0"/>
    <n v="1"/>
    <n v="93"/>
    <n v="4"/>
    <x v="0"/>
    <n v="3"/>
    <n v="6232"/>
    <n v="12477"/>
    <n v="2"/>
    <n v="11"/>
    <n v="3"/>
    <x v="2"/>
    <n v="80"/>
    <n v="0"/>
    <n v="6"/>
    <n v="2"/>
    <n v="3"/>
    <n v="2"/>
    <n v="1"/>
    <n v="2"/>
  </r>
  <r>
    <s v="No"/>
    <x v="1"/>
    <x v="1"/>
    <x v="1"/>
    <x v="1"/>
    <x v="2"/>
    <x v="994"/>
    <x v="994"/>
    <x v="0"/>
    <x v="3"/>
    <x v="1"/>
    <s v="Yes"/>
    <s v="Y"/>
    <n v="3"/>
    <n v="-2"/>
    <n v="0"/>
    <n v="52"/>
    <n v="0"/>
    <m/>
    <n v="0"/>
    <x v="1"/>
    <n v="322"/>
    <n v="28"/>
    <x v="0"/>
    <x v="0"/>
    <n v="4"/>
    <n v="59"/>
    <n v="4"/>
    <x v="3"/>
    <n v="3"/>
    <n v="13247"/>
    <n v="9731"/>
    <n v="2"/>
    <n v="11"/>
    <n v="3"/>
    <x v="2"/>
    <n v="80"/>
    <n v="1"/>
    <n v="24"/>
    <n v="2"/>
    <n v="5"/>
    <n v="3"/>
    <n v="0"/>
    <n v="2"/>
  </r>
  <r>
    <s v="No"/>
    <x v="0"/>
    <x v="0"/>
    <x v="1"/>
    <x v="1"/>
    <x v="2"/>
    <x v="995"/>
    <x v="995"/>
    <x v="0"/>
    <x v="1"/>
    <x v="0"/>
    <s v="Yes"/>
    <s v="Y"/>
    <n v="3"/>
    <n v="-2"/>
    <n v="0"/>
    <n v="43"/>
    <n v="0"/>
    <m/>
    <n v="0"/>
    <x v="1"/>
    <n v="930"/>
    <n v="6"/>
    <x v="3"/>
    <x v="0"/>
    <n v="1"/>
    <n v="73"/>
    <n v="2"/>
    <x v="0"/>
    <n v="3"/>
    <n v="4081"/>
    <n v="20003"/>
    <n v="1"/>
    <n v="14"/>
    <n v="3"/>
    <x v="0"/>
    <n v="80"/>
    <n v="0"/>
    <n v="20"/>
    <n v="1"/>
    <n v="20"/>
    <n v="7"/>
    <n v="1"/>
    <n v="8"/>
  </r>
  <r>
    <s v="No"/>
    <x v="0"/>
    <x v="2"/>
    <x v="1"/>
    <x v="0"/>
    <x v="3"/>
    <x v="996"/>
    <x v="996"/>
    <x v="0"/>
    <x v="0"/>
    <x v="1"/>
    <s v="Yes"/>
    <s v="Y"/>
    <n v="3"/>
    <n v="-2"/>
    <n v="0"/>
    <n v="27"/>
    <n v="0"/>
    <m/>
    <n v="0"/>
    <x v="1"/>
    <n v="205"/>
    <n v="10"/>
    <x v="3"/>
    <x v="0"/>
    <n v="4"/>
    <n v="98"/>
    <n v="2"/>
    <x v="0"/>
    <n v="2"/>
    <n v="5769"/>
    <n v="7100"/>
    <n v="1"/>
    <n v="11"/>
    <n v="3"/>
    <x v="1"/>
    <n v="80"/>
    <n v="0"/>
    <n v="6"/>
    <n v="3"/>
    <n v="6"/>
    <n v="2"/>
    <n v="4"/>
    <n v="4"/>
  </r>
  <r>
    <s v="Yes"/>
    <x v="0"/>
    <x v="2"/>
    <x v="0"/>
    <x v="1"/>
    <x v="0"/>
    <x v="997"/>
    <x v="997"/>
    <x v="0"/>
    <x v="1"/>
    <x v="0"/>
    <s v="Yes"/>
    <s v="Y"/>
    <n v="2"/>
    <n v="-2"/>
    <n v="0"/>
    <n v="27"/>
    <n v="1"/>
    <n v="1"/>
    <n v="1"/>
    <x v="0"/>
    <n v="135"/>
    <n v="17"/>
    <x v="2"/>
    <x v="0"/>
    <n v="4"/>
    <n v="51"/>
    <n v="3"/>
    <x v="1"/>
    <n v="3"/>
    <n v="2394"/>
    <n v="25681"/>
    <n v="1"/>
    <n v="13"/>
    <n v="3"/>
    <x v="1"/>
    <n v="80"/>
    <n v="0"/>
    <n v="8"/>
    <n v="3"/>
    <n v="8"/>
    <n v="2"/>
    <n v="7"/>
    <n v="7"/>
  </r>
  <r>
    <s v="No"/>
    <x v="0"/>
    <x v="2"/>
    <x v="1"/>
    <x v="1"/>
    <x v="2"/>
    <x v="998"/>
    <x v="998"/>
    <x v="1"/>
    <x v="1"/>
    <x v="0"/>
    <s v="No"/>
    <s v="Y"/>
    <n v="2"/>
    <n v="-2"/>
    <n v="0"/>
    <n v="26"/>
    <n v="0"/>
    <m/>
    <n v="0"/>
    <x v="1"/>
    <n v="683"/>
    <n v="2"/>
    <x v="1"/>
    <x v="0"/>
    <n v="1"/>
    <n v="36"/>
    <n v="2"/>
    <x v="1"/>
    <n v="4"/>
    <n v="3904"/>
    <n v="4050"/>
    <n v="0"/>
    <n v="12"/>
    <n v="3"/>
    <x v="1"/>
    <n v="80"/>
    <n v="0"/>
    <n v="5"/>
    <n v="3"/>
    <n v="4"/>
    <n v="3"/>
    <n v="1"/>
    <n v="1"/>
  </r>
  <r>
    <s v="No"/>
    <x v="0"/>
    <x v="0"/>
    <x v="1"/>
    <x v="2"/>
    <x v="5"/>
    <x v="999"/>
    <x v="999"/>
    <x v="0"/>
    <x v="5"/>
    <x v="1"/>
    <s v="No"/>
    <s v="Y"/>
    <n v="5"/>
    <n v="-2"/>
    <n v="0"/>
    <n v="42"/>
    <n v="0"/>
    <m/>
    <n v="0"/>
    <x v="1"/>
    <n v="1147"/>
    <n v="10"/>
    <x v="3"/>
    <x v="0"/>
    <n v="3"/>
    <n v="31"/>
    <n v="3"/>
    <x v="3"/>
    <n v="3"/>
    <n v="16799"/>
    <n v="16616"/>
    <n v="0"/>
    <n v="14"/>
    <n v="3"/>
    <x v="3"/>
    <n v="80"/>
    <n v="1"/>
    <n v="21"/>
    <n v="3"/>
    <n v="20"/>
    <n v="7"/>
    <n v="0"/>
    <n v="9"/>
  </r>
  <r>
    <s v="No"/>
    <x v="2"/>
    <x v="2"/>
    <x v="1"/>
    <x v="1"/>
    <x v="2"/>
    <x v="1000"/>
    <x v="1000"/>
    <x v="0"/>
    <x v="4"/>
    <x v="2"/>
    <s v="No"/>
    <s v="Y"/>
    <n v="6"/>
    <n v="-2"/>
    <n v="0"/>
    <n v="32"/>
    <n v="0"/>
    <m/>
    <n v="0"/>
    <x v="1"/>
    <n v="1146"/>
    <n v="15"/>
    <x v="2"/>
    <x v="0"/>
    <n v="3"/>
    <n v="34"/>
    <n v="3"/>
    <x v="0"/>
    <n v="4"/>
    <n v="6667"/>
    <n v="16542"/>
    <n v="5"/>
    <n v="18"/>
    <n v="3"/>
    <x v="2"/>
    <n v="80"/>
    <n v="1"/>
    <n v="9"/>
    <n v="3"/>
    <n v="5"/>
    <n v="1"/>
    <n v="1"/>
    <n v="2"/>
  </r>
  <r>
    <s v="No"/>
    <x v="2"/>
    <x v="0"/>
    <x v="1"/>
    <x v="1"/>
    <x v="2"/>
    <x v="1001"/>
    <x v="1001"/>
    <x v="0"/>
    <x v="3"/>
    <x v="1"/>
    <s v="No"/>
    <s v="Y"/>
    <n v="6"/>
    <n v="-2"/>
    <n v="0"/>
    <n v="36"/>
    <n v="0"/>
    <m/>
    <n v="0"/>
    <x v="1"/>
    <n v="894"/>
    <n v="1"/>
    <x v="2"/>
    <x v="0"/>
    <n v="4"/>
    <n v="33"/>
    <n v="2"/>
    <x v="0"/>
    <n v="3"/>
    <n v="4374"/>
    <n v="15411"/>
    <n v="0"/>
    <n v="15"/>
    <n v="3"/>
    <x v="3"/>
    <n v="80"/>
    <n v="0"/>
    <n v="4"/>
    <n v="3"/>
    <n v="3"/>
    <n v="2"/>
    <n v="1"/>
    <n v="2"/>
  </r>
  <r>
    <s v="No"/>
    <x v="2"/>
    <x v="0"/>
    <x v="1"/>
    <x v="1"/>
    <x v="0"/>
    <x v="1002"/>
    <x v="1002"/>
    <x v="0"/>
    <x v="4"/>
    <x v="1"/>
    <s v="No"/>
    <s v="Y"/>
    <n v="5"/>
    <n v="-2"/>
    <n v="0"/>
    <n v="35"/>
    <n v="0"/>
    <m/>
    <n v="0"/>
    <x v="1"/>
    <n v="208"/>
    <n v="8"/>
    <x v="2"/>
    <x v="0"/>
    <n v="3"/>
    <n v="52"/>
    <n v="3"/>
    <x v="0"/>
    <n v="3"/>
    <n v="4148"/>
    <n v="12250"/>
    <n v="1"/>
    <n v="12"/>
    <n v="3"/>
    <x v="1"/>
    <n v="80"/>
    <n v="1"/>
    <n v="15"/>
    <n v="3"/>
    <n v="14"/>
    <n v="11"/>
    <n v="2"/>
    <n v="9"/>
  </r>
  <r>
    <s v="No"/>
    <x v="2"/>
    <x v="1"/>
    <x v="1"/>
    <x v="1"/>
    <x v="2"/>
    <x v="1003"/>
    <x v="1003"/>
    <x v="0"/>
    <x v="7"/>
    <x v="1"/>
    <s v="No"/>
    <s v="Y"/>
    <n v="3"/>
    <n v="-2"/>
    <n v="0"/>
    <n v="47"/>
    <n v="0"/>
    <m/>
    <n v="0"/>
    <x v="1"/>
    <n v="1162"/>
    <n v="1"/>
    <x v="1"/>
    <x v="0"/>
    <n v="3"/>
    <n v="98"/>
    <n v="3"/>
    <x v="2"/>
    <n v="2"/>
    <n v="11957"/>
    <n v="17231"/>
    <n v="0"/>
    <n v="18"/>
    <n v="3"/>
    <x v="0"/>
    <n v="80"/>
    <n v="2"/>
    <n v="14"/>
    <n v="1"/>
    <n v="13"/>
    <n v="8"/>
    <n v="5"/>
    <n v="12"/>
  </r>
  <r>
    <s v="No"/>
    <x v="2"/>
    <x v="4"/>
    <x v="1"/>
    <x v="1"/>
    <x v="2"/>
    <x v="1004"/>
    <x v="1004"/>
    <x v="0"/>
    <x v="1"/>
    <x v="0"/>
    <s v="No"/>
    <s v="Y"/>
    <n v="4"/>
    <n v="-2"/>
    <n v="0"/>
    <n v="18"/>
    <n v="0"/>
    <m/>
    <n v="0"/>
    <x v="1"/>
    <n v="1431"/>
    <n v="14"/>
    <x v="3"/>
    <x v="0"/>
    <n v="2"/>
    <n v="33"/>
    <n v="3"/>
    <x v="1"/>
    <n v="3"/>
    <n v="1514"/>
    <n v="8018"/>
    <n v="1"/>
    <n v="16"/>
    <n v="3"/>
    <x v="3"/>
    <n v="80"/>
    <n v="0"/>
    <n v="0"/>
    <n v="1"/>
    <n v="0"/>
    <n v="0"/>
    <n v="0"/>
    <n v="0"/>
  </r>
  <r>
    <s v="No"/>
    <x v="2"/>
    <x v="0"/>
    <x v="1"/>
    <x v="0"/>
    <x v="0"/>
    <x v="1005"/>
    <x v="1005"/>
    <x v="0"/>
    <x v="0"/>
    <x v="1"/>
    <s v="No"/>
    <s v="Y"/>
    <n v="1"/>
    <n v="-2"/>
    <n v="0"/>
    <n v="39"/>
    <n v="0"/>
    <m/>
    <n v="0"/>
    <x v="1"/>
    <n v="1251"/>
    <n v="21"/>
    <x v="2"/>
    <x v="0"/>
    <n v="1"/>
    <n v="32"/>
    <n v="1"/>
    <x v="0"/>
    <n v="3"/>
    <n v="5736"/>
    <n v="3987"/>
    <n v="6"/>
    <n v="19"/>
    <n v="3"/>
    <x v="3"/>
    <n v="80"/>
    <n v="1"/>
    <n v="10"/>
    <n v="3"/>
    <n v="3"/>
    <n v="2"/>
    <n v="1"/>
    <n v="2"/>
  </r>
  <r>
    <s v="No"/>
    <x v="2"/>
    <x v="4"/>
    <x v="1"/>
    <x v="0"/>
    <x v="0"/>
    <x v="1006"/>
    <x v="1006"/>
    <x v="0"/>
    <x v="6"/>
    <x v="1"/>
    <s v="No"/>
    <s v="Y"/>
    <n v="2"/>
    <n v="-2"/>
    <n v="0"/>
    <n v="24"/>
    <n v="0"/>
    <m/>
    <n v="0"/>
    <x v="1"/>
    <n v="830"/>
    <n v="13"/>
    <x v="0"/>
    <x v="0"/>
    <n v="4"/>
    <n v="78"/>
    <n v="3"/>
    <x v="1"/>
    <n v="2"/>
    <n v="2033"/>
    <n v="7103"/>
    <n v="1"/>
    <n v="13"/>
    <n v="3"/>
    <x v="3"/>
    <n v="80"/>
    <n v="1"/>
    <n v="1"/>
    <n v="3"/>
    <n v="1"/>
    <n v="0"/>
    <n v="0"/>
    <n v="0"/>
  </r>
  <r>
    <s v="No"/>
    <x v="2"/>
    <x v="2"/>
    <x v="1"/>
    <x v="0"/>
    <x v="3"/>
    <x v="1007"/>
    <x v="1007"/>
    <x v="0"/>
    <x v="0"/>
    <x v="0"/>
    <s v="No"/>
    <s v="Y"/>
    <n v="2"/>
    <n v="-2"/>
    <n v="0"/>
    <n v="33"/>
    <n v="0"/>
    <m/>
    <n v="0"/>
    <x v="1"/>
    <n v="1283"/>
    <n v="2"/>
    <x v="3"/>
    <x v="0"/>
    <n v="4"/>
    <n v="62"/>
    <n v="3"/>
    <x v="0"/>
    <n v="2"/>
    <n v="5147"/>
    <n v="10697"/>
    <n v="8"/>
    <n v="15"/>
    <n v="3"/>
    <x v="1"/>
    <n v="80"/>
    <n v="0"/>
    <n v="13"/>
    <n v="2"/>
    <n v="11"/>
    <n v="7"/>
    <n v="1"/>
    <n v="7"/>
  </r>
  <r>
    <s v="No"/>
    <x v="1"/>
    <x v="1"/>
    <x v="1"/>
    <x v="1"/>
    <x v="2"/>
    <x v="1008"/>
    <x v="1008"/>
    <x v="0"/>
    <x v="5"/>
    <x v="2"/>
    <s v="No"/>
    <s v="Y"/>
    <n v="3"/>
    <n v="-2"/>
    <n v="0"/>
    <n v="48"/>
    <n v="0"/>
    <m/>
    <n v="0"/>
    <x v="1"/>
    <n v="117"/>
    <n v="22"/>
    <x v="3"/>
    <x v="0"/>
    <n v="4"/>
    <n v="58"/>
    <n v="3"/>
    <x v="3"/>
    <n v="4"/>
    <n v="17174"/>
    <n v="2437"/>
    <n v="3"/>
    <n v="11"/>
    <n v="3"/>
    <x v="2"/>
    <n v="80"/>
    <n v="1"/>
    <n v="24"/>
    <n v="3"/>
    <n v="22"/>
    <n v="17"/>
    <n v="4"/>
    <n v="7"/>
  </r>
  <r>
    <s v="No"/>
    <x v="1"/>
    <x v="0"/>
    <x v="1"/>
    <x v="1"/>
    <x v="0"/>
    <x v="1009"/>
    <x v="1009"/>
    <x v="0"/>
    <x v="3"/>
    <x v="2"/>
    <s v="No"/>
    <s v="Y"/>
    <n v="3"/>
    <n v="-2"/>
    <n v="0"/>
    <n v="36"/>
    <n v="0"/>
    <m/>
    <n v="0"/>
    <x v="1"/>
    <n v="688"/>
    <n v="4"/>
    <x v="0"/>
    <x v="0"/>
    <n v="4"/>
    <n v="97"/>
    <n v="3"/>
    <x v="0"/>
    <n v="2"/>
    <n v="5131"/>
    <n v="9192"/>
    <n v="7"/>
    <n v="13"/>
    <n v="3"/>
    <x v="2"/>
    <n v="80"/>
    <n v="3"/>
    <n v="18"/>
    <n v="3"/>
    <n v="4"/>
    <n v="2"/>
    <n v="0"/>
    <n v="2"/>
  </r>
  <r>
    <s v="No"/>
    <x v="1"/>
    <x v="0"/>
    <x v="1"/>
    <x v="1"/>
    <x v="2"/>
    <x v="1010"/>
    <x v="1010"/>
    <x v="0"/>
    <x v="2"/>
    <x v="1"/>
    <s v="No"/>
    <s v="Y"/>
    <n v="4"/>
    <n v="-2"/>
    <n v="0"/>
    <n v="38"/>
    <n v="0"/>
    <m/>
    <n v="0"/>
    <x v="1"/>
    <n v="594"/>
    <n v="2"/>
    <x v="0"/>
    <x v="0"/>
    <n v="3"/>
    <n v="75"/>
    <n v="2"/>
    <x v="1"/>
    <n v="2"/>
    <n v="2468"/>
    <n v="15963"/>
    <n v="4"/>
    <n v="14"/>
    <n v="3"/>
    <x v="2"/>
    <n v="80"/>
    <n v="1"/>
    <n v="9"/>
    <n v="2"/>
    <n v="6"/>
    <n v="1"/>
    <n v="0"/>
    <n v="5"/>
  </r>
  <r>
    <s v="No"/>
    <x v="1"/>
    <x v="2"/>
    <x v="1"/>
    <x v="1"/>
    <x v="0"/>
    <x v="1011"/>
    <x v="1011"/>
    <x v="0"/>
    <x v="1"/>
    <x v="1"/>
    <s v="No"/>
    <s v="Y"/>
    <n v="2"/>
    <n v="-2"/>
    <n v="0"/>
    <n v="27"/>
    <n v="0"/>
    <m/>
    <n v="0"/>
    <x v="1"/>
    <n v="1131"/>
    <n v="15"/>
    <x v="3"/>
    <x v="0"/>
    <n v="4"/>
    <n v="77"/>
    <n v="2"/>
    <x v="1"/>
    <n v="3"/>
    <n v="4774"/>
    <n v="23844"/>
    <n v="0"/>
    <n v="19"/>
    <n v="3"/>
    <x v="1"/>
    <n v="80"/>
    <n v="1"/>
    <n v="8"/>
    <n v="2"/>
    <n v="7"/>
    <n v="6"/>
    <n v="7"/>
    <n v="3"/>
  </r>
  <r>
    <s v="No"/>
    <x v="1"/>
    <x v="0"/>
    <x v="1"/>
    <x v="1"/>
    <x v="4"/>
    <x v="1012"/>
    <x v="1012"/>
    <x v="0"/>
    <x v="2"/>
    <x v="1"/>
    <s v="No"/>
    <s v="Y"/>
    <n v="2"/>
    <n v="-2"/>
    <n v="0"/>
    <n v="40"/>
    <n v="0"/>
    <m/>
    <n v="0"/>
    <x v="1"/>
    <n v="692"/>
    <n v="11"/>
    <x v="3"/>
    <x v="0"/>
    <n v="4"/>
    <n v="73"/>
    <n v="3"/>
    <x v="0"/>
    <n v="4"/>
    <n v="6323"/>
    <n v="26849"/>
    <n v="1"/>
    <n v="11"/>
    <n v="3"/>
    <x v="0"/>
    <n v="80"/>
    <n v="1"/>
    <n v="10"/>
    <n v="4"/>
    <n v="10"/>
    <n v="9"/>
    <n v="9"/>
    <n v="4"/>
  </r>
  <r>
    <s v="No"/>
    <x v="1"/>
    <x v="2"/>
    <x v="1"/>
    <x v="1"/>
    <x v="0"/>
    <x v="1013"/>
    <x v="1013"/>
    <x v="0"/>
    <x v="2"/>
    <x v="1"/>
    <s v="No"/>
    <s v="Y"/>
    <n v="3"/>
    <n v="-2"/>
    <n v="0"/>
    <n v="29"/>
    <n v="0"/>
    <m/>
    <n v="0"/>
    <x v="1"/>
    <n v="410"/>
    <n v="2"/>
    <x v="1"/>
    <x v="0"/>
    <n v="4"/>
    <n v="97"/>
    <n v="3"/>
    <x v="1"/>
    <n v="2"/>
    <n v="3180"/>
    <n v="4668"/>
    <n v="0"/>
    <n v="13"/>
    <n v="3"/>
    <x v="3"/>
    <n v="80"/>
    <n v="3"/>
    <n v="4"/>
    <n v="3"/>
    <n v="3"/>
    <n v="2"/>
    <n v="0"/>
    <n v="2"/>
  </r>
  <r>
    <s v="No"/>
    <x v="1"/>
    <x v="0"/>
    <x v="1"/>
    <x v="1"/>
    <x v="2"/>
    <x v="1014"/>
    <x v="1014"/>
    <x v="0"/>
    <x v="3"/>
    <x v="0"/>
    <s v="No"/>
    <s v="Y"/>
    <n v="2"/>
    <n v="-2"/>
    <n v="0"/>
    <n v="39"/>
    <n v="0"/>
    <m/>
    <n v="0"/>
    <x v="1"/>
    <n v="711"/>
    <n v="4"/>
    <x v="3"/>
    <x v="0"/>
    <n v="1"/>
    <n v="81"/>
    <n v="3"/>
    <x v="0"/>
    <n v="3"/>
    <n v="5042"/>
    <n v="3140"/>
    <n v="0"/>
    <n v="13"/>
    <n v="3"/>
    <x v="1"/>
    <n v="80"/>
    <n v="0"/>
    <n v="10"/>
    <n v="1"/>
    <n v="9"/>
    <n v="2"/>
    <n v="3"/>
    <n v="8"/>
  </r>
  <r>
    <s v="No"/>
    <x v="1"/>
    <x v="0"/>
    <x v="1"/>
    <x v="1"/>
    <x v="2"/>
    <x v="1015"/>
    <x v="1015"/>
    <x v="0"/>
    <x v="2"/>
    <x v="0"/>
    <s v="No"/>
    <s v="Y"/>
    <n v="3"/>
    <n v="-2"/>
    <n v="0"/>
    <n v="42"/>
    <n v="0"/>
    <m/>
    <n v="0"/>
    <x v="1"/>
    <n v="748"/>
    <n v="9"/>
    <x v="0"/>
    <x v="0"/>
    <n v="1"/>
    <n v="74"/>
    <n v="3"/>
    <x v="1"/>
    <n v="4"/>
    <n v="3673"/>
    <n v="16458"/>
    <n v="1"/>
    <n v="13"/>
    <n v="3"/>
    <x v="3"/>
    <n v="80"/>
    <n v="0"/>
    <n v="12"/>
    <n v="3"/>
    <n v="12"/>
    <n v="9"/>
    <n v="5"/>
    <n v="8"/>
  </r>
  <r>
    <s v="No"/>
    <x v="1"/>
    <x v="2"/>
    <x v="1"/>
    <x v="1"/>
    <x v="4"/>
    <x v="1016"/>
    <x v="1016"/>
    <x v="0"/>
    <x v="1"/>
    <x v="0"/>
    <s v="No"/>
    <s v="Y"/>
    <n v="2"/>
    <n v="-2"/>
    <n v="0"/>
    <n v="30"/>
    <n v="0"/>
    <m/>
    <n v="0"/>
    <x v="1"/>
    <n v="1312"/>
    <n v="2"/>
    <x v="2"/>
    <x v="0"/>
    <n v="4"/>
    <n v="78"/>
    <n v="2"/>
    <x v="1"/>
    <n v="4"/>
    <n v="4968"/>
    <n v="26427"/>
    <n v="0"/>
    <n v="16"/>
    <n v="3"/>
    <x v="1"/>
    <n v="80"/>
    <n v="0"/>
    <n v="10"/>
    <n v="3"/>
    <n v="9"/>
    <n v="7"/>
    <n v="0"/>
    <n v="7"/>
  </r>
  <r>
    <s v="No"/>
    <x v="1"/>
    <x v="0"/>
    <x v="1"/>
    <x v="0"/>
    <x v="3"/>
    <x v="1017"/>
    <x v="1017"/>
    <x v="0"/>
    <x v="0"/>
    <x v="1"/>
    <s v="No"/>
    <s v="Y"/>
    <n v="4"/>
    <n v="-2"/>
    <n v="0"/>
    <n v="44"/>
    <n v="0"/>
    <m/>
    <n v="0"/>
    <x v="1"/>
    <n v="383"/>
    <n v="1"/>
    <x v="4"/>
    <x v="0"/>
    <n v="1"/>
    <n v="79"/>
    <n v="3"/>
    <x v="0"/>
    <n v="2"/>
    <n v="4768"/>
    <n v="9282"/>
    <n v="7"/>
    <n v="12"/>
    <n v="3"/>
    <x v="3"/>
    <n v="80"/>
    <n v="1"/>
    <n v="11"/>
    <n v="2"/>
    <n v="1"/>
    <n v="0"/>
    <n v="0"/>
    <n v="0"/>
  </r>
  <r>
    <s v="No"/>
    <x v="1"/>
    <x v="2"/>
    <x v="1"/>
    <x v="0"/>
    <x v="3"/>
    <x v="1018"/>
    <x v="1018"/>
    <x v="0"/>
    <x v="0"/>
    <x v="1"/>
    <s v="No"/>
    <s v="Y"/>
    <n v="3"/>
    <n v="-2"/>
    <n v="0"/>
    <n v="31"/>
    <n v="0"/>
    <m/>
    <n v="0"/>
    <x v="1"/>
    <n v="1125"/>
    <n v="7"/>
    <x v="2"/>
    <x v="0"/>
    <n v="1"/>
    <n v="68"/>
    <n v="3"/>
    <x v="2"/>
    <n v="2"/>
    <n v="9637"/>
    <n v="8277"/>
    <n v="2"/>
    <n v="14"/>
    <n v="3"/>
    <x v="1"/>
    <n v="80"/>
    <n v="2"/>
    <n v="9"/>
    <n v="3"/>
    <n v="3"/>
    <n v="2"/>
    <n v="2"/>
    <n v="2"/>
  </r>
  <r>
    <s v="No"/>
    <x v="0"/>
    <x v="2"/>
    <x v="1"/>
    <x v="2"/>
    <x v="5"/>
    <x v="1019"/>
    <x v="1019"/>
    <x v="0"/>
    <x v="8"/>
    <x v="1"/>
    <s v="No"/>
    <s v="Y"/>
    <n v="3"/>
    <n v="-2"/>
    <n v="0"/>
    <n v="25"/>
    <n v="0"/>
    <m/>
    <n v="0"/>
    <x v="1"/>
    <n v="309"/>
    <n v="2"/>
    <x v="3"/>
    <x v="0"/>
    <n v="3"/>
    <n v="82"/>
    <n v="3"/>
    <x v="1"/>
    <n v="2"/>
    <n v="2187"/>
    <n v="19655"/>
    <n v="4"/>
    <n v="14"/>
    <n v="3"/>
    <x v="3"/>
    <n v="80"/>
    <n v="0"/>
    <n v="6"/>
    <n v="3"/>
    <n v="2"/>
    <n v="0"/>
    <n v="1"/>
    <n v="2"/>
  </r>
  <r>
    <s v="No"/>
    <x v="0"/>
    <x v="1"/>
    <x v="1"/>
    <x v="2"/>
    <x v="0"/>
    <x v="1020"/>
    <x v="1020"/>
    <x v="0"/>
    <x v="5"/>
    <x v="1"/>
    <s v="No"/>
    <s v="Y"/>
    <n v="2"/>
    <n v="-2"/>
    <n v="0"/>
    <n v="47"/>
    <n v="0"/>
    <m/>
    <n v="0"/>
    <x v="1"/>
    <n v="1176"/>
    <n v="26"/>
    <x v="2"/>
    <x v="0"/>
    <n v="4"/>
    <n v="98"/>
    <n v="3"/>
    <x v="4"/>
    <n v="3"/>
    <n v="19658"/>
    <n v="5220"/>
    <n v="3"/>
    <n v="11"/>
    <n v="3"/>
    <x v="3"/>
    <n v="80"/>
    <n v="1"/>
    <n v="27"/>
    <n v="3"/>
    <n v="5"/>
    <n v="2"/>
    <n v="1"/>
    <n v="0"/>
  </r>
  <r>
    <s v="No"/>
    <x v="0"/>
    <x v="2"/>
    <x v="1"/>
    <x v="2"/>
    <x v="2"/>
    <x v="1021"/>
    <x v="1021"/>
    <x v="0"/>
    <x v="8"/>
    <x v="0"/>
    <s v="No"/>
    <s v="Y"/>
    <n v="3"/>
    <n v="-2"/>
    <n v="0"/>
    <n v="31"/>
    <n v="0"/>
    <m/>
    <n v="0"/>
    <x v="1"/>
    <n v="1398"/>
    <n v="8"/>
    <x v="0"/>
    <x v="0"/>
    <n v="4"/>
    <n v="96"/>
    <n v="4"/>
    <x v="1"/>
    <n v="2"/>
    <n v="2109"/>
    <n v="24609"/>
    <n v="9"/>
    <n v="18"/>
    <n v="3"/>
    <x v="1"/>
    <n v="80"/>
    <n v="0"/>
    <n v="8"/>
    <n v="3"/>
    <n v="3"/>
    <n v="2"/>
    <n v="0"/>
    <n v="2"/>
  </r>
  <r>
    <s v="No"/>
    <x v="0"/>
    <x v="2"/>
    <x v="1"/>
    <x v="1"/>
    <x v="2"/>
    <x v="1022"/>
    <x v="1022"/>
    <x v="0"/>
    <x v="2"/>
    <x v="2"/>
    <s v="No"/>
    <s v="Y"/>
    <n v="0"/>
    <n v="-2"/>
    <n v="0"/>
    <n v="31"/>
    <n v="0"/>
    <m/>
    <n v="0"/>
    <x v="1"/>
    <n v="471"/>
    <n v="4"/>
    <x v="3"/>
    <x v="0"/>
    <n v="1"/>
    <n v="62"/>
    <n v="4"/>
    <x v="1"/>
    <n v="3"/>
    <n v="3978"/>
    <n v="16031"/>
    <n v="8"/>
    <n v="12"/>
    <n v="3"/>
    <x v="2"/>
    <n v="80"/>
    <n v="1"/>
    <n v="4"/>
    <n v="2"/>
    <n v="2"/>
    <n v="2"/>
    <n v="2"/>
    <n v="2"/>
  </r>
  <r>
    <s v="No"/>
    <x v="0"/>
    <x v="0"/>
    <x v="1"/>
    <x v="1"/>
    <x v="0"/>
    <x v="1023"/>
    <x v="1023"/>
    <x v="0"/>
    <x v="4"/>
    <x v="2"/>
    <s v="No"/>
    <s v="Y"/>
    <n v="3"/>
    <n v="-2"/>
    <n v="0"/>
    <n v="40"/>
    <n v="0"/>
    <m/>
    <n v="0"/>
    <x v="1"/>
    <n v="750"/>
    <n v="12"/>
    <x v="3"/>
    <x v="0"/>
    <n v="2"/>
    <n v="47"/>
    <n v="3"/>
    <x v="0"/>
    <n v="3"/>
    <n v="4448"/>
    <n v="10748"/>
    <n v="2"/>
    <n v="12"/>
    <n v="3"/>
    <x v="2"/>
    <n v="80"/>
    <n v="1"/>
    <n v="15"/>
    <n v="3"/>
    <n v="7"/>
    <n v="4"/>
    <n v="7"/>
    <n v="7"/>
  </r>
  <r>
    <s v="No"/>
    <x v="0"/>
    <x v="0"/>
    <x v="1"/>
    <x v="1"/>
    <x v="0"/>
    <x v="1024"/>
    <x v="1024"/>
    <x v="0"/>
    <x v="4"/>
    <x v="2"/>
    <s v="No"/>
    <s v="Y"/>
    <n v="3"/>
    <n v="-2"/>
    <n v="0"/>
    <n v="40"/>
    <n v="0"/>
    <m/>
    <n v="0"/>
    <x v="1"/>
    <n v="1194"/>
    <n v="1"/>
    <x v="3"/>
    <x v="0"/>
    <n v="3"/>
    <n v="52"/>
    <n v="3"/>
    <x v="0"/>
    <n v="4"/>
    <n v="6513"/>
    <n v="9060"/>
    <n v="4"/>
    <n v="17"/>
    <n v="3"/>
    <x v="1"/>
    <n v="80"/>
    <n v="1"/>
    <n v="12"/>
    <n v="3"/>
    <n v="5"/>
    <n v="3"/>
    <n v="0"/>
    <n v="3"/>
  </r>
  <r>
    <s v="No"/>
    <x v="0"/>
    <x v="2"/>
    <x v="1"/>
    <x v="1"/>
    <x v="4"/>
    <x v="1025"/>
    <x v="1025"/>
    <x v="0"/>
    <x v="1"/>
    <x v="2"/>
    <s v="No"/>
    <s v="Y"/>
    <n v="2"/>
    <n v="-2"/>
    <n v="0"/>
    <n v="29"/>
    <n v="0"/>
    <m/>
    <n v="0"/>
    <x v="1"/>
    <n v="590"/>
    <n v="4"/>
    <x v="3"/>
    <x v="0"/>
    <n v="4"/>
    <n v="91"/>
    <n v="2"/>
    <x v="1"/>
    <n v="4"/>
    <n v="2109"/>
    <n v="10007"/>
    <n v="1"/>
    <n v="13"/>
    <n v="3"/>
    <x v="3"/>
    <n v="80"/>
    <n v="1"/>
    <n v="1"/>
    <n v="3"/>
    <n v="1"/>
    <n v="0"/>
    <n v="0"/>
    <n v="0"/>
  </r>
  <r>
    <s v="No"/>
    <x v="0"/>
    <x v="2"/>
    <x v="1"/>
    <x v="1"/>
    <x v="0"/>
    <x v="1026"/>
    <x v="1026"/>
    <x v="0"/>
    <x v="1"/>
    <x v="2"/>
    <s v="No"/>
    <s v="Y"/>
    <n v="2"/>
    <n v="-2"/>
    <n v="0"/>
    <n v="34"/>
    <n v="0"/>
    <m/>
    <n v="0"/>
    <x v="1"/>
    <n v="1130"/>
    <n v="3"/>
    <x v="3"/>
    <x v="0"/>
    <n v="4"/>
    <n v="66"/>
    <n v="3"/>
    <x v="0"/>
    <n v="2"/>
    <n v="5433"/>
    <n v="19332"/>
    <n v="1"/>
    <n v="12"/>
    <n v="3"/>
    <x v="3"/>
    <n v="80"/>
    <n v="1"/>
    <n v="11"/>
    <n v="3"/>
    <n v="11"/>
    <n v="8"/>
    <n v="7"/>
    <n v="9"/>
  </r>
  <r>
    <s v="No"/>
    <x v="0"/>
    <x v="1"/>
    <x v="1"/>
    <x v="1"/>
    <x v="1"/>
    <x v="1027"/>
    <x v="1027"/>
    <x v="0"/>
    <x v="3"/>
    <x v="2"/>
    <s v="No"/>
    <s v="Y"/>
    <n v="3"/>
    <n v="-2"/>
    <n v="0"/>
    <n v="45"/>
    <n v="0"/>
    <m/>
    <n v="0"/>
    <x v="1"/>
    <n v="1329"/>
    <n v="2"/>
    <x v="0"/>
    <x v="0"/>
    <n v="4"/>
    <n v="59"/>
    <n v="2"/>
    <x v="0"/>
    <n v="4"/>
    <n v="5770"/>
    <n v="5388"/>
    <n v="1"/>
    <n v="19"/>
    <n v="3"/>
    <x v="0"/>
    <n v="80"/>
    <n v="2"/>
    <n v="10"/>
    <n v="3"/>
    <n v="10"/>
    <n v="7"/>
    <n v="3"/>
    <n v="9"/>
  </r>
  <r>
    <s v="No"/>
    <x v="0"/>
    <x v="1"/>
    <x v="1"/>
    <x v="1"/>
    <x v="0"/>
    <x v="1028"/>
    <x v="1028"/>
    <x v="0"/>
    <x v="7"/>
    <x v="2"/>
    <s v="No"/>
    <s v="Y"/>
    <n v="3"/>
    <n v="-2"/>
    <n v="0"/>
    <n v="50"/>
    <n v="0"/>
    <m/>
    <n v="0"/>
    <x v="1"/>
    <n v="813"/>
    <n v="17"/>
    <x v="4"/>
    <x v="0"/>
    <n v="4"/>
    <n v="50"/>
    <n v="2"/>
    <x v="2"/>
    <n v="3"/>
    <n v="13269"/>
    <n v="21981"/>
    <n v="5"/>
    <n v="15"/>
    <n v="3"/>
    <x v="3"/>
    <n v="80"/>
    <n v="3"/>
    <n v="19"/>
    <n v="3"/>
    <n v="14"/>
    <n v="11"/>
    <n v="1"/>
    <n v="11"/>
  </r>
  <r>
    <s v="No"/>
    <x v="0"/>
    <x v="2"/>
    <x v="1"/>
    <x v="1"/>
    <x v="2"/>
    <x v="1029"/>
    <x v="1029"/>
    <x v="0"/>
    <x v="2"/>
    <x v="1"/>
    <s v="No"/>
    <s v="Y"/>
    <n v="5"/>
    <n v="-2"/>
    <n v="0"/>
    <n v="33"/>
    <n v="0"/>
    <m/>
    <n v="0"/>
    <x v="1"/>
    <n v="1099"/>
    <n v="4"/>
    <x v="2"/>
    <x v="0"/>
    <n v="1"/>
    <n v="82"/>
    <n v="2"/>
    <x v="1"/>
    <n v="2"/>
    <n v="3838"/>
    <n v="8192"/>
    <n v="8"/>
    <n v="11"/>
    <n v="3"/>
    <x v="1"/>
    <n v="80"/>
    <n v="0"/>
    <n v="8"/>
    <n v="3"/>
    <n v="5"/>
    <n v="4"/>
    <n v="0"/>
    <n v="2"/>
  </r>
  <r>
    <s v="No"/>
    <x v="0"/>
    <x v="0"/>
    <x v="1"/>
    <x v="1"/>
    <x v="2"/>
    <x v="1030"/>
    <x v="1030"/>
    <x v="0"/>
    <x v="5"/>
    <x v="1"/>
    <s v="No"/>
    <s v="Y"/>
    <n v="2"/>
    <n v="-2"/>
    <n v="0"/>
    <n v="43"/>
    <n v="0"/>
    <m/>
    <n v="0"/>
    <x v="1"/>
    <n v="823"/>
    <n v="6"/>
    <x v="3"/>
    <x v="0"/>
    <n v="1"/>
    <n v="81"/>
    <n v="2"/>
    <x v="4"/>
    <n v="3"/>
    <n v="19392"/>
    <n v="22539"/>
    <n v="7"/>
    <n v="13"/>
    <n v="3"/>
    <x v="1"/>
    <n v="80"/>
    <n v="0"/>
    <n v="21"/>
    <n v="3"/>
    <n v="16"/>
    <n v="12"/>
    <n v="6"/>
    <n v="14"/>
  </r>
  <r>
    <s v="No"/>
    <x v="0"/>
    <x v="1"/>
    <x v="1"/>
    <x v="1"/>
    <x v="4"/>
    <x v="1031"/>
    <x v="1031"/>
    <x v="0"/>
    <x v="5"/>
    <x v="1"/>
    <s v="No"/>
    <s v="Y"/>
    <n v="2"/>
    <n v="-2"/>
    <n v="0"/>
    <n v="51"/>
    <n v="0"/>
    <m/>
    <n v="0"/>
    <x v="1"/>
    <n v="942"/>
    <n v="3"/>
    <x v="3"/>
    <x v="0"/>
    <n v="4"/>
    <n v="53"/>
    <n v="3"/>
    <x v="2"/>
    <n v="4"/>
    <n v="13116"/>
    <n v="22984"/>
    <n v="2"/>
    <n v="11"/>
    <n v="3"/>
    <x v="1"/>
    <n v="80"/>
    <n v="0"/>
    <n v="15"/>
    <n v="3"/>
    <n v="2"/>
    <n v="2"/>
    <n v="2"/>
    <n v="2"/>
  </r>
  <r>
    <s v="No"/>
    <x v="0"/>
    <x v="2"/>
    <x v="1"/>
    <x v="1"/>
    <x v="0"/>
    <x v="1032"/>
    <x v="1032"/>
    <x v="0"/>
    <x v="1"/>
    <x v="1"/>
    <s v="No"/>
    <s v="Y"/>
    <n v="3"/>
    <n v="-2"/>
    <n v="0"/>
    <n v="34"/>
    <n v="0"/>
    <m/>
    <n v="0"/>
    <x v="1"/>
    <n v="678"/>
    <n v="19"/>
    <x v="3"/>
    <x v="0"/>
    <n v="2"/>
    <n v="35"/>
    <n v="2"/>
    <x v="1"/>
    <n v="4"/>
    <n v="2929"/>
    <n v="20338"/>
    <n v="1"/>
    <n v="12"/>
    <n v="3"/>
    <x v="2"/>
    <n v="80"/>
    <n v="0"/>
    <n v="10"/>
    <n v="3"/>
    <n v="10"/>
    <n v="9"/>
    <n v="8"/>
    <n v="7"/>
  </r>
  <r>
    <s v="No"/>
    <x v="0"/>
    <x v="2"/>
    <x v="1"/>
    <x v="1"/>
    <x v="2"/>
    <x v="1033"/>
    <x v="1033"/>
    <x v="0"/>
    <x v="1"/>
    <x v="1"/>
    <s v="No"/>
    <s v="Y"/>
    <n v="0"/>
    <n v="-2"/>
    <n v="0"/>
    <n v="27"/>
    <n v="0"/>
    <m/>
    <n v="0"/>
    <x v="1"/>
    <n v="486"/>
    <n v="8"/>
    <x v="3"/>
    <x v="0"/>
    <n v="2"/>
    <n v="86"/>
    <n v="4"/>
    <x v="1"/>
    <n v="3"/>
    <n v="3517"/>
    <n v="22490"/>
    <n v="7"/>
    <n v="17"/>
    <n v="3"/>
    <x v="0"/>
    <n v="80"/>
    <n v="0"/>
    <n v="5"/>
    <n v="3"/>
    <n v="3"/>
    <n v="2"/>
    <n v="0"/>
    <n v="2"/>
  </r>
  <r>
    <s v="No"/>
    <x v="0"/>
    <x v="1"/>
    <x v="1"/>
    <x v="1"/>
    <x v="1"/>
    <x v="1034"/>
    <x v="1034"/>
    <x v="0"/>
    <x v="2"/>
    <x v="1"/>
    <s v="No"/>
    <s v="Y"/>
    <n v="2"/>
    <n v="-2"/>
    <n v="0"/>
    <n v="52"/>
    <n v="0"/>
    <m/>
    <n v="0"/>
    <x v="1"/>
    <n v="258"/>
    <n v="8"/>
    <x v="2"/>
    <x v="0"/>
    <n v="3"/>
    <n v="54"/>
    <n v="3"/>
    <x v="1"/>
    <n v="3"/>
    <n v="2950"/>
    <n v="17363"/>
    <n v="9"/>
    <n v="13"/>
    <n v="3"/>
    <x v="3"/>
    <n v="80"/>
    <n v="0"/>
    <n v="12"/>
    <n v="1"/>
    <n v="5"/>
    <n v="4"/>
    <n v="0"/>
    <n v="4"/>
  </r>
  <r>
    <s v="No"/>
    <x v="0"/>
    <x v="0"/>
    <x v="1"/>
    <x v="1"/>
    <x v="2"/>
    <x v="1035"/>
    <x v="1035"/>
    <x v="0"/>
    <x v="7"/>
    <x v="1"/>
    <s v="No"/>
    <s v="Y"/>
    <n v="3"/>
    <n v="-2"/>
    <n v="0"/>
    <n v="38"/>
    <n v="0"/>
    <m/>
    <n v="0"/>
    <x v="1"/>
    <n v="201"/>
    <n v="10"/>
    <x v="3"/>
    <x v="0"/>
    <n v="2"/>
    <n v="99"/>
    <n v="1"/>
    <x v="2"/>
    <n v="3"/>
    <n v="13206"/>
    <n v="3376"/>
    <n v="3"/>
    <n v="12"/>
    <n v="3"/>
    <x v="0"/>
    <n v="80"/>
    <n v="1"/>
    <n v="20"/>
    <n v="3"/>
    <n v="18"/>
    <n v="16"/>
    <n v="1"/>
    <n v="11"/>
  </r>
  <r>
    <s v="No"/>
    <x v="0"/>
    <x v="0"/>
    <x v="1"/>
    <x v="1"/>
    <x v="2"/>
    <x v="1036"/>
    <x v="1036"/>
    <x v="0"/>
    <x v="1"/>
    <x v="1"/>
    <s v="No"/>
    <s v="Y"/>
    <n v="2"/>
    <n v="-2"/>
    <n v="0"/>
    <n v="37"/>
    <n v="0"/>
    <m/>
    <n v="0"/>
    <x v="1"/>
    <n v="1470"/>
    <n v="10"/>
    <x v="3"/>
    <x v="0"/>
    <n v="2"/>
    <n v="71"/>
    <n v="3"/>
    <x v="1"/>
    <n v="2"/>
    <n v="3936"/>
    <n v="9953"/>
    <n v="1"/>
    <n v="11"/>
    <n v="3"/>
    <x v="0"/>
    <n v="80"/>
    <n v="1"/>
    <n v="8"/>
    <n v="1"/>
    <n v="8"/>
    <n v="4"/>
    <n v="7"/>
    <n v="7"/>
  </r>
  <r>
    <s v="No"/>
    <x v="0"/>
    <x v="2"/>
    <x v="1"/>
    <x v="1"/>
    <x v="1"/>
    <x v="1037"/>
    <x v="1037"/>
    <x v="0"/>
    <x v="4"/>
    <x v="1"/>
    <s v="No"/>
    <s v="Y"/>
    <n v="3"/>
    <n v="-2"/>
    <n v="0"/>
    <n v="29"/>
    <n v="0"/>
    <m/>
    <n v="0"/>
    <x v="1"/>
    <n v="441"/>
    <n v="8"/>
    <x v="1"/>
    <x v="0"/>
    <n v="3"/>
    <n v="39"/>
    <n v="1"/>
    <x v="0"/>
    <n v="3"/>
    <n v="9715"/>
    <n v="7288"/>
    <n v="3"/>
    <n v="13"/>
    <n v="3"/>
    <x v="3"/>
    <n v="80"/>
    <n v="1"/>
    <n v="9"/>
    <n v="3"/>
    <n v="7"/>
    <n v="7"/>
    <n v="0"/>
    <n v="7"/>
  </r>
  <r>
    <s v="No"/>
    <x v="0"/>
    <x v="0"/>
    <x v="1"/>
    <x v="1"/>
    <x v="0"/>
    <x v="1038"/>
    <x v="1038"/>
    <x v="0"/>
    <x v="1"/>
    <x v="1"/>
    <s v="No"/>
    <s v="Y"/>
    <n v="5"/>
    <n v="-2"/>
    <n v="0"/>
    <n v="35"/>
    <n v="0"/>
    <m/>
    <n v="0"/>
    <x v="1"/>
    <n v="287"/>
    <n v="1"/>
    <x v="2"/>
    <x v="0"/>
    <n v="3"/>
    <n v="62"/>
    <n v="1"/>
    <x v="1"/>
    <n v="4"/>
    <n v="2977"/>
    <n v="8952"/>
    <n v="1"/>
    <n v="12"/>
    <n v="3"/>
    <x v="1"/>
    <n v="80"/>
    <n v="1"/>
    <n v="4"/>
    <n v="3"/>
    <n v="4"/>
    <n v="3"/>
    <n v="1"/>
    <n v="1"/>
  </r>
  <r>
    <s v="No"/>
    <x v="0"/>
    <x v="0"/>
    <x v="1"/>
    <x v="1"/>
    <x v="0"/>
    <x v="1039"/>
    <x v="1039"/>
    <x v="0"/>
    <x v="2"/>
    <x v="1"/>
    <s v="No"/>
    <s v="Y"/>
    <n v="5"/>
    <n v="-2"/>
    <n v="0"/>
    <n v="40"/>
    <n v="0"/>
    <m/>
    <n v="0"/>
    <x v="1"/>
    <n v="616"/>
    <n v="2"/>
    <x v="0"/>
    <x v="0"/>
    <n v="3"/>
    <n v="99"/>
    <n v="3"/>
    <x v="1"/>
    <n v="3"/>
    <n v="3377"/>
    <n v="25605"/>
    <n v="4"/>
    <n v="17"/>
    <n v="3"/>
    <x v="1"/>
    <n v="80"/>
    <n v="1"/>
    <n v="7"/>
    <n v="2"/>
    <n v="4"/>
    <n v="3"/>
    <n v="0"/>
    <n v="2"/>
  </r>
  <r>
    <s v="No"/>
    <x v="0"/>
    <x v="1"/>
    <x v="1"/>
    <x v="1"/>
    <x v="0"/>
    <x v="1040"/>
    <x v="1040"/>
    <x v="0"/>
    <x v="2"/>
    <x v="1"/>
    <s v="No"/>
    <s v="Y"/>
    <n v="3"/>
    <n v="-2"/>
    <n v="0"/>
    <n v="49"/>
    <n v="0"/>
    <m/>
    <n v="0"/>
    <x v="1"/>
    <n v="722"/>
    <n v="25"/>
    <x v="2"/>
    <x v="0"/>
    <n v="3"/>
    <n v="84"/>
    <n v="3"/>
    <x v="1"/>
    <n v="3"/>
    <n v="3211"/>
    <n v="22102"/>
    <n v="1"/>
    <n v="14"/>
    <n v="3"/>
    <x v="1"/>
    <n v="80"/>
    <n v="1"/>
    <n v="10"/>
    <n v="2"/>
    <n v="9"/>
    <n v="6"/>
    <n v="1"/>
    <n v="4"/>
  </r>
  <r>
    <s v="No"/>
    <x v="0"/>
    <x v="1"/>
    <x v="1"/>
    <x v="1"/>
    <x v="1"/>
    <x v="1041"/>
    <x v="1041"/>
    <x v="0"/>
    <x v="1"/>
    <x v="1"/>
    <s v="No"/>
    <s v="Y"/>
    <n v="3"/>
    <n v="-2"/>
    <n v="0"/>
    <n v="48"/>
    <n v="0"/>
    <m/>
    <n v="0"/>
    <x v="1"/>
    <n v="1108"/>
    <n v="15"/>
    <x v="2"/>
    <x v="0"/>
    <n v="3"/>
    <n v="65"/>
    <n v="3"/>
    <x v="1"/>
    <n v="3"/>
    <n v="2367"/>
    <n v="16530"/>
    <n v="8"/>
    <n v="12"/>
    <n v="3"/>
    <x v="1"/>
    <n v="80"/>
    <n v="1"/>
    <n v="10"/>
    <n v="2"/>
    <n v="8"/>
    <n v="2"/>
    <n v="7"/>
    <n v="6"/>
  </r>
  <r>
    <s v="No"/>
    <x v="0"/>
    <x v="2"/>
    <x v="1"/>
    <x v="1"/>
    <x v="0"/>
    <x v="1042"/>
    <x v="1042"/>
    <x v="0"/>
    <x v="2"/>
    <x v="1"/>
    <s v="No"/>
    <s v="Y"/>
    <n v="2"/>
    <n v="-2"/>
    <n v="0"/>
    <n v="34"/>
    <n v="0"/>
    <m/>
    <n v="0"/>
    <x v="1"/>
    <n v="401"/>
    <n v="1"/>
    <x v="3"/>
    <x v="0"/>
    <n v="4"/>
    <n v="86"/>
    <n v="2"/>
    <x v="1"/>
    <n v="2"/>
    <n v="3294"/>
    <n v="3708"/>
    <n v="5"/>
    <n v="17"/>
    <n v="3"/>
    <x v="0"/>
    <n v="80"/>
    <n v="1"/>
    <n v="7"/>
    <n v="2"/>
    <n v="5"/>
    <n v="4"/>
    <n v="0"/>
    <n v="2"/>
  </r>
  <r>
    <s v="No"/>
    <x v="0"/>
    <x v="2"/>
    <x v="1"/>
    <x v="1"/>
    <x v="0"/>
    <x v="1043"/>
    <x v="1043"/>
    <x v="0"/>
    <x v="1"/>
    <x v="1"/>
    <s v="No"/>
    <s v="Y"/>
    <n v="2"/>
    <n v="-2"/>
    <n v="0"/>
    <n v="32"/>
    <n v="0"/>
    <m/>
    <n v="0"/>
    <x v="1"/>
    <n v="824"/>
    <n v="5"/>
    <x v="0"/>
    <x v="0"/>
    <n v="4"/>
    <n v="67"/>
    <n v="2"/>
    <x v="0"/>
    <n v="2"/>
    <n v="5878"/>
    <n v="15624"/>
    <n v="3"/>
    <n v="12"/>
    <n v="3"/>
    <x v="0"/>
    <n v="80"/>
    <n v="1"/>
    <n v="12"/>
    <n v="3"/>
    <n v="7"/>
    <n v="1"/>
    <n v="2"/>
    <n v="5"/>
  </r>
  <r>
    <s v="No"/>
    <x v="0"/>
    <x v="0"/>
    <x v="1"/>
    <x v="1"/>
    <x v="1"/>
    <x v="1044"/>
    <x v="1044"/>
    <x v="0"/>
    <x v="2"/>
    <x v="1"/>
    <s v="No"/>
    <s v="Y"/>
    <n v="3"/>
    <n v="-2"/>
    <n v="0"/>
    <n v="38"/>
    <n v="0"/>
    <m/>
    <n v="0"/>
    <x v="1"/>
    <n v="1153"/>
    <n v="6"/>
    <x v="0"/>
    <x v="0"/>
    <n v="4"/>
    <n v="40"/>
    <n v="2"/>
    <x v="1"/>
    <n v="3"/>
    <n v="3702"/>
    <n v="16376"/>
    <n v="1"/>
    <n v="11"/>
    <n v="3"/>
    <x v="2"/>
    <n v="80"/>
    <n v="1"/>
    <n v="5"/>
    <n v="3"/>
    <n v="5"/>
    <n v="4"/>
    <n v="0"/>
    <n v="4"/>
  </r>
  <r>
    <s v="No"/>
    <x v="0"/>
    <x v="0"/>
    <x v="1"/>
    <x v="1"/>
    <x v="2"/>
    <x v="1045"/>
    <x v="1045"/>
    <x v="0"/>
    <x v="2"/>
    <x v="1"/>
    <s v="No"/>
    <s v="Y"/>
    <n v="5"/>
    <n v="-2"/>
    <n v="0"/>
    <n v="38"/>
    <n v="0"/>
    <m/>
    <n v="0"/>
    <x v="1"/>
    <n v="1495"/>
    <n v="4"/>
    <x v="0"/>
    <x v="0"/>
    <n v="4"/>
    <n v="87"/>
    <n v="3"/>
    <x v="1"/>
    <n v="3"/>
    <n v="3306"/>
    <n v="26176"/>
    <n v="7"/>
    <n v="19"/>
    <n v="3"/>
    <x v="1"/>
    <n v="80"/>
    <n v="1"/>
    <n v="7"/>
    <n v="2"/>
    <n v="0"/>
    <n v="0"/>
    <n v="0"/>
    <n v="0"/>
  </r>
  <r>
    <s v="No"/>
    <x v="0"/>
    <x v="2"/>
    <x v="1"/>
    <x v="1"/>
    <x v="2"/>
    <x v="1046"/>
    <x v="1046"/>
    <x v="0"/>
    <x v="2"/>
    <x v="1"/>
    <s v="No"/>
    <s v="Y"/>
    <n v="2"/>
    <n v="-2"/>
    <n v="0"/>
    <n v="29"/>
    <n v="0"/>
    <m/>
    <n v="0"/>
    <x v="1"/>
    <n v="1082"/>
    <n v="9"/>
    <x v="2"/>
    <x v="0"/>
    <n v="4"/>
    <n v="43"/>
    <n v="3"/>
    <x v="1"/>
    <n v="3"/>
    <n v="2974"/>
    <n v="25412"/>
    <n v="9"/>
    <n v="17"/>
    <n v="3"/>
    <x v="3"/>
    <n v="80"/>
    <n v="1"/>
    <n v="9"/>
    <n v="3"/>
    <n v="5"/>
    <n v="3"/>
    <n v="1"/>
    <n v="2"/>
  </r>
  <r>
    <s v="No"/>
    <x v="0"/>
    <x v="1"/>
    <x v="1"/>
    <x v="1"/>
    <x v="2"/>
    <x v="1047"/>
    <x v="1047"/>
    <x v="0"/>
    <x v="1"/>
    <x v="1"/>
    <s v="No"/>
    <s v="Y"/>
    <n v="2"/>
    <n v="-2"/>
    <n v="0"/>
    <n v="54"/>
    <n v="0"/>
    <m/>
    <n v="0"/>
    <x v="1"/>
    <n v="431"/>
    <n v="7"/>
    <x v="2"/>
    <x v="0"/>
    <n v="4"/>
    <n v="68"/>
    <n v="3"/>
    <x v="0"/>
    <n v="4"/>
    <n v="6854"/>
    <n v="15696"/>
    <n v="4"/>
    <n v="15"/>
    <n v="3"/>
    <x v="2"/>
    <n v="80"/>
    <n v="1"/>
    <n v="14"/>
    <n v="2"/>
    <n v="7"/>
    <n v="1"/>
    <n v="1"/>
    <n v="7"/>
  </r>
  <r>
    <s v="No"/>
    <x v="0"/>
    <x v="0"/>
    <x v="1"/>
    <x v="1"/>
    <x v="0"/>
    <x v="1048"/>
    <x v="1048"/>
    <x v="0"/>
    <x v="3"/>
    <x v="1"/>
    <s v="No"/>
    <s v="Y"/>
    <n v="2"/>
    <n v="-2"/>
    <n v="0"/>
    <n v="40"/>
    <n v="0"/>
    <m/>
    <n v="0"/>
    <x v="1"/>
    <n v="884"/>
    <n v="15"/>
    <x v="3"/>
    <x v="0"/>
    <n v="1"/>
    <n v="80"/>
    <n v="2"/>
    <x v="2"/>
    <n v="3"/>
    <n v="10435"/>
    <n v="25800"/>
    <n v="1"/>
    <n v="13"/>
    <n v="3"/>
    <x v="1"/>
    <n v="80"/>
    <n v="2"/>
    <n v="18"/>
    <n v="3"/>
    <n v="18"/>
    <n v="15"/>
    <n v="14"/>
    <n v="12"/>
  </r>
  <r>
    <s v="No"/>
    <x v="0"/>
    <x v="1"/>
    <x v="1"/>
    <x v="1"/>
    <x v="1"/>
    <x v="1049"/>
    <x v="1049"/>
    <x v="0"/>
    <x v="7"/>
    <x v="1"/>
    <s v="No"/>
    <s v="Y"/>
    <n v="2"/>
    <n v="-2"/>
    <n v="0"/>
    <n v="49"/>
    <n v="0"/>
    <m/>
    <n v="0"/>
    <x v="1"/>
    <n v="301"/>
    <n v="22"/>
    <x v="2"/>
    <x v="0"/>
    <n v="1"/>
    <n v="72"/>
    <n v="3"/>
    <x v="3"/>
    <n v="2"/>
    <n v="16413"/>
    <n v="3498"/>
    <n v="3"/>
    <n v="16"/>
    <n v="3"/>
    <x v="2"/>
    <n v="80"/>
    <n v="2"/>
    <n v="27"/>
    <n v="3"/>
    <n v="4"/>
    <n v="2"/>
    <n v="1"/>
    <n v="2"/>
  </r>
  <r>
    <s v="No"/>
    <x v="0"/>
    <x v="1"/>
    <x v="1"/>
    <x v="1"/>
    <x v="0"/>
    <x v="1050"/>
    <x v="1050"/>
    <x v="0"/>
    <x v="1"/>
    <x v="1"/>
    <s v="No"/>
    <s v="Y"/>
    <n v="6"/>
    <n v="-2"/>
    <n v="0"/>
    <n v="54"/>
    <n v="0"/>
    <m/>
    <n v="0"/>
    <x v="1"/>
    <n v="155"/>
    <n v="9"/>
    <x v="0"/>
    <x v="0"/>
    <n v="1"/>
    <n v="67"/>
    <n v="3"/>
    <x v="0"/>
    <n v="3"/>
    <n v="2897"/>
    <n v="22474"/>
    <n v="3"/>
    <n v="11"/>
    <n v="3"/>
    <x v="3"/>
    <n v="80"/>
    <n v="2"/>
    <n v="9"/>
    <n v="2"/>
    <n v="4"/>
    <n v="3"/>
    <n v="2"/>
    <n v="3"/>
  </r>
  <r>
    <s v="No"/>
    <x v="0"/>
    <x v="1"/>
    <x v="1"/>
    <x v="1"/>
    <x v="2"/>
    <x v="1051"/>
    <x v="1051"/>
    <x v="0"/>
    <x v="7"/>
    <x v="1"/>
    <s v="No"/>
    <s v="Y"/>
    <n v="2"/>
    <n v="-2"/>
    <n v="0"/>
    <n v="47"/>
    <n v="0"/>
    <m/>
    <n v="0"/>
    <x v="1"/>
    <n v="359"/>
    <n v="2"/>
    <x v="2"/>
    <x v="0"/>
    <n v="1"/>
    <n v="82"/>
    <n v="3"/>
    <x v="3"/>
    <n v="3"/>
    <n v="17169"/>
    <n v="26703"/>
    <n v="3"/>
    <n v="19"/>
    <n v="3"/>
    <x v="2"/>
    <n v="80"/>
    <n v="2"/>
    <n v="26"/>
    <n v="4"/>
    <n v="20"/>
    <n v="17"/>
    <n v="5"/>
    <n v="6"/>
  </r>
  <r>
    <s v="No"/>
    <x v="0"/>
    <x v="1"/>
    <x v="1"/>
    <x v="1"/>
    <x v="0"/>
    <x v="1052"/>
    <x v="1052"/>
    <x v="0"/>
    <x v="3"/>
    <x v="1"/>
    <s v="No"/>
    <s v="Y"/>
    <n v="2"/>
    <n v="-2"/>
    <n v="0"/>
    <n v="45"/>
    <n v="0"/>
    <m/>
    <n v="0"/>
    <x v="1"/>
    <n v="556"/>
    <n v="25"/>
    <x v="0"/>
    <x v="0"/>
    <n v="2"/>
    <n v="93"/>
    <n v="2"/>
    <x v="0"/>
    <n v="4"/>
    <n v="5906"/>
    <n v="23888"/>
    <n v="0"/>
    <n v="13"/>
    <n v="3"/>
    <x v="1"/>
    <n v="80"/>
    <n v="2"/>
    <n v="10"/>
    <n v="2"/>
    <n v="9"/>
    <n v="8"/>
    <n v="3"/>
    <n v="8"/>
  </r>
  <r>
    <s v="No"/>
    <x v="0"/>
    <x v="0"/>
    <x v="1"/>
    <x v="1"/>
    <x v="0"/>
    <x v="1053"/>
    <x v="1053"/>
    <x v="0"/>
    <x v="4"/>
    <x v="1"/>
    <s v="No"/>
    <s v="Y"/>
    <n v="6"/>
    <n v="-2"/>
    <n v="0"/>
    <n v="36"/>
    <n v="0"/>
    <m/>
    <n v="0"/>
    <x v="1"/>
    <n v="711"/>
    <n v="5"/>
    <x v="2"/>
    <x v="0"/>
    <n v="2"/>
    <n v="42"/>
    <n v="3"/>
    <x v="2"/>
    <n v="3"/>
    <n v="8008"/>
    <n v="22792"/>
    <n v="4"/>
    <n v="12"/>
    <n v="3"/>
    <x v="3"/>
    <n v="80"/>
    <n v="2"/>
    <n v="9"/>
    <n v="3"/>
    <n v="3"/>
    <n v="2"/>
    <n v="0"/>
    <n v="2"/>
  </r>
  <r>
    <s v="No"/>
    <x v="0"/>
    <x v="2"/>
    <x v="1"/>
    <x v="1"/>
    <x v="1"/>
    <x v="1054"/>
    <x v="1054"/>
    <x v="0"/>
    <x v="1"/>
    <x v="1"/>
    <s v="No"/>
    <s v="Y"/>
    <n v="3"/>
    <n v="-2"/>
    <n v="0"/>
    <n v="32"/>
    <n v="0"/>
    <m/>
    <n v="0"/>
    <x v="1"/>
    <n v="634"/>
    <n v="5"/>
    <x v="2"/>
    <x v="0"/>
    <n v="2"/>
    <n v="35"/>
    <n v="4"/>
    <x v="1"/>
    <n v="4"/>
    <n v="3312"/>
    <n v="18783"/>
    <n v="3"/>
    <n v="17"/>
    <n v="3"/>
    <x v="1"/>
    <n v="80"/>
    <n v="2"/>
    <n v="6"/>
    <n v="3"/>
    <n v="3"/>
    <n v="2"/>
    <n v="0"/>
    <n v="2"/>
  </r>
  <r>
    <s v="No"/>
    <x v="0"/>
    <x v="0"/>
    <x v="1"/>
    <x v="1"/>
    <x v="2"/>
    <x v="1055"/>
    <x v="1055"/>
    <x v="0"/>
    <x v="1"/>
    <x v="1"/>
    <s v="No"/>
    <s v="Y"/>
    <n v="2"/>
    <n v="-2"/>
    <n v="0"/>
    <n v="40"/>
    <n v="0"/>
    <m/>
    <n v="0"/>
    <x v="1"/>
    <n v="1194"/>
    <n v="2"/>
    <x v="2"/>
    <x v="0"/>
    <n v="3"/>
    <n v="98"/>
    <n v="3"/>
    <x v="1"/>
    <n v="3"/>
    <n v="2001"/>
    <n v="12549"/>
    <n v="2"/>
    <n v="14"/>
    <n v="3"/>
    <x v="2"/>
    <n v="80"/>
    <n v="3"/>
    <n v="20"/>
    <n v="3"/>
    <n v="5"/>
    <n v="3"/>
    <n v="0"/>
    <n v="2"/>
  </r>
  <r>
    <s v="No"/>
    <x v="0"/>
    <x v="2"/>
    <x v="1"/>
    <x v="1"/>
    <x v="0"/>
    <x v="1056"/>
    <x v="1056"/>
    <x v="0"/>
    <x v="7"/>
    <x v="0"/>
    <s v="No"/>
    <s v="Y"/>
    <n v="3"/>
    <n v="-2"/>
    <n v="0"/>
    <n v="31"/>
    <n v="0"/>
    <m/>
    <n v="0"/>
    <x v="1"/>
    <n v="182"/>
    <n v="8"/>
    <x v="4"/>
    <x v="0"/>
    <n v="1"/>
    <n v="93"/>
    <n v="3"/>
    <x v="3"/>
    <n v="2"/>
    <n v="16422"/>
    <n v="8847"/>
    <n v="3"/>
    <n v="11"/>
    <n v="3"/>
    <x v="3"/>
    <n v="80"/>
    <n v="0"/>
    <n v="9"/>
    <n v="4"/>
    <n v="3"/>
    <n v="2"/>
    <n v="1"/>
    <n v="0"/>
  </r>
  <r>
    <s v="No"/>
    <x v="0"/>
    <x v="0"/>
    <x v="1"/>
    <x v="1"/>
    <x v="2"/>
    <x v="1057"/>
    <x v="1057"/>
    <x v="0"/>
    <x v="2"/>
    <x v="0"/>
    <s v="No"/>
    <s v="Y"/>
    <n v="6"/>
    <n v="-2"/>
    <n v="0"/>
    <n v="37"/>
    <n v="0"/>
    <m/>
    <n v="0"/>
    <x v="1"/>
    <n v="1462"/>
    <n v="11"/>
    <x v="3"/>
    <x v="0"/>
    <n v="1"/>
    <n v="94"/>
    <n v="3"/>
    <x v="1"/>
    <n v="3"/>
    <n v="3629"/>
    <n v="19106"/>
    <n v="4"/>
    <n v="18"/>
    <n v="3"/>
    <x v="0"/>
    <n v="80"/>
    <n v="0"/>
    <n v="8"/>
    <n v="3"/>
    <n v="3"/>
    <n v="2"/>
    <n v="0"/>
    <n v="2"/>
  </r>
  <r>
    <s v="No"/>
    <x v="0"/>
    <x v="2"/>
    <x v="1"/>
    <x v="1"/>
    <x v="2"/>
    <x v="1058"/>
    <x v="1058"/>
    <x v="0"/>
    <x v="3"/>
    <x v="0"/>
    <s v="No"/>
    <s v="Y"/>
    <n v="3"/>
    <n v="-2"/>
    <n v="0"/>
    <n v="30"/>
    <n v="0"/>
    <m/>
    <n v="0"/>
    <x v="1"/>
    <n v="1092"/>
    <n v="10"/>
    <x v="3"/>
    <x v="0"/>
    <n v="1"/>
    <n v="64"/>
    <n v="3"/>
    <x v="2"/>
    <n v="3"/>
    <n v="9667"/>
    <n v="2739"/>
    <n v="9"/>
    <n v="14"/>
    <n v="3"/>
    <x v="2"/>
    <n v="80"/>
    <n v="0"/>
    <n v="9"/>
    <n v="3"/>
    <n v="7"/>
    <n v="7"/>
    <n v="0"/>
    <n v="2"/>
  </r>
  <r>
    <s v="No"/>
    <x v="0"/>
    <x v="0"/>
    <x v="1"/>
    <x v="1"/>
    <x v="0"/>
    <x v="1059"/>
    <x v="1059"/>
    <x v="0"/>
    <x v="3"/>
    <x v="0"/>
    <s v="No"/>
    <s v="Y"/>
    <n v="3"/>
    <n v="-2"/>
    <n v="0"/>
    <n v="39"/>
    <n v="0"/>
    <m/>
    <n v="0"/>
    <x v="1"/>
    <n v="1089"/>
    <n v="6"/>
    <x v="3"/>
    <x v="0"/>
    <n v="2"/>
    <n v="32"/>
    <n v="3"/>
    <x v="2"/>
    <n v="2"/>
    <n v="8376"/>
    <n v="9150"/>
    <n v="4"/>
    <n v="18"/>
    <n v="3"/>
    <x v="1"/>
    <n v="80"/>
    <n v="0"/>
    <n v="9"/>
    <n v="3"/>
    <n v="2"/>
    <n v="0"/>
    <n v="2"/>
    <n v="2"/>
  </r>
  <r>
    <s v="No"/>
    <x v="0"/>
    <x v="1"/>
    <x v="1"/>
    <x v="1"/>
    <x v="0"/>
    <x v="1060"/>
    <x v="1060"/>
    <x v="0"/>
    <x v="2"/>
    <x v="0"/>
    <s v="No"/>
    <s v="Y"/>
    <n v="2"/>
    <n v="-2"/>
    <n v="0"/>
    <n v="47"/>
    <n v="0"/>
    <m/>
    <n v="0"/>
    <x v="1"/>
    <n v="207"/>
    <n v="9"/>
    <x v="2"/>
    <x v="0"/>
    <n v="2"/>
    <n v="64"/>
    <n v="3"/>
    <x v="1"/>
    <n v="3"/>
    <n v="2105"/>
    <n v="5411"/>
    <n v="4"/>
    <n v="12"/>
    <n v="3"/>
    <x v="3"/>
    <n v="80"/>
    <n v="0"/>
    <n v="7"/>
    <n v="3"/>
    <n v="2"/>
    <n v="2"/>
    <n v="2"/>
    <n v="0"/>
  </r>
  <r>
    <s v="No"/>
    <x v="0"/>
    <x v="2"/>
    <x v="1"/>
    <x v="1"/>
    <x v="0"/>
    <x v="1061"/>
    <x v="1061"/>
    <x v="0"/>
    <x v="2"/>
    <x v="0"/>
    <s v="No"/>
    <s v="Y"/>
    <n v="3"/>
    <n v="-2"/>
    <n v="0"/>
    <n v="32"/>
    <n v="0"/>
    <m/>
    <n v="0"/>
    <x v="1"/>
    <n v="267"/>
    <n v="29"/>
    <x v="2"/>
    <x v="0"/>
    <n v="3"/>
    <n v="49"/>
    <n v="2"/>
    <x v="1"/>
    <n v="2"/>
    <n v="2837"/>
    <n v="15919"/>
    <n v="1"/>
    <n v="13"/>
    <n v="3"/>
    <x v="3"/>
    <n v="80"/>
    <n v="0"/>
    <n v="6"/>
    <n v="3"/>
    <n v="6"/>
    <n v="2"/>
    <n v="4"/>
    <n v="1"/>
  </r>
  <r>
    <s v="No"/>
    <x v="0"/>
    <x v="4"/>
    <x v="1"/>
    <x v="1"/>
    <x v="2"/>
    <x v="1062"/>
    <x v="1062"/>
    <x v="0"/>
    <x v="2"/>
    <x v="0"/>
    <s v="No"/>
    <s v="Y"/>
    <n v="3"/>
    <n v="-2"/>
    <n v="0"/>
    <n v="23"/>
    <n v="0"/>
    <m/>
    <n v="0"/>
    <x v="1"/>
    <n v="160"/>
    <n v="4"/>
    <x v="1"/>
    <x v="0"/>
    <n v="3"/>
    <n v="51"/>
    <n v="3"/>
    <x v="1"/>
    <n v="2"/>
    <n v="3295"/>
    <n v="12862"/>
    <n v="1"/>
    <n v="13"/>
    <n v="3"/>
    <x v="3"/>
    <n v="80"/>
    <n v="0"/>
    <n v="3"/>
    <n v="1"/>
    <n v="3"/>
    <n v="2"/>
    <n v="1"/>
    <n v="2"/>
  </r>
  <r>
    <s v="No"/>
    <x v="0"/>
    <x v="2"/>
    <x v="1"/>
    <x v="1"/>
    <x v="2"/>
    <x v="1063"/>
    <x v="1063"/>
    <x v="0"/>
    <x v="1"/>
    <x v="0"/>
    <s v="No"/>
    <s v="Y"/>
    <n v="5"/>
    <n v="-2"/>
    <n v="0"/>
    <n v="27"/>
    <n v="0"/>
    <m/>
    <n v="0"/>
    <x v="1"/>
    <n v="1054"/>
    <n v="8"/>
    <x v="3"/>
    <x v="0"/>
    <n v="3"/>
    <n v="67"/>
    <n v="3"/>
    <x v="1"/>
    <n v="4"/>
    <n v="3445"/>
    <n v="6152"/>
    <n v="1"/>
    <n v="11"/>
    <n v="3"/>
    <x v="3"/>
    <n v="80"/>
    <n v="0"/>
    <n v="6"/>
    <n v="2"/>
    <n v="6"/>
    <n v="2"/>
    <n v="1"/>
    <n v="4"/>
  </r>
  <r>
    <s v="No"/>
    <x v="0"/>
    <x v="2"/>
    <x v="1"/>
    <x v="1"/>
    <x v="2"/>
    <x v="1064"/>
    <x v="1064"/>
    <x v="0"/>
    <x v="1"/>
    <x v="0"/>
    <s v="No"/>
    <s v="Y"/>
    <n v="3"/>
    <n v="-2"/>
    <n v="0"/>
    <n v="29"/>
    <n v="0"/>
    <m/>
    <n v="0"/>
    <x v="1"/>
    <n v="468"/>
    <n v="28"/>
    <x v="2"/>
    <x v="0"/>
    <n v="4"/>
    <n v="73"/>
    <n v="2"/>
    <x v="1"/>
    <n v="3"/>
    <n v="3785"/>
    <n v="8489"/>
    <n v="1"/>
    <n v="14"/>
    <n v="3"/>
    <x v="2"/>
    <n v="80"/>
    <n v="0"/>
    <n v="5"/>
    <n v="1"/>
    <n v="5"/>
    <n v="4"/>
    <n v="0"/>
    <n v="4"/>
  </r>
  <r>
    <s v="No"/>
    <x v="0"/>
    <x v="0"/>
    <x v="1"/>
    <x v="1"/>
    <x v="0"/>
    <x v="1065"/>
    <x v="1065"/>
    <x v="0"/>
    <x v="4"/>
    <x v="0"/>
    <s v="No"/>
    <s v="Y"/>
    <n v="3"/>
    <n v="-2"/>
    <n v="0"/>
    <n v="35"/>
    <n v="0"/>
    <m/>
    <n v="0"/>
    <x v="1"/>
    <n v="1029"/>
    <n v="16"/>
    <x v="3"/>
    <x v="0"/>
    <n v="4"/>
    <n v="91"/>
    <n v="2"/>
    <x v="2"/>
    <n v="2"/>
    <n v="8606"/>
    <n v="21195"/>
    <n v="1"/>
    <n v="19"/>
    <n v="3"/>
    <x v="1"/>
    <n v="80"/>
    <n v="0"/>
    <n v="11"/>
    <n v="1"/>
    <n v="11"/>
    <n v="8"/>
    <n v="3"/>
    <n v="3"/>
  </r>
  <r>
    <s v="No"/>
    <x v="0"/>
    <x v="1"/>
    <x v="1"/>
    <x v="1"/>
    <x v="4"/>
    <x v="1066"/>
    <x v="1066"/>
    <x v="0"/>
    <x v="7"/>
    <x v="0"/>
    <s v="No"/>
    <s v="Y"/>
    <n v="2"/>
    <n v="-2"/>
    <n v="0"/>
    <n v="45"/>
    <n v="0"/>
    <m/>
    <n v="0"/>
    <x v="1"/>
    <n v="1005"/>
    <n v="28"/>
    <x v="0"/>
    <x v="0"/>
    <n v="4"/>
    <n v="48"/>
    <n v="2"/>
    <x v="3"/>
    <n v="4"/>
    <n v="16704"/>
    <n v="17119"/>
    <n v="1"/>
    <n v="11"/>
    <n v="3"/>
    <x v="3"/>
    <n v="80"/>
    <n v="0"/>
    <n v="21"/>
    <n v="3"/>
    <n v="21"/>
    <n v="6"/>
    <n v="8"/>
    <n v="6"/>
  </r>
  <r>
    <s v="No"/>
    <x v="0"/>
    <x v="1"/>
    <x v="1"/>
    <x v="1"/>
    <x v="2"/>
    <x v="1067"/>
    <x v="1067"/>
    <x v="0"/>
    <x v="7"/>
    <x v="0"/>
    <s v="No"/>
    <s v="Y"/>
    <n v="3"/>
    <n v="-2"/>
    <n v="0"/>
    <n v="54"/>
    <n v="0"/>
    <m/>
    <n v="0"/>
    <x v="1"/>
    <n v="971"/>
    <n v="1"/>
    <x v="3"/>
    <x v="0"/>
    <n v="4"/>
    <n v="54"/>
    <n v="3"/>
    <x v="3"/>
    <n v="4"/>
    <n v="17328"/>
    <n v="5652"/>
    <n v="6"/>
    <n v="19"/>
    <n v="3"/>
    <x v="1"/>
    <n v="80"/>
    <n v="0"/>
    <n v="29"/>
    <n v="2"/>
    <n v="20"/>
    <n v="7"/>
    <n v="12"/>
    <n v="7"/>
  </r>
  <r>
    <s v="No"/>
    <x v="0"/>
    <x v="1"/>
    <x v="1"/>
    <x v="0"/>
    <x v="4"/>
    <x v="1068"/>
    <x v="1068"/>
    <x v="0"/>
    <x v="0"/>
    <x v="2"/>
    <s v="No"/>
    <s v="Y"/>
    <n v="5"/>
    <n v="-2"/>
    <n v="0"/>
    <n v="46"/>
    <n v="0"/>
    <m/>
    <n v="0"/>
    <x v="1"/>
    <n v="1319"/>
    <n v="3"/>
    <x v="3"/>
    <x v="0"/>
    <n v="4"/>
    <n v="45"/>
    <n v="4"/>
    <x v="3"/>
    <n v="4"/>
    <n v="13225"/>
    <n v="7739"/>
    <n v="2"/>
    <n v="12"/>
    <n v="3"/>
    <x v="1"/>
    <n v="80"/>
    <n v="1"/>
    <n v="25"/>
    <n v="3"/>
    <n v="19"/>
    <n v="17"/>
    <n v="2"/>
    <n v="8"/>
  </r>
  <r>
    <s v="No"/>
    <x v="0"/>
    <x v="1"/>
    <x v="1"/>
    <x v="0"/>
    <x v="0"/>
    <x v="1069"/>
    <x v="1069"/>
    <x v="0"/>
    <x v="0"/>
    <x v="2"/>
    <s v="No"/>
    <s v="Y"/>
    <n v="2"/>
    <n v="-2"/>
    <n v="0"/>
    <n v="48"/>
    <n v="0"/>
    <m/>
    <n v="0"/>
    <x v="1"/>
    <n v="492"/>
    <n v="16"/>
    <x v="2"/>
    <x v="0"/>
    <n v="3"/>
    <n v="96"/>
    <n v="3"/>
    <x v="0"/>
    <n v="3"/>
    <n v="6439"/>
    <n v="13693"/>
    <n v="8"/>
    <n v="14"/>
    <n v="3"/>
    <x v="3"/>
    <n v="80"/>
    <n v="1"/>
    <n v="18"/>
    <n v="3"/>
    <n v="8"/>
    <n v="7"/>
    <n v="7"/>
    <n v="7"/>
  </r>
  <r>
    <s v="No"/>
    <x v="0"/>
    <x v="2"/>
    <x v="1"/>
    <x v="0"/>
    <x v="3"/>
    <x v="1070"/>
    <x v="1070"/>
    <x v="0"/>
    <x v="0"/>
    <x v="2"/>
    <s v="No"/>
    <s v="Y"/>
    <n v="3"/>
    <n v="-2"/>
    <n v="0"/>
    <n v="30"/>
    <n v="0"/>
    <m/>
    <n v="0"/>
    <x v="1"/>
    <n v="855"/>
    <n v="7"/>
    <x v="2"/>
    <x v="0"/>
    <n v="4"/>
    <n v="73"/>
    <n v="3"/>
    <x v="0"/>
    <n v="2"/>
    <n v="4779"/>
    <n v="12761"/>
    <n v="7"/>
    <n v="14"/>
    <n v="3"/>
    <x v="2"/>
    <n v="80"/>
    <n v="2"/>
    <n v="8"/>
    <n v="3"/>
    <n v="3"/>
    <n v="2"/>
    <n v="0"/>
    <n v="2"/>
  </r>
  <r>
    <s v="No"/>
    <x v="0"/>
    <x v="1"/>
    <x v="1"/>
    <x v="0"/>
    <x v="0"/>
    <x v="1071"/>
    <x v="1071"/>
    <x v="0"/>
    <x v="5"/>
    <x v="2"/>
    <s v="No"/>
    <s v="Y"/>
    <n v="2"/>
    <n v="-2"/>
    <n v="0"/>
    <n v="47"/>
    <n v="0"/>
    <m/>
    <n v="0"/>
    <x v="1"/>
    <n v="1225"/>
    <n v="2"/>
    <x v="2"/>
    <x v="0"/>
    <n v="2"/>
    <n v="47"/>
    <n v="4"/>
    <x v="3"/>
    <n v="2"/>
    <n v="15972"/>
    <n v="21086"/>
    <n v="6"/>
    <n v="14"/>
    <n v="3"/>
    <x v="3"/>
    <n v="80"/>
    <n v="3"/>
    <n v="29"/>
    <n v="3"/>
    <n v="3"/>
    <n v="2"/>
    <n v="1"/>
    <n v="2"/>
  </r>
  <r>
    <s v="No"/>
    <x v="0"/>
    <x v="0"/>
    <x v="1"/>
    <x v="0"/>
    <x v="0"/>
    <x v="1072"/>
    <x v="1072"/>
    <x v="0"/>
    <x v="0"/>
    <x v="1"/>
    <s v="No"/>
    <s v="Y"/>
    <n v="1"/>
    <n v="-2"/>
    <n v="0"/>
    <n v="38"/>
    <n v="0"/>
    <m/>
    <n v="0"/>
    <x v="1"/>
    <n v="345"/>
    <n v="10"/>
    <x v="0"/>
    <x v="0"/>
    <n v="1"/>
    <n v="100"/>
    <n v="3"/>
    <x v="0"/>
    <n v="4"/>
    <n v="5343"/>
    <n v="5982"/>
    <n v="1"/>
    <n v="11"/>
    <n v="3"/>
    <x v="3"/>
    <n v="80"/>
    <n v="1"/>
    <n v="10"/>
    <n v="3"/>
    <n v="10"/>
    <n v="7"/>
    <n v="1"/>
    <n v="9"/>
  </r>
  <r>
    <s v="No"/>
    <x v="0"/>
    <x v="0"/>
    <x v="1"/>
    <x v="0"/>
    <x v="3"/>
    <x v="1073"/>
    <x v="1073"/>
    <x v="0"/>
    <x v="0"/>
    <x v="1"/>
    <s v="No"/>
    <s v="Y"/>
    <n v="2"/>
    <n v="-2"/>
    <n v="0"/>
    <n v="36"/>
    <n v="0"/>
    <m/>
    <n v="0"/>
    <x v="1"/>
    <n v="1120"/>
    <n v="11"/>
    <x v="2"/>
    <x v="0"/>
    <n v="2"/>
    <n v="100"/>
    <n v="2"/>
    <x v="0"/>
    <n v="2"/>
    <n v="6652"/>
    <n v="14369"/>
    <n v="4"/>
    <n v="13"/>
    <n v="3"/>
    <x v="0"/>
    <n v="80"/>
    <n v="1"/>
    <n v="8"/>
    <n v="2"/>
    <n v="6"/>
    <n v="3"/>
    <n v="0"/>
    <n v="0"/>
  </r>
  <r>
    <s v="No"/>
    <x v="0"/>
    <x v="0"/>
    <x v="1"/>
    <x v="0"/>
    <x v="3"/>
    <x v="1074"/>
    <x v="1074"/>
    <x v="0"/>
    <x v="0"/>
    <x v="1"/>
    <s v="No"/>
    <s v="Y"/>
    <n v="2"/>
    <n v="-2"/>
    <n v="0"/>
    <n v="39"/>
    <n v="0"/>
    <m/>
    <n v="0"/>
    <x v="1"/>
    <n v="722"/>
    <n v="24"/>
    <x v="1"/>
    <x v="0"/>
    <n v="2"/>
    <n v="60"/>
    <n v="2"/>
    <x v="3"/>
    <n v="2"/>
    <n v="12031"/>
    <n v="8828"/>
    <n v="0"/>
    <n v="11"/>
    <n v="3"/>
    <x v="0"/>
    <n v="80"/>
    <n v="1"/>
    <n v="21"/>
    <n v="2"/>
    <n v="20"/>
    <n v="9"/>
    <n v="9"/>
    <n v="6"/>
  </r>
  <r>
    <s v="No"/>
    <x v="0"/>
    <x v="0"/>
    <x v="1"/>
    <x v="0"/>
    <x v="3"/>
    <x v="1075"/>
    <x v="1075"/>
    <x v="0"/>
    <x v="0"/>
    <x v="1"/>
    <s v="No"/>
    <s v="Y"/>
    <n v="4"/>
    <n v="-2"/>
    <n v="0"/>
    <n v="40"/>
    <n v="0"/>
    <m/>
    <n v="0"/>
    <x v="1"/>
    <n v="444"/>
    <n v="2"/>
    <x v="0"/>
    <x v="0"/>
    <n v="2"/>
    <n v="92"/>
    <n v="3"/>
    <x v="0"/>
    <n v="2"/>
    <n v="5677"/>
    <n v="4258"/>
    <n v="3"/>
    <n v="14"/>
    <n v="3"/>
    <x v="3"/>
    <n v="80"/>
    <n v="1"/>
    <n v="15"/>
    <n v="3"/>
    <n v="11"/>
    <n v="8"/>
    <n v="5"/>
    <n v="10"/>
  </r>
  <r>
    <s v="No"/>
    <x v="0"/>
    <x v="2"/>
    <x v="1"/>
    <x v="0"/>
    <x v="2"/>
    <x v="1076"/>
    <x v="1076"/>
    <x v="0"/>
    <x v="6"/>
    <x v="1"/>
    <s v="No"/>
    <s v="Y"/>
    <n v="3"/>
    <n v="-2"/>
    <n v="0"/>
    <n v="28"/>
    <n v="0"/>
    <m/>
    <n v="0"/>
    <x v="1"/>
    <n v="1172"/>
    <n v="3"/>
    <x v="3"/>
    <x v="0"/>
    <n v="2"/>
    <n v="78"/>
    <n v="3"/>
    <x v="1"/>
    <n v="2"/>
    <n v="2856"/>
    <n v="3692"/>
    <n v="1"/>
    <n v="19"/>
    <n v="3"/>
    <x v="1"/>
    <n v="80"/>
    <n v="1"/>
    <n v="1"/>
    <n v="3"/>
    <n v="1"/>
    <n v="0"/>
    <n v="0"/>
    <n v="0"/>
  </r>
  <r>
    <s v="No"/>
    <x v="0"/>
    <x v="1"/>
    <x v="1"/>
    <x v="0"/>
    <x v="0"/>
    <x v="1077"/>
    <x v="1077"/>
    <x v="0"/>
    <x v="5"/>
    <x v="1"/>
    <s v="No"/>
    <s v="Y"/>
    <n v="2"/>
    <n v="-2"/>
    <n v="0"/>
    <n v="46"/>
    <n v="0"/>
    <m/>
    <n v="0"/>
    <x v="1"/>
    <n v="228"/>
    <n v="3"/>
    <x v="3"/>
    <x v="0"/>
    <n v="3"/>
    <n v="51"/>
    <n v="3"/>
    <x v="3"/>
    <n v="2"/>
    <n v="16606"/>
    <n v="11380"/>
    <n v="8"/>
    <n v="12"/>
    <n v="3"/>
    <x v="1"/>
    <n v="80"/>
    <n v="1"/>
    <n v="23"/>
    <n v="4"/>
    <n v="13"/>
    <n v="12"/>
    <n v="5"/>
    <n v="1"/>
  </r>
  <r>
    <s v="No"/>
    <x v="0"/>
    <x v="3"/>
    <x v="1"/>
    <x v="0"/>
    <x v="3"/>
    <x v="1078"/>
    <x v="1078"/>
    <x v="0"/>
    <x v="0"/>
    <x v="1"/>
    <s v="No"/>
    <s v="Y"/>
    <n v="3"/>
    <n v="-2"/>
    <n v="0"/>
    <n v="56"/>
    <n v="0"/>
    <m/>
    <n v="0"/>
    <x v="1"/>
    <n v="1443"/>
    <n v="11"/>
    <x v="4"/>
    <x v="0"/>
    <n v="4"/>
    <n v="89"/>
    <n v="2"/>
    <x v="0"/>
    <n v="2"/>
    <n v="5380"/>
    <n v="20328"/>
    <n v="4"/>
    <n v="16"/>
    <n v="3"/>
    <x v="3"/>
    <n v="80"/>
    <n v="1"/>
    <n v="6"/>
    <n v="3"/>
    <n v="0"/>
    <n v="0"/>
    <n v="0"/>
    <n v="0"/>
  </r>
  <r>
    <s v="No"/>
    <x v="0"/>
    <x v="0"/>
    <x v="1"/>
    <x v="0"/>
    <x v="0"/>
    <x v="1079"/>
    <x v="1079"/>
    <x v="0"/>
    <x v="0"/>
    <x v="1"/>
    <s v="No"/>
    <s v="Y"/>
    <n v="2"/>
    <n v="-2"/>
    <n v="0"/>
    <n v="40"/>
    <n v="0"/>
    <m/>
    <n v="0"/>
    <x v="1"/>
    <n v="118"/>
    <n v="14"/>
    <x v="0"/>
    <x v="0"/>
    <n v="4"/>
    <n v="84"/>
    <n v="3"/>
    <x v="0"/>
    <n v="3"/>
    <n v="4639"/>
    <n v="11262"/>
    <n v="1"/>
    <n v="15"/>
    <n v="3"/>
    <x v="3"/>
    <n v="80"/>
    <n v="1"/>
    <n v="5"/>
    <n v="3"/>
    <n v="5"/>
    <n v="4"/>
    <n v="1"/>
    <n v="2"/>
  </r>
  <r>
    <s v="No"/>
    <x v="0"/>
    <x v="2"/>
    <x v="1"/>
    <x v="0"/>
    <x v="3"/>
    <x v="1080"/>
    <x v="1080"/>
    <x v="0"/>
    <x v="0"/>
    <x v="1"/>
    <s v="No"/>
    <s v="Y"/>
    <n v="3"/>
    <n v="-2"/>
    <n v="0"/>
    <n v="31"/>
    <n v="0"/>
    <m/>
    <n v="0"/>
    <x v="1"/>
    <n v="196"/>
    <n v="29"/>
    <x v="2"/>
    <x v="0"/>
    <n v="1"/>
    <n v="91"/>
    <n v="2"/>
    <x v="0"/>
    <n v="2"/>
    <n v="5468"/>
    <n v="13402"/>
    <n v="1"/>
    <n v="14"/>
    <n v="3"/>
    <x v="0"/>
    <n v="80"/>
    <n v="2"/>
    <n v="13"/>
    <n v="3"/>
    <n v="12"/>
    <n v="7"/>
    <n v="5"/>
    <n v="7"/>
  </r>
  <r>
    <s v="No"/>
    <x v="0"/>
    <x v="0"/>
    <x v="1"/>
    <x v="0"/>
    <x v="2"/>
    <x v="1081"/>
    <x v="1081"/>
    <x v="0"/>
    <x v="0"/>
    <x v="1"/>
    <s v="No"/>
    <s v="Y"/>
    <n v="2"/>
    <n v="-2"/>
    <n v="0"/>
    <n v="36"/>
    <n v="0"/>
    <m/>
    <n v="0"/>
    <x v="1"/>
    <n v="557"/>
    <n v="3"/>
    <x v="3"/>
    <x v="0"/>
    <n v="1"/>
    <n v="94"/>
    <n v="2"/>
    <x v="2"/>
    <n v="4"/>
    <n v="7644"/>
    <n v="12695"/>
    <n v="0"/>
    <n v="19"/>
    <n v="3"/>
    <x v="3"/>
    <n v="80"/>
    <n v="2"/>
    <n v="10"/>
    <n v="3"/>
    <n v="9"/>
    <n v="7"/>
    <n v="3"/>
    <n v="4"/>
  </r>
  <r>
    <s v="No"/>
    <x v="0"/>
    <x v="2"/>
    <x v="1"/>
    <x v="0"/>
    <x v="0"/>
    <x v="1082"/>
    <x v="1082"/>
    <x v="0"/>
    <x v="0"/>
    <x v="1"/>
    <s v="No"/>
    <s v="Y"/>
    <n v="2"/>
    <n v="-2"/>
    <n v="0"/>
    <n v="31"/>
    <n v="0"/>
    <m/>
    <n v="0"/>
    <x v="1"/>
    <n v="1112"/>
    <n v="5"/>
    <x v="2"/>
    <x v="0"/>
    <n v="1"/>
    <n v="67"/>
    <n v="3"/>
    <x v="0"/>
    <n v="4"/>
    <n v="5476"/>
    <n v="22589"/>
    <n v="1"/>
    <n v="11"/>
    <n v="3"/>
    <x v="0"/>
    <n v="80"/>
    <n v="2"/>
    <n v="10"/>
    <n v="3"/>
    <n v="10"/>
    <n v="0"/>
    <n v="0"/>
    <n v="2"/>
  </r>
  <r>
    <s v="No"/>
    <x v="0"/>
    <x v="0"/>
    <x v="1"/>
    <x v="0"/>
    <x v="3"/>
    <x v="1083"/>
    <x v="1083"/>
    <x v="0"/>
    <x v="0"/>
    <x v="1"/>
    <s v="No"/>
    <s v="Y"/>
    <n v="3"/>
    <n v="-2"/>
    <n v="0"/>
    <n v="36"/>
    <n v="0"/>
    <m/>
    <n v="0"/>
    <x v="1"/>
    <n v="329"/>
    <n v="16"/>
    <x v="2"/>
    <x v="0"/>
    <n v="3"/>
    <n v="98"/>
    <n v="2"/>
    <x v="0"/>
    <n v="2"/>
    <n v="5647"/>
    <n v="13494"/>
    <n v="4"/>
    <n v="13"/>
    <n v="3"/>
    <x v="0"/>
    <n v="80"/>
    <n v="2"/>
    <n v="11"/>
    <n v="2"/>
    <n v="3"/>
    <n v="2"/>
    <n v="0"/>
    <n v="2"/>
  </r>
  <r>
    <s v="No"/>
    <x v="0"/>
    <x v="2"/>
    <x v="1"/>
    <x v="0"/>
    <x v="3"/>
    <x v="1084"/>
    <x v="1084"/>
    <x v="0"/>
    <x v="0"/>
    <x v="1"/>
    <s v="No"/>
    <s v="Y"/>
    <n v="3"/>
    <n v="-2"/>
    <n v="0"/>
    <n v="32"/>
    <n v="0"/>
    <m/>
    <n v="0"/>
    <x v="1"/>
    <n v="801"/>
    <n v="1"/>
    <x v="2"/>
    <x v="0"/>
    <n v="3"/>
    <n v="48"/>
    <n v="3"/>
    <x v="2"/>
    <n v="2"/>
    <n v="10422"/>
    <n v="24032"/>
    <n v="1"/>
    <n v="19"/>
    <n v="3"/>
    <x v="3"/>
    <n v="80"/>
    <n v="2"/>
    <n v="14"/>
    <n v="3"/>
    <n v="14"/>
    <n v="10"/>
    <n v="5"/>
    <n v="7"/>
  </r>
  <r>
    <s v="No"/>
    <x v="0"/>
    <x v="2"/>
    <x v="1"/>
    <x v="0"/>
    <x v="2"/>
    <x v="1085"/>
    <x v="1085"/>
    <x v="0"/>
    <x v="0"/>
    <x v="0"/>
    <s v="No"/>
    <s v="Y"/>
    <n v="5"/>
    <n v="-2"/>
    <n v="0"/>
    <n v="27"/>
    <n v="0"/>
    <m/>
    <n v="0"/>
    <x v="1"/>
    <n v="511"/>
    <n v="2"/>
    <x v="0"/>
    <x v="0"/>
    <n v="1"/>
    <n v="89"/>
    <n v="4"/>
    <x v="0"/>
    <n v="3"/>
    <n v="6500"/>
    <n v="26997"/>
    <n v="0"/>
    <n v="14"/>
    <n v="3"/>
    <x v="2"/>
    <n v="80"/>
    <n v="0"/>
    <n v="9"/>
    <n v="2"/>
    <n v="8"/>
    <n v="7"/>
    <n v="0"/>
    <n v="7"/>
  </r>
  <r>
    <s v="No"/>
    <x v="0"/>
    <x v="0"/>
    <x v="1"/>
    <x v="0"/>
    <x v="0"/>
    <x v="1086"/>
    <x v="1086"/>
    <x v="0"/>
    <x v="0"/>
    <x v="0"/>
    <s v="No"/>
    <s v="Y"/>
    <n v="5"/>
    <n v="-2"/>
    <n v="0"/>
    <n v="38"/>
    <n v="0"/>
    <m/>
    <n v="0"/>
    <x v="1"/>
    <n v="437"/>
    <n v="16"/>
    <x v="3"/>
    <x v="0"/>
    <n v="2"/>
    <n v="90"/>
    <n v="3"/>
    <x v="0"/>
    <n v="2"/>
    <n v="4198"/>
    <n v="16379"/>
    <n v="2"/>
    <n v="12"/>
    <n v="3"/>
    <x v="2"/>
    <n v="80"/>
    <n v="0"/>
    <n v="8"/>
    <n v="4"/>
    <n v="3"/>
    <n v="2"/>
    <n v="1"/>
    <n v="2"/>
  </r>
  <r>
    <s v="No"/>
    <x v="0"/>
    <x v="0"/>
    <x v="1"/>
    <x v="0"/>
    <x v="0"/>
    <x v="1087"/>
    <x v="1087"/>
    <x v="0"/>
    <x v="0"/>
    <x v="0"/>
    <s v="No"/>
    <s v="Y"/>
    <n v="5"/>
    <n v="-2"/>
    <n v="0"/>
    <n v="36"/>
    <n v="0"/>
    <m/>
    <n v="0"/>
    <x v="1"/>
    <n v="884"/>
    <n v="1"/>
    <x v="2"/>
    <x v="0"/>
    <n v="2"/>
    <n v="73"/>
    <n v="3"/>
    <x v="0"/>
    <n v="3"/>
    <n v="6815"/>
    <n v="21447"/>
    <n v="6"/>
    <n v="13"/>
    <n v="3"/>
    <x v="0"/>
    <n v="80"/>
    <n v="0"/>
    <n v="15"/>
    <n v="3"/>
    <n v="1"/>
    <n v="0"/>
    <n v="0"/>
    <n v="0"/>
  </r>
  <r>
    <s v="No"/>
    <x v="0"/>
    <x v="4"/>
    <x v="1"/>
    <x v="0"/>
    <x v="2"/>
    <x v="1088"/>
    <x v="1088"/>
    <x v="0"/>
    <x v="6"/>
    <x v="0"/>
    <s v="No"/>
    <s v="Y"/>
    <n v="3"/>
    <n v="-2"/>
    <n v="0"/>
    <n v="20"/>
    <n v="0"/>
    <m/>
    <n v="0"/>
    <x v="1"/>
    <n v="1141"/>
    <n v="2"/>
    <x v="3"/>
    <x v="0"/>
    <n v="3"/>
    <n v="31"/>
    <n v="3"/>
    <x v="1"/>
    <n v="3"/>
    <n v="2783"/>
    <n v="13251"/>
    <n v="1"/>
    <n v="19"/>
    <n v="3"/>
    <x v="0"/>
    <n v="80"/>
    <n v="0"/>
    <n v="2"/>
    <n v="3"/>
    <n v="2"/>
    <n v="2"/>
    <n v="2"/>
    <n v="2"/>
  </r>
  <r>
    <s v="No"/>
    <x v="0"/>
    <x v="0"/>
    <x v="1"/>
    <x v="0"/>
    <x v="0"/>
    <x v="1089"/>
    <x v="1089"/>
    <x v="0"/>
    <x v="6"/>
    <x v="0"/>
    <s v="No"/>
    <s v="Y"/>
    <n v="2"/>
    <n v="-2"/>
    <n v="0"/>
    <n v="36"/>
    <n v="0"/>
    <m/>
    <n v="0"/>
    <x v="1"/>
    <n v="530"/>
    <n v="2"/>
    <x v="2"/>
    <x v="0"/>
    <n v="3"/>
    <n v="51"/>
    <n v="3"/>
    <x v="0"/>
    <n v="4"/>
    <n v="4502"/>
    <n v="7439"/>
    <n v="3"/>
    <n v="15"/>
    <n v="3"/>
    <x v="3"/>
    <n v="80"/>
    <n v="0"/>
    <n v="17"/>
    <n v="2"/>
    <n v="13"/>
    <n v="7"/>
    <n v="6"/>
    <n v="7"/>
  </r>
  <r>
    <s v="No"/>
    <x v="0"/>
    <x v="2"/>
    <x v="1"/>
    <x v="0"/>
    <x v="0"/>
    <x v="1090"/>
    <x v="1090"/>
    <x v="0"/>
    <x v="0"/>
    <x v="0"/>
    <s v="No"/>
    <s v="Y"/>
    <n v="3"/>
    <n v="-2"/>
    <n v="0"/>
    <n v="34"/>
    <n v="0"/>
    <m/>
    <n v="0"/>
    <x v="1"/>
    <n v="511"/>
    <n v="3"/>
    <x v="0"/>
    <x v="0"/>
    <n v="4"/>
    <n v="32"/>
    <n v="1"/>
    <x v="0"/>
    <n v="4"/>
    <n v="6029"/>
    <n v="25353"/>
    <n v="5"/>
    <n v="12"/>
    <n v="3"/>
    <x v="0"/>
    <n v="80"/>
    <n v="0"/>
    <n v="6"/>
    <n v="3"/>
    <n v="2"/>
    <n v="2"/>
    <n v="2"/>
    <n v="2"/>
  </r>
  <r>
    <s v="No"/>
    <x v="0"/>
    <x v="2"/>
    <x v="1"/>
    <x v="0"/>
    <x v="1"/>
    <x v="1091"/>
    <x v="1091"/>
    <x v="0"/>
    <x v="6"/>
    <x v="0"/>
    <s v="No"/>
    <s v="Y"/>
    <n v="2"/>
    <n v="-2"/>
    <n v="0"/>
    <n v="26"/>
    <n v="0"/>
    <m/>
    <n v="0"/>
    <x v="1"/>
    <n v="1167"/>
    <n v="5"/>
    <x v="3"/>
    <x v="0"/>
    <n v="4"/>
    <n v="30"/>
    <n v="2"/>
    <x v="1"/>
    <n v="3"/>
    <n v="2966"/>
    <n v="21378"/>
    <n v="0"/>
    <n v="18"/>
    <n v="3"/>
    <x v="1"/>
    <n v="80"/>
    <n v="0"/>
    <n v="5"/>
    <n v="3"/>
    <n v="4"/>
    <n v="2"/>
    <n v="0"/>
    <n v="0"/>
  </r>
  <r>
    <s v="No"/>
    <x v="0"/>
    <x v="1"/>
    <x v="1"/>
    <x v="0"/>
    <x v="0"/>
    <x v="1092"/>
    <x v="1092"/>
    <x v="0"/>
    <x v="0"/>
    <x v="0"/>
    <s v="No"/>
    <s v="Y"/>
    <n v="3"/>
    <n v="-2"/>
    <n v="0"/>
    <n v="45"/>
    <n v="0"/>
    <m/>
    <n v="0"/>
    <x v="1"/>
    <n v="374"/>
    <n v="20"/>
    <x v="3"/>
    <x v="0"/>
    <n v="4"/>
    <n v="50"/>
    <n v="3"/>
    <x v="0"/>
    <n v="3"/>
    <n v="4850"/>
    <n v="23333"/>
    <n v="8"/>
    <n v="15"/>
    <n v="3"/>
    <x v="3"/>
    <n v="80"/>
    <n v="0"/>
    <n v="8"/>
    <n v="3"/>
    <n v="5"/>
    <n v="3"/>
    <n v="0"/>
    <n v="1"/>
  </r>
  <r>
    <s v="No"/>
    <x v="0"/>
    <x v="1"/>
    <x v="1"/>
    <x v="0"/>
    <x v="3"/>
    <x v="1093"/>
    <x v="1093"/>
    <x v="0"/>
    <x v="0"/>
    <x v="0"/>
    <s v="No"/>
    <s v="Y"/>
    <n v="1"/>
    <n v="-2"/>
    <n v="0"/>
    <n v="49"/>
    <n v="0"/>
    <m/>
    <n v="0"/>
    <x v="1"/>
    <n v="1313"/>
    <n v="11"/>
    <x v="2"/>
    <x v="0"/>
    <n v="4"/>
    <n v="80"/>
    <n v="3"/>
    <x v="0"/>
    <n v="2"/>
    <n v="4507"/>
    <n v="8191"/>
    <n v="3"/>
    <n v="12"/>
    <n v="3"/>
    <x v="3"/>
    <n v="80"/>
    <n v="0"/>
    <n v="8"/>
    <n v="4"/>
    <n v="5"/>
    <n v="1"/>
    <n v="0"/>
    <n v="4"/>
  </r>
  <r>
    <s v="No"/>
    <x v="2"/>
    <x v="2"/>
    <x v="1"/>
    <x v="2"/>
    <x v="0"/>
    <x v="1094"/>
    <x v="1094"/>
    <x v="1"/>
    <x v="8"/>
    <x v="2"/>
    <s v="No"/>
    <s v="Y"/>
    <n v="2"/>
    <n v="-2"/>
    <n v="0"/>
    <n v="28"/>
    <n v="0"/>
    <m/>
    <n v="0"/>
    <x v="1"/>
    <n v="280"/>
    <n v="1"/>
    <x v="0"/>
    <x v="0"/>
    <n v="3"/>
    <n v="43"/>
    <n v="3"/>
    <x v="1"/>
    <n v="4"/>
    <n v="2706"/>
    <n v="10494"/>
    <n v="1"/>
    <n v="15"/>
    <n v="3"/>
    <x v="2"/>
    <n v="80"/>
    <n v="1"/>
    <n v="3"/>
    <n v="3"/>
    <n v="3"/>
    <n v="2"/>
    <n v="2"/>
    <n v="2"/>
  </r>
  <r>
    <s v="No"/>
    <x v="2"/>
    <x v="0"/>
    <x v="1"/>
    <x v="2"/>
    <x v="5"/>
    <x v="1095"/>
    <x v="1095"/>
    <x v="1"/>
    <x v="8"/>
    <x v="2"/>
    <s v="No"/>
    <s v="Y"/>
    <n v="3"/>
    <n v="-2"/>
    <n v="0"/>
    <n v="38"/>
    <n v="0"/>
    <m/>
    <n v="0"/>
    <x v="1"/>
    <n v="1336"/>
    <n v="2"/>
    <x v="3"/>
    <x v="0"/>
    <n v="1"/>
    <n v="100"/>
    <n v="3"/>
    <x v="1"/>
    <n v="2"/>
    <n v="2592"/>
    <n v="7129"/>
    <n v="5"/>
    <n v="13"/>
    <n v="3"/>
    <x v="1"/>
    <n v="80"/>
    <n v="3"/>
    <n v="13"/>
    <n v="3"/>
    <n v="11"/>
    <n v="10"/>
    <n v="3"/>
    <n v="8"/>
  </r>
  <r>
    <s v="No"/>
    <x v="2"/>
    <x v="0"/>
    <x v="1"/>
    <x v="2"/>
    <x v="5"/>
    <x v="1096"/>
    <x v="1096"/>
    <x v="1"/>
    <x v="8"/>
    <x v="1"/>
    <s v="No"/>
    <s v="Y"/>
    <n v="4"/>
    <n v="-2"/>
    <n v="0"/>
    <n v="41"/>
    <n v="0"/>
    <m/>
    <n v="0"/>
    <x v="1"/>
    <n v="552"/>
    <n v="4"/>
    <x v="3"/>
    <x v="0"/>
    <n v="3"/>
    <n v="60"/>
    <n v="1"/>
    <x v="0"/>
    <n v="2"/>
    <n v="6430"/>
    <n v="20794"/>
    <n v="6"/>
    <n v="19"/>
    <n v="3"/>
    <x v="2"/>
    <n v="80"/>
    <n v="1"/>
    <n v="10"/>
    <n v="3"/>
    <n v="3"/>
    <n v="2"/>
    <n v="1"/>
    <n v="2"/>
  </r>
  <r>
    <s v="No"/>
    <x v="2"/>
    <x v="0"/>
    <x v="1"/>
    <x v="1"/>
    <x v="2"/>
    <x v="1097"/>
    <x v="1097"/>
    <x v="1"/>
    <x v="3"/>
    <x v="2"/>
    <s v="No"/>
    <s v="Y"/>
    <n v="6"/>
    <n v="-2"/>
    <n v="0"/>
    <n v="35"/>
    <n v="0"/>
    <m/>
    <n v="0"/>
    <x v="1"/>
    <n v="1180"/>
    <n v="2"/>
    <x v="0"/>
    <x v="0"/>
    <n v="2"/>
    <n v="90"/>
    <n v="3"/>
    <x v="0"/>
    <n v="4"/>
    <n v="5762"/>
    <n v="24442"/>
    <n v="2"/>
    <n v="14"/>
    <n v="3"/>
    <x v="3"/>
    <n v="80"/>
    <n v="1"/>
    <n v="15"/>
    <n v="3"/>
    <n v="7"/>
    <n v="7"/>
    <n v="1"/>
    <n v="7"/>
  </r>
  <r>
    <s v="No"/>
    <x v="2"/>
    <x v="0"/>
    <x v="1"/>
    <x v="1"/>
    <x v="2"/>
    <x v="1098"/>
    <x v="1098"/>
    <x v="1"/>
    <x v="7"/>
    <x v="2"/>
    <s v="No"/>
    <s v="Y"/>
    <n v="5"/>
    <n v="-2"/>
    <n v="0"/>
    <n v="40"/>
    <n v="0"/>
    <m/>
    <n v="0"/>
    <x v="1"/>
    <n v="218"/>
    <n v="8"/>
    <x v="1"/>
    <x v="0"/>
    <n v="4"/>
    <n v="55"/>
    <n v="2"/>
    <x v="2"/>
    <n v="2"/>
    <n v="13757"/>
    <n v="25178"/>
    <n v="2"/>
    <n v="11"/>
    <n v="3"/>
    <x v="3"/>
    <n v="80"/>
    <n v="1"/>
    <n v="16"/>
    <n v="3"/>
    <n v="9"/>
    <n v="8"/>
    <n v="4"/>
    <n v="8"/>
  </r>
  <r>
    <s v="No"/>
    <x v="2"/>
    <x v="2"/>
    <x v="1"/>
    <x v="1"/>
    <x v="4"/>
    <x v="1099"/>
    <x v="1099"/>
    <x v="1"/>
    <x v="1"/>
    <x v="2"/>
    <s v="No"/>
    <s v="Y"/>
    <n v="2"/>
    <n v="-2"/>
    <n v="0"/>
    <n v="30"/>
    <n v="0"/>
    <m/>
    <n v="0"/>
    <x v="1"/>
    <n v="990"/>
    <n v="7"/>
    <x v="3"/>
    <x v="0"/>
    <n v="4"/>
    <n v="64"/>
    <n v="3"/>
    <x v="1"/>
    <n v="4"/>
    <n v="1274"/>
    <n v="7152"/>
    <n v="1"/>
    <n v="13"/>
    <n v="3"/>
    <x v="2"/>
    <n v="80"/>
    <n v="2"/>
    <n v="1"/>
    <n v="2"/>
    <n v="1"/>
    <n v="0"/>
    <n v="0"/>
    <n v="0"/>
  </r>
  <r>
    <s v="No"/>
    <x v="2"/>
    <x v="0"/>
    <x v="1"/>
    <x v="1"/>
    <x v="1"/>
    <x v="1100"/>
    <x v="1100"/>
    <x v="1"/>
    <x v="2"/>
    <x v="2"/>
    <s v="No"/>
    <s v="Y"/>
    <n v="2"/>
    <n v="-2"/>
    <n v="0"/>
    <n v="40"/>
    <n v="0"/>
    <m/>
    <n v="0"/>
    <x v="1"/>
    <n v="663"/>
    <n v="9"/>
    <x v="2"/>
    <x v="0"/>
    <n v="3"/>
    <n v="81"/>
    <n v="3"/>
    <x v="0"/>
    <n v="3"/>
    <n v="3975"/>
    <n v="23099"/>
    <n v="3"/>
    <n v="11"/>
    <n v="3"/>
    <x v="3"/>
    <n v="80"/>
    <n v="2"/>
    <n v="11"/>
    <n v="4"/>
    <n v="8"/>
    <n v="7"/>
    <n v="0"/>
    <n v="7"/>
  </r>
  <r>
    <s v="No"/>
    <x v="2"/>
    <x v="2"/>
    <x v="1"/>
    <x v="1"/>
    <x v="4"/>
    <x v="1101"/>
    <x v="1101"/>
    <x v="1"/>
    <x v="1"/>
    <x v="2"/>
    <s v="No"/>
    <s v="Y"/>
    <n v="2"/>
    <n v="-2"/>
    <n v="0"/>
    <n v="33"/>
    <n v="0"/>
    <m/>
    <n v="0"/>
    <x v="1"/>
    <n v="775"/>
    <n v="4"/>
    <x v="3"/>
    <x v="0"/>
    <n v="4"/>
    <n v="90"/>
    <n v="3"/>
    <x v="0"/>
    <n v="4"/>
    <n v="3055"/>
    <n v="6194"/>
    <n v="5"/>
    <n v="15"/>
    <n v="3"/>
    <x v="1"/>
    <n v="80"/>
    <n v="2"/>
    <n v="11"/>
    <n v="2"/>
    <n v="9"/>
    <n v="8"/>
    <n v="1"/>
    <n v="7"/>
  </r>
  <r>
    <s v="No"/>
    <x v="2"/>
    <x v="2"/>
    <x v="1"/>
    <x v="1"/>
    <x v="2"/>
    <x v="1102"/>
    <x v="1102"/>
    <x v="1"/>
    <x v="2"/>
    <x v="2"/>
    <s v="No"/>
    <s v="Y"/>
    <n v="2"/>
    <n v="-2"/>
    <n v="0"/>
    <n v="33"/>
    <n v="0"/>
    <m/>
    <n v="0"/>
    <x v="1"/>
    <n v="1313"/>
    <n v="1"/>
    <x v="0"/>
    <x v="0"/>
    <n v="2"/>
    <n v="59"/>
    <n v="2"/>
    <x v="1"/>
    <n v="3"/>
    <n v="2008"/>
    <n v="20439"/>
    <n v="1"/>
    <n v="12"/>
    <n v="3"/>
    <x v="3"/>
    <n v="80"/>
    <n v="3"/>
    <n v="1"/>
    <n v="2"/>
    <n v="1"/>
    <n v="1"/>
    <n v="0"/>
    <n v="0"/>
  </r>
  <r>
    <s v="No"/>
    <x v="2"/>
    <x v="1"/>
    <x v="1"/>
    <x v="1"/>
    <x v="4"/>
    <x v="1103"/>
    <x v="1103"/>
    <x v="1"/>
    <x v="1"/>
    <x v="1"/>
    <s v="No"/>
    <s v="Y"/>
    <n v="4"/>
    <n v="-2"/>
    <n v="0"/>
    <n v="47"/>
    <n v="0"/>
    <m/>
    <n v="0"/>
    <x v="1"/>
    <n v="1169"/>
    <n v="14"/>
    <x v="2"/>
    <x v="0"/>
    <n v="4"/>
    <n v="64"/>
    <n v="3"/>
    <x v="0"/>
    <n v="4"/>
    <n v="5467"/>
    <n v="2125"/>
    <n v="8"/>
    <n v="18"/>
    <n v="3"/>
    <x v="3"/>
    <n v="80"/>
    <n v="1"/>
    <n v="16"/>
    <n v="4"/>
    <n v="8"/>
    <n v="7"/>
    <n v="1"/>
    <n v="7"/>
  </r>
  <r>
    <s v="No"/>
    <x v="2"/>
    <x v="2"/>
    <x v="1"/>
    <x v="1"/>
    <x v="4"/>
    <x v="1104"/>
    <x v="1104"/>
    <x v="1"/>
    <x v="1"/>
    <x v="1"/>
    <s v="No"/>
    <s v="Y"/>
    <n v="3"/>
    <n v="-2"/>
    <n v="0"/>
    <n v="32"/>
    <n v="0"/>
    <m/>
    <n v="0"/>
    <x v="1"/>
    <n v="1200"/>
    <n v="1"/>
    <x v="2"/>
    <x v="0"/>
    <n v="4"/>
    <n v="62"/>
    <n v="3"/>
    <x v="0"/>
    <n v="4"/>
    <n v="4087"/>
    <n v="25174"/>
    <n v="4"/>
    <n v="14"/>
    <n v="3"/>
    <x v="2"/>
    <n v="80"/>
    <n v="1"/>
    <n v="9"/>
    <n v="2"/>
    <n v="6"/>
    <n v="5"/>
    <n v="1"/>
    <n v="2"/>
  </r>
  <r>
    <s v="No"/>
    <x v="2"/>
    <x v="0"/>
    <x v="1"/>
    <x v="1"/>
    <x v="0"/>
    <x v="1105"/>
    <x v="1105"/>
    <x v="1"/>
    <x v="1"/>
    <x v="0"/>
    <s v="No"/>
    <s v="Y"/>
    <n v="2"/>
    <n v="-2"/>
    <n v="0"/>
    <n v="43"/>
    <n v="0"/>
    <m/>
    <n v="0"/>
    <x v="1"/>
    <n v="343"/>
    <n v="9"/>
    <x v="3"/>
    <x v="0"/>
    <n v="1"/>
    <n v="52"/>
    <n v="3"/>
    <x v="1"/>
    <n v="3"/>
    <n v="2438"/>
    <n v="24978"/>
    <n v="4"/>
    <n v="13"/>
    <n v="3"/>
    <x v="3"/>
    <n v="80"/>
    <n v="0"/>
    <n v="7"/>
    <n v="2"/>
    <n v="3"/>
    <n v="2"/>
    <n v="1"/>
    <n v="2"/>
  </r>
  <r>
    <s v="No"/>
    <x v="2"/>
    <x v="2"/>
    <x v="1"/>
    <x v="1"/>
    <x v="2"/>
    <x v="1106"/>
    <x v="1106"/>
    <x v="1"/>
    <x v="3"/>
    <x v="0"/>
    <s v="No"/>
    <s v="Y"/>
    <n v="2"/>
    <n v="-2"/>
    <n v="0"/>
    <n v="31"/>
    <n v="0"/>
    <m/>
    <n v="0"/>
    <x v="1"/>
    <n v="325"/>
    <n v="5"/>
    <x v="3"/>
    <x v="0"/>
    <n v="2"/>
    <n v="74"/>
    <n v="3"/>
    <x v="0"/>
    <n v="3"/>
    <n v="9936"/>
    <n v="3787"/>
    <n v="0"/>
    <n v="19"/>
    <n v="3"/>
    <x v="2"/>
    <n v="80"/>
    <n v="0"/>
    <n v="10"/>
    <n v="3"/>
    <n v="9"/>
    <n v="4"/>
    <n v="1"/>
    <n v="7"/>
  </r>
  <r>
    <s v="No"/>
    <x v="2"/>
    <x v="2"/>
    <x v="1"/>
    <x v="1"/>
    <x v="4"/>
    <x v="1107"/>
    <x v="1107"/>
    <x v="1"/>
    <x v="1"/>
    <x v="0"/>
    <s v="No"/>
    <s v="Y"/>
    <n v="3"/>
    <n v="-2"/>
    <n v="0"/>
    <n v="32"/>
    <n v="0"/>
    <m/>
    <n v="0"/>
    <x v="1"/>
    <n v="953"/>
    <n v="5"/>
    <x v="2"/>
    <x v="0"/>
    <n v="4"/>
    <n v="65"/>
    <n v="3"/>
    <x v="1"/>
    <n v="4"/>
    <n v="2718"/>
    <n v="17674"/>
    <n v="2"/>
    <n v="14"/>
    <n v="3"/>
    <x v="2"/>
    <n v="80"/>
    <n v="0"/>
    <n v="12"/>
    <n v="3"/>
    <n v="7"/>
    <n v="7"/>
    <n v="0"/>
    <n v="7"/>
  </r>
  <r>
    <s v="No"/>
    <x v="2"/>
    <x v="0"/>
    <x v="1"/>
    <x v="1"/>
    <x v="0"/>
    <x v="1108"/>
    <x v="1108"/>
    <x v="1"/>
    <x v="2"/>
    <x v="0"/>
    <s v="No"/>
    <s v="Y"/>
    <n v="5"/>
    <n v="-2"/>
    <n v="0"/>
    <n v="44"/>
    <n v="0"/>
    <m/>
    <n v="0"/>
    <x v="1"/>
    <n v="981"/>
    <n v="5"/>
    <x v="3"/>
    <x v="0"/>
    <n v="3"/>
    <n v="90"/>
    <n v="2"/>
    <x v="1"/>
    <n v="3"/>
    <n v="3162"/>
    <n v="7973"/>
    <n v="3"/>
    <n v="14"/>
    <n v="3"/>
    <x v="1"/>
    <n v="80"/>
    <n v="0"/>
    <n v="7"/>
    <n v="3"/>
    <n v="5"/>
    <n v="2"/>
    <n v="0"/>
    <n v="3"/>
  </r>
  <r>
    <s v="No"/>
    <x v="2"/>
    <x v="2"/>
    <x v="1"/>
    <x v="1"/>
    <x v="2"/>
    <x v="1109"/>
    <x v="1109"/>
    <x v="1"/>
    <x v="1"/>
    <x v="0"/>
    <s v="No"/>
    <s v="Y"/>
    <n v="3"/>
    <n v="-2"/>
    <n v="0"/>
    <n v="28"/>
    <n v="0"/>
    <m/>
    <n v="0"/>
    <x v="1"/>
    <n v="1103"/>
    <n v="16"/>
    <x v="3"/>
    <x v="0"/>
    <n v="3"/>
    <n v="49"/>
    <n v="3"/>
    <x v="1"/>
    <n v="3"/>
    <n v="2144"/>
    <n v="2122"/>
    <n v="1"/>
    <n v="14"/>
    <n v="3"/>
    <x v="3"/>
    <n v="80"/>
    <n v="0"/>
    <n v="5"/>
    <n v="2"/>
    <n v="5"/>
    <n v="3"/>
    <n v="1"/>
    <n v="4"/>
  </r>
  <r>
    <s v="No"/>
    <x v="2"/>
    <x v="0"/>
    <x v="1"/>
    <x v="1"/>
    <x v="4"/>
    <x v="1110"/>
    <x v="1110"/>
    <x v="1"/>
    <x v="2"/>
    <x v="0"/>
    <s v="No"/>
    <s v="Y"/>
    <n v="2"/>
    <n v="-2"/>
    <n v="0"/>
    <n v="37"/>
    <n v="0"/>
    <m/>
    <n v="0"/>
    <x v="1"/>
    <n v="1413"/>
    <n v="5"/>
    <x v="0"/>
    <x v="0"/>
    <n v="4"/>
    <n v="84"/>
    <n v="4"/>
    <x v="1"/>
    <n v="4"/>
    <n v="3500"/>
    <n v="25470"/>
    <n v="0"/>
    <n v="14"/>
    <n v="3"/>
    <x v="0"/>
    <n v="80"/>
    <n v="0"/>
    <n v="7"/>
    <n v="1"/>
    <n v="6"/>
    <n v="5"/>
    <n v="1"/>
    <n v="3"/>
  </r>
  <r>
    <s v="No"/>
    <x v="2"/>
    <x v="0"/>
    <x v="1"/>
    <x v="1"/>
    <x v="0"/>
    <x v="1111"/>
    <x v="1111"/>
    <x v="1"/>
    <x v="1"/>
    <x v="0"/>
    <s v="No"/>
    <s v="Y"/>
    <n v="2"/>
    <n v="-2"/>
    <n v="0"/>
    <n v="42"/>
    <n v="0"/>
    <m/>
    <n v="0"/>
    <x v="1"/>
    <n v="335"/>
    <n v="23"/>
    <x v="0"/>
    <x v="0"/>
    <n v="4"/>
    <n v="37"/>
    <n v="2"/>
    <x v="0"/>
    <n v="3"/>
    <n v="4332"/>
    <n v="14811"/>
    <n v="1"/>
    <n v="12"/>
    <n v="3"/>
    <x v="1"/>
    <n v="80"/>
    <n v="0"/>
    <n v="20"/>
    <n v="3"/>
    <n v="20"/>
    <n v="9"/>
    <n v="3"/>
    <n v="7"/>
  </r>
  <r>
    <s v="No"/>
    <x v="2"/>
    <x v="0"/>
    <x v="1"/>
    <x v="1"/>
    <x v="0"/>
    <x v="1112"/>
    <x v="1112"/>
    <x v="1"/>
    <x v="5"/>
    <x v="0"/>
    <s v="No"/>
    <s v="Y"/>
    <n v="3"/>
    <n v="-2"/>
    <n v="0"/>
    <n v="39"/>
    <n v="0"/>
    <m/>
    <n v="0"/>
    <x v="1"/>
    <n v="105"/>
    <n v="9"/>
    <x v="3"/>
    <x v="0"/>
    <n v="4"/>
    <n v="87"/>
    <n v="3"/>
    <x v="4"/>
    <n v="4"/>
    <n v="19431"/>
    <n v="15302"/>
    <n v="2"/>
    <n v="13"/>
    <n v="3"/>
    <x v="3"/>
    <n v="80"/>
    <n v="0"/>
    <n v="21"/>
    <n v="2"/>
    <n v="6"/>
    <n v="0"/>
    <n v="1"/>
    <n v="3"/>
  </r>
  <r>
    <s v="No"/>
    <x v="2"/>
    <x v="1"/>
    <x v="1"/>
    <x v="0"/>
    <x v="0"/>
    <x v="1113"/>
    <x v="1113"/>
    <x v="1"/>
    <x v="6"/>
    <x v="2"/>
    <s v="No"/>
    <s v="Y"/>
    <n v="3"/>
    <n v="-2"/>
    <n v="0"/>
    <n v="52"/>
    <n v="0"/>
    <m/>
    <n v="0"/>
    <x v="1"/>
    <n v="585"/>
    <n v="29"/>
    <x v="2"/>
    <x v="0"/>
    <n v="1"/>
    <n v="40"/>
    <n v="3"/>
    <x v="1"/>
    <n v="4"/>
    <n v="3482"/>
    <n v="19788"/>
    <n v="2"/>
    <n v="15"/>
    <n v="3"/>
    <x v="2"/>
    <n v="80"/>
    <n v="2"/>
    <n v="16"/>
    <n v="2"/>
    <n v="9"/>
    <n v="8"/>
    <n v="0"/>
    <n v="0"/>
  </r>
  <r>
    <s v="No"/>
    <x v="2"/>
    <x v="1"/>
    <x v="1"/>
    <x v="0"/>
    <x v="3"/>
    <x v="1114"/>
    <x v="1114"/>
    <x v="1"/>
    <x v="0"/>
    <x v="1"/>
    <s v="No"/>
    <s v="Y"/>
    <n v="2"/>
    <n v="-2"/>
    <n v="0"/>
    <n v="45"/>
    <n v="0"/>
    <m/>
    <n v="0"/>
    <x v="1"/>
    <n v="336"/>
    <n v="26"/>
    <x v="3"/>
    <x v="0"/>
    <n v="1"/>
    <n v="52"/>
    <n v="2"/>
    <x v="0"/>
    <n v="2"/>
    <n v="4385"/>
    <n v="24162"/>
    <n v="1"/>
    <n v="15"/>
    <n v="3"/>
    <x v="0"/>
    <n v="80"/>
    <n v="1"/>
    <n v="10"/>
    <n v="3"/>
    <n v="10"/>
    <n v="7"/>
    <n v="4"/>
    <n v="5"/>
  </r>
  <r>
    <s v="No"/>
    <x v="2"/>
    <x v="1"/>
    <x v="1"/>
    <x v="0"/>
    <x v="3"/>
    <x v="1115"/>
    <x v="1115"/>
    <x v="1"/>
    <x v="0"/>
    <x v="1"/>
    <s v="No"/>
    <s v="Y"/>
    <n v="3"/>
    <n v="-2"/>
    <n v="0"/>
    <n v="47"/>
    <n v="0"/>
    <m/>
    <n v="0"/>
    <x v="1"/>
    <n v="543"/>
    <n v="2"/>
    <x v="2"/>
    <x v="0"/>
    <n v="3"/>
    <n v="87"/>
    <n v="3"/>
    <x v="0"/>
    <n v="2"/>
    <n v="4978"/>
    <n v="3536"/>
    <n v="7"/>
    <n v="11"/>
    <n v="3"/>
    <x v="1"/>
    <n v="80"/>
    <n v="1"/>
    <n v="4"/>
    <n v="1"/>
    <n v="1"/>
    <n v="0"/>
    <n v="0"/>
    <n v="0"/>
  </r>
  <r>
    <s v="No"/>
    <x v="2"/>
    <x v="1"/>
    <x v="1"/>
    <x v="0"/>
    <x v="0"/>
    <x v="1116"/>
    <x v="1116"/>
    <x v="1"/>
    <x v="0"/>
    <x v="0"/>
    <s v="No"/>
    <s v="Y"/>
    <n v="3"/>
    <n v="-2"/>
    <n v="0"/>
    <n v="46"/>
    <n v="0"/>
    <m/>
    <n v="0"/>
    <x v="1"/>
    <n v="849"/>
    <n v="26"/>
    <x v="0"/>
    <x v="0"/>
    <n v="2"/>
    <n v="98"/>
    <n v="2"/>
    <x v="0"/>
    <n v="2"/>
    <n v="7991"/>
    <n v="25166"/>
    <n v="8"/>
    <n v="15"/>
    <n v="3"/>
    <x v="3"/>
    <n v="80"/>
    <n v="0"/>
    <n v="6"/>
    <n v="3"/>
    <n v="2"/>
    <n v="2"/>
    <n v="2"/>
    <n v="2"/>
  </r>
  <r>
    <s v="No"/>
    <x v="1"/>
    <x v="0"/>
    <x v="1"/>
    <x v="2"/>
    <x v="5"/>
    <x v="1117"/>
    <x v="1117"/>
    <x v="1"/>
    <x v="8"/>
    <x v="1"/>
    <s v="No"/>
    <s v="Y"/>
    <n v="2"/>
    <n v="-2"/>
    <n v="0"/>
    <n v="38"/>
    <n v="0"/>
    <m/>
    <n v="0"/>
    <x v="1"/>
    <n v="888"/>
    <n v="10"/>
    <x v="2"/>
    <x v="0"/>
    <n v="3"/>
    <n v="71"/>
    <n v="3"/>
    <x v="0"/>
    <n v="3"/>
    <n v="6077"/>
    <n v="14814"/>
    <n v="3"/>
    <n v="11"/>
    <n v="3"/>
    <x v="3"/>
    <n v="80"/>
    <n v="0"/>
    <n v="10"/>
    <n v="3"/>
    <n v="6"/>
    <n v="3"/>
    <n v="1"/>
    <n v="2"/>
  </r>
  <r>
    <s v="No"/>
    <x v="1"/>
    <x v="4"/>
    <x v="1"/>
    <x v="2"/>
    <x v="2"/>
    <x v="1118"/>
    <x v="1118"/>
    <x v="1"/>
    <x v="8"/>
    <x v="1"/>
    <s v="No"/>
    <s v="Y"/>
    <n v="2"/>
    <n v="-2"/>
    <n v="0"/>
    <n v="24"/>
    <n v="0"/>
    <m/>
    <n v="0"/>
    <x v="1"/>
    <n v="897"/>
    <n v="10"/>
    <x v="3"/>
    <x v="0"/>
    <n v="1"/>
    <n v="59"/>
    <n v="3"/>
    <x v="1"/>
    <n v="4"/>
    <n v="2145"/>
    <n v="2097"/>
    <n v="0"/>
    <n v="14"/>
    <n v="3"/>
    <x v="1"/>
    <n v="80"/>
    <n v="1"/>
    <n v="3"/>
    <n v="3"/>
    <n v="2"/>
    <n v="2"/>
    <n v="2"/>
    <n v="1"/>
  </r>
  <r>
    <s v="No"/>
    <x v="1"/>
    <x v="2"/>
    <x v="1"/>
    <x v="1"/>
    <x v="0"/>
    <x v="1119"/>
    <x v="1119"/>
    <x v="1"/>
    <x v="4"/>
    <x v="2"/>
    <s v="No"/>
    <s v="Y"/>
    <n v="0"/>
    <n v="-2"/>
    <n v="0"/>
    <n v="29"/>
    <n v="0"/>
    <m/>
    <n v="0"/>
    <x v="1"/>
    <n v="995"/>
    <n v="2"/>
    <x v="1"/>
    <x v="0"/>
    <n v="1"/>
    <n v="87"/>
    <n v="3"/>
    <x v="0"/>
    <n v="4"/>
    <n v="8853"/>
    <n v="24483"/>
    <n v="1"/>
    <n v="19"/>
    <n v="3"/>
    <x v="1"/>
    <n v="80"/>
    <n v="1"/>
    <n v="6"/>
    <n v="4"/>
    <n v="6"/>
    <n v="4"/>
    <n v="1"/>
    <n v="3"/>
  </r>
  <r>
    <s v="No"/>
    <x v="1"/>
    <x v="2"/>
    <x v="1"/>
    <x v="1"/>
    <x v="0"/>
    <x v="1120"/>
    <x v="1120"/>
    <x v="1"/>
    <x v="3"/>
    <x v="2"/>
    <s v="No"/>
    <s v="Y"/>
    <n v="3"/>
    <n v="-2"/>
    <n v="0"/>
    <n v="34"/>
    <n v="0"/>
    <m/>
    <n v="0"/>
    <x v="1"/>
    <n v="426"/>
    <n v="10"/>
    <x v="2"/>
    <x v="0"/>
    <n v="3"/>
    <n v="42"/>
    <n v="4"/>
    <x v="0"/>
    <n v="4"/>
    <n v="4724"/>
    <n v="17000"/>
    <n v="1"/>
    <n v="13"/>
    <n v="3"/>
    <x v="0"/>
    <n v="80"/>
    <n v="1"/>
    <n v="9"/>
    <n v="3"/>
    <n v="9"/>
    <n v="7"/>
    <n v="7"/>
    <n v="2"/>
  </r>
  <r>
    <s v="No"/>
    <x v="1"/>
    <x v="2"/>
    <x v="1"/>
    <x v="1"/>
    <x v="2"/>
    <x v="1121"/>
    <x v="1121"/>
    <x v="1"/>
    <x v="7"/>
    <x v="2"/>
    <s v="No"/>
    <s v="Y"/>
    <n v="3"/>
    <n v="-2"/>
    <n v="0"/>
    <n v="34"/>
    <n v="0"/>
    <m/>
    <n v="0"/>
    <x v="1"/>
    <n v="829"/>
    <n v="15"/>
    <x v="3"/>
    <x v="0"/>
    <n v="2"/>
    <n v="71"/>
    <n v="3"/>
    <x v="3"/>
    <n v="3"/>
    <n v="17007"/>
    <n v="11929"/>
    <n v="7"/>
    <n v="14"/>
    <n v="3"/>
    <x v="1"/>
    <n v="80"/>
    <n v="2"/>
    <n v="16"/>
    <n v="2"/>
    <n v="14"/>
    <n v="8"/>
    <n v="6"/>
    <n v="9"/>
  </r>
  <r>
    <s v="No"/>
    <x v="1"/>
    <x v="2"/>
    <x v="1"/>
    <x v="1"/>
    <x v="1"/>
    <x v="1122"/>
    <x v="1122"/>
    <x v="1"/>
    <x v="1"/>
    <x v="2"/>
    <s v="No"/>
    <s v="Y"/>
    <n v="2"/>
    <n v="-2"/>
    <n v="0"/>
    <n v="34"/>
    <n v="0"/>
    <m/>
    <n v="0"/>
    <x v="1"/>
    <n v="560"/>
    <n v="1"/>
    <x v="2"/>
    <x v="0"/>
    <n v="4"/>
    <n v="91"/>
    <n v="3"/>
    <x v="1"/>
    <n v="3"/>
    <n v="2996"/>
    <n v="20284"/>
    <n v="5"/>
    <n v="14"/>
    <n v="3"/>
    <x v="3"/>
    <n v="80"/>
    <n v="2"/>
    <n v="10"/>
    <n v="3"/>
    <n v="4"/>
    <n v="3"/>
    <n v="1"/>
    <n v="3"/>
  </r>
  <r>
    <s v="No"/>
    <x v="1"/>
    <x v="2"/>
    <x v="1"/>
    <x v="1"/>
    <x v="0"/>
    <x v="1123"/>
    <x v="1123"/>
    <x v="1"/>
    <x v="3"/>
    <x v="2"/>
    <s v="No"/>
    <s v="Y"/>
    <n v="6"/>
    <n v="-2"/>
    <n v="0"/>
    <n v="25"/>
    <n v="0"/>
    <m/>
    <n v="0"/>
    <x v="1"/>
    <n v="772"/>
    <n v="2"/>
    <x v="1"/>
    <x v="0"/>
    <n v="4"/>
    <n v="77"/>
    <n v="4"/>
    <x v="0"/>
    <n v="3"/>
    <n v="5206"/>
    <n v="4973"/>
    <n v="1"/>
    <n v="17"/>
    <n v="3"/>
    <x v="3"/>
    <n v="80"/>
    <n v="2"/>
    <n v="7"/>
    <n v="3"/>
    <n v="7"/>
    <n v="7"/>
    <n v="0"/>
    <n v="7"/>
  </r>
  <r>
    <s v="No"/>
    <x v="1"/>
    <x v="1"/>
    <x v="1"/>
    <x v="1"/>
    <x v="0"/>
    <x v="1124"/>
    <x v="1124"/>
    <x v="1"/>
    <x v="7"/>
    <x v="1"/>
    <s v="No"/>
    <s v="Y"/>
    <n v="3"/>
    <n v="-2"/>
    <n v="0"/>
    <n v="49"/>
    <n v="0"/>
    <m/>
    <n v="0"/>
    <x v="1"/>
    <n v="1064"/>
    <n v="2"/>
    <x v="1"/>
    <x v="0"/>
    <n v="2"/>
    <n v="42"/>
    <n v="3"/>
    <x v="4"/>
    <n v="4"/>
    <n v="19161"/>
    <n v="13738"/>
    <n v="3"/>
    <n v="15"/>
    <n v="3"/>
    <x v="1"/>
    <n v="80"/>
    <n v="0"/>
    <n v="28"/>
    <n v="3"/>
    <n v="5"/>
    <n v="4"/>
    <n v="4"/>
    <n v="3"/>
  </r>
  <r>
    <s v="No"/>
    <x v="1"/>
    <x v="2"/>
    <x v="1"/>
    <x v="1"/>
    <x v="2"/>
    <x v="1125"/>
    <x v="1125"/>
    <x v="1"/>
    <x v="2"/>
    <x v="1"/>
    <s v="No"/>
    <s v="Y"/>
    <n v="3"/>
    <n v="-2"/>
    <n v="0"/>
    <n v="29"/>
    <n v="0"/>
    <m/>
    <n v="0"/>
    <x v="1"/>
    <n v="574"/>
    <n v="20"/>
    <x v="1"/>
    <x v="0"/>
    <n v="4"/>
    <n v="40"/>
    <n v="3"/>
    <x v="1"/>
    <n v="4"/>
    <n v="3812"/>
    <n v="7003"/>
    <n v="1"/>
    <n v="13"/>
    <n v="3"/>
    <x v="2"/>
    <n v="80"/>
    <n v="0"/>
    <n v="11"/>
    <n v="4"/>
    <n v="11"/>
    <n v="8"/>
    <n v="3"/>
    <n v="10"/>
  </r>
  <r>
    <s v="No"/>
    <x v="1"/>
    <x v="0"/>
    <x v="1"/>
    <x v="1"/>
    <x v="0"/>
    <x v="1126"/>
    <x v="1126"/>
    <x v="1"/>
    <x v="3"/>
    <x v="1"/>
    <s v="No"/>
    <s v="Y"/>
    <n v="1"/>
    <n v="-2"/>
    <n v="0"/>
    <n v="38"/>
    <n v="0"/>
    <m/>
    <n v="0"/>
    <x v="1"/>
    <n v="508"/>
    <n v="6"/>
    <x v="2"/>
    <x v="0"/>
    <n v="1"/>
    <n v="72"/>
    <n v="2"/>
    <x v="0"/>
    <n v="3"/>
    <n v="5321"/>
    <n v="14284"/>
    <n v="2"/>
    <n v="11"/>
    <n v="3"/>
    <x v="1"/>
    <n v="80"/>
    <n v="1"/>
    <n v="10"/>
    <n v="3"/>
    <n v="8"/>
    <n v="3"/>
    <n v="7"/>
    <n v="7"/>
  </r>
  <r>
    <s v="No"/>
    <x v="1"/>
    <x v="2"/>
    <x v="1"/>
    <x v="1"/>
    <x v="0"/>
    <x v="1127"/>
    <x v="1127"/>
    <x v="1"/>
    <x v="1"/>
    <x v="1"/>
    <s v="No"/>
    <s v="Y"/>
    <n v="3"/>
    <n v="-2"/>
    <n v="0"/>
    <n v="32"/>
    <n v="0"/>
    <m/>
    <n v="0"/>
    <x v="1"/>
    <n v="585"/>
    <n v="10"/>
    <x v="3"/>
    <x v="0"/>
    <n v="1"/>
    <n v="56"/>
    <n v="3"/>
    <x v="1"/>
    <n v="3"/>
    <n v="3433"/>
    <n v="17360"/>
    <n v="6"/>
    <n v="13"/>
    <n v="3"/>
    <x v="0"/>
    <n v="80"/>
    <n v="1"/>
    <n v="10"/>
    <n v="2"/>
    <n v="5"/>
    <n v="2"/>
    <n v="1"/>
    <n v="3"/>
  </r>
  <r>
    <s v="No"/>
    <x v="1"/>
    <x v="2"/>
    <x v="1"/>
    <x v="1"/>
    <x v="1"/>
    <x v="1128"/>
    <x v="1128"/>
    <x v="1"/>
    <x v="2"/>
    <x v="1"/>
    <s v="No"/>
    <s v="Y"/>
    <n v="3"/>
    <n v="-2"/>
    <n v="0"/>
    <n v="26"/>
    <n v="0"/>
    <m/>
    <n v="0"/>
    <x v="1"/>
    <n v="1096"/>
    <n v="6"/>
    <x v="3"/>
    <x v="0"/>
    <n v="3"/>
    <n v="61"/>
    <n v="4"/>
    <x v="1"/>
    <n v="4"/>
    <n v="2544"/>
    <n v="7102"/>
    <n v="0"/>
    <n v="18"/>
    <n v="3"/>
    <x v="0"/>
    <n v="80"/>
    <n v="1"/>
    <n v="8"/>
    <n v="3"/>
    <n v="7"/>
    <n v="7"/>
    <n v="7"/>
    <n v="7"/>
  </r>
  <r>
    <s v="No"/>
    <x v="1"/>
    <x v="0"/>
    <x v="1"/>
    <x v="1"/>
    <x v="2"/>
    <x v="1129"/>
    <x v="1129"/>
    <x v="1"/>
    <x v="2"/>
    <x v="1"/>
    <s v="No"/>
    <s v="Y"/>
    <n v="3"/>
    <n v="-2"/>
    <n v="0"/>
    <n v="36"/>
    <n v="0"/>
    <m/>
    <n v="0"/>
    <x v="1"/>
    <n v="884"/>
    <n v="23"/>
    <x v="0"/>
    <x v="0"/>
    <n v="3"/>
    <n v="41"/>
    <n v="4"/>
    <x v="0"/>
    <n v="4"/>
    <n v="2571"/>
    <n v="12290"/>
    <n v="4"/>
    <n v="17"/>
    <n v="3"/>
    <x v="3"/>
    <n v="80"/>
    <n v="1"/>
    <n v="17"/>
    <n v="3"/>
    <n v="5"/>
    <n v="2"/>
    <n v="0"/>
    <n v="3"/>
  </r>
  <r>
    <s v="No"/>
    <x v="1"/>
    <x v="2"/>
    <x v="1"/>
    <x v="1"/>
    <x v="4"/>
    <x v="1130"/>
    <x v="1130"/>
    <x v="1"/>
    <x v="4"/>
    <x v="1"/>
    <s v="No"/>
    <s v="Y"/>
    <n v="3"/>
    <n v="-2"/>
    <n v="0"/>
    <n v="34"/>
    <n v="0"/>
    <m/>
    <n v="0"/>
    <x v="1"/>
    <n v="653"/>
    <n v="10"/>
    <x v="2"/>
    <x v="0"/>
    <n v="4"/>
    <n v="92"/>
    <n v="2"/>
    <x v="0"/>
    <n v="4"/>
    <n v="5063"/>
    <n v="15332"/>
    <n v="1"/>
    <n v="14"/>
    <n v="3"/>
    <x v="2"/>
    <n v="80"/>
    <n v="1"/>
    <n v="8"/>
    <n v="2"/>
    <n v="8"/>
    <n v="2"/>
    <n v="7"/>
    <n v="7"/>
  </r>
  <r>
    <s v="No"/>
    <x v="1"/>
    <x v="0"/>
    <x v="1"/>
    <x v="1"/>
    <x v="0"/>
    <x v="1131"/>
    <x v="1131"/>
    <x v="1"/>
    <x v="1"/>
    <x v="1"/>
    <s v="No"/>
    <s v="Y"/>
    <n v="4"/>
    <n v="-2"/>
    <n v="0"/>
    <n v="38"/>
    <n v="0"/>
    <m/>
    <n v="0"/>
    <x v="1"/>
    <n v="1189"/>
    <n v="1"/>
    <x v="3"/>
    <x v="0"/>
    <n v="4"/>
    <n v="90"/>
    <n v="3"/>
    <x v="0"/>
    <n v="4"/>
    <n v="4735"/>
    <n v="9867"/>
    <n v="7"/>
    <n v="15"/>
    <n v="3"/>
    <x v="1"/>
    <n v="80"/>
    <n v="2"/>
    <n v="19"/>
    <n v="4"/>
    <n v="13"/>
    <n v="11"/>
    <n v="2"/>
    <n v="9"/>
  </r>
  <r>
    <s v="No"/>
    <x v="1"/>
    <x v="1"/>
    <x v="1"/>
    <x v="1"/>
    <x v="2"/>
    <x v="1132"/>
    <x v="1132"/>
    <x v="1"/>
    <x v="4"/>
    <x v="0"/>
    <s v="No"/>
    <s v="Y"/>
    <n v="3"/>
    <n v="-2"/>
    <n v="0"/>
    <n v="45"/>
    <n v="0"/>
    <m/>
    <n v="0"/>
    <x v="1"/>
    <n v="1297"/>
    <n v="1"/>
    <x v="2"/>
    <x v="0"/>
    <n v="2"/>
    <n v="44"/>
    <n v="3"/>
    <x v="0"/>
    <n v="3"/>
    <n v="5399"/>
    <n v="14511"/>
    <n v="4"/>
    <n v="12"/>
    <n v="3"/>
    <x v="3"/>
    <n v="80"/>
    <n v="0"/>
    <n v="12"/>
    <n v="3"/>
    <n v="4"/>
    <n v="2"/>
    <n v="0"/>
    <n v="3"/>
  </r>
  <r>
    <s v="No"/>
    <x v="1"/>
    <x v="0"/>
    <x v="1"/>
    <x v="1"/>
    <x v="0"/>
    <x v="1133"/>
    <x v="1133"/>
    <x v="1"/>
    <x v="3"/>
    <x v="0"/>
    <s v="No"/>
    <s v="Y"/>
    <n v="2"/>
    <n v="-2"/>
    <n v="0"/>
    <n v="35"/>
    <n v="0"/>
    <m/>
    <n v="0"/>
    <x v="1"/>
    <n v="200"/>
    <n v="18"/>
    <x v="0"/>
    <x v="0"/>
    <n v="3"/>
    <n v="60"/>
    <n v="3"/>
    <x v="2"/>
    <n v="4"/>
    <n v="9362"/>
    <n v="19944"/>
    <n v="2"/>
    <n v="11"/>
    <n v="3"/>
    <x v="3"/>
    <n v="80"/>
    <n v="0"/>
    <n v="10"/>
    <n v="3"/>
    <n v="2"/>
    <n v="2"/>
    <n v="2"/>
    <n v="2"/>
  </r>
  <r>
    <s v="No"/>
    <x v="1"/>
    <x v="2"/>
    <x v="1"/>
    <x v="1"/>
    <x v="2"/>
    <x v="1134"/>
    <x v="1134"/>
    <x v="1"/>
    <x v="1"/>
    <x v="0"/>
    <s v="No"/>
    <s v="Y"/>
    <n v="0"/>
    <n v="-2"/>
    <n v="0"/>
    <n v="27"/>
    <n v="0"/>
    <m/>
    <n v="0"/>
    <x v="1"/>
    <n v="591"/>
    <n v="2"/>
    <x v="3"/>
    <x v="0"/>
    <n v="4"/>
    <n v="87"/>
    <n v="3"/>
    <x v="1"/>
    <n v="4"/>
    <n v="2580"/>
    <n v="6297"/>
    <n v="2"/>
    <n v="13"/>
    <n v="3"/>
    <x v="3"/>
    <n v="80"/>
    <n v="0"/>
    <n v="6"/>
    <n v="2"/>
    <n v="4"/>
    <n v="2"/>
    <n v="1"/>
    <n v="2"/>
  </r>
  <r>
    <s v="No"/>
    <x v="1"/>
    <x v="0"/>
    <x v="1"/>
    <x v="0"/>
    <x v="0"/>
    <x v="1135"/>
    <x v="1135"/>
    <x v="1"/>
    <x v="0"/>
    <x v="2"/>
    <s v="No"/>
    <s v="Y"/>
    <n v="6"/>
    <n v="-2"/>
    <n v="0"/>
    <n v="39"/>
    <n v="0"/>
    <m/>
    <n v="0"/>
    <x v="1"/>
    <n v="766"/>
    <n v="20"/>
    <x v="3"/>
    <x v="0"/>
    <n v="3"/>
    <n v="83"/>
    <n v="3"/>
    <x v="0"/>
    <n v="4"/>
    <n v="4127"/>
    <n v="19188"/>
    <n v="2"/>
    <n v="18"/>
    <n v="3"/>
    <x v="1"/>
    <n v="80"/>
    <n v="1"/>
    <n v="7"/>
    <n v="3"/>
    <n v="2"/>
    <n v="1"/>
    <n v="2"/>
    <n v="2"/>
  </r>
  <r>
    <s v="No"/>
    <x v="1"/>
    <x v="0"/>
    <x v="1"/>
    <x v="0"/>
    <x v="2"/>
    <x v="1136"/>
    <x v="1136"/>
    <x v="1"/>
    <x v="0"/>
    <x v="2"/>
    <s v="No"/>
    <s v="Y"/>
    <n v="2"/>
    <n v="-2"/>
    <n v="0"/>
    <n v="37"/>
    <n v="0"/>
    <m/>
    <n v="0"/>
    <x v="1"/>
    <n v="1278"/>
    <n v="1"/>
    <x v="2"/>
    <x v="0"/>
    <n v="3"/>
    <n v="31"/>
    <n v="1"/>
    <x v="0"/>
    <n v="4"/>
    <n v="9525"/>
    <n v="7677"/>
    <n v="1"/>
    <n v="14"/>
    <n v="3"/>
    <x v="3"/>
    <n v="80"/>
    <n v="2"/>
    <n v="6"/>
    <n v="2"/>
    <n v="6"/>
    <n v="3"/>
    <n v="1"/>
    <n v="3"/>
  </r>
  <r>
    <s v="No"/>
    <x v="1"/>
    <x v="1"/>
    <x v="1"/>
    <x v="0"/>
    <x v="2"/>
    <x v="1137"/>
    <x v="1137"/>
    <x v="1"/>
    <x v="0"/>
    <x v="1"/>
    <s v="No"/>
    <s v="Y"/>
    <n v="3"/>
    <n v="-2"/>
    <n v="0"/>
    <n v="49"/>
    <n v="0"/>
    <m/>
    <n v="0"/>
    <x v="1"/>
    <n v="1023"/>
    <n v="2"/>
    <x v="3"/>
    <x v="0"/>
    <n v="4"/>
    <n v="63"/>
    <n v="2"/>
    <x v="0"/>
    <n v="2"/>
    <n v="5390"/>
    <n v="13243"/>
    <n v="2"/>
    <n v="14"/>
    <n v="3"/>
    <x v="1"/>
    <n v="80"/>
    <n v="0"/>
    <n v="17"/>
    <n v="2"/>
    <n v="9"/>
    <n v="6"/>
    <n v="0"/>
    <n v="8"/>
  </r>
  <r>
    <s v="No"/>
    <x v="1"/>
    <x v="2"/>
    <x v="1"/>
    <x v="0"/>
    <x v="2"/>
    <x v="1138"/>
    <x v="1138"/>
    <x v="1"/>
    <x v="0"/>
    <x v="1"/>
    <s v="No"/>
    <s v="Y"/>
    <n v="2"/>
    <n v="-2"/>
    <n v="0"/>
    <n v="33"/>
    <n v="0"/>
    <m/>
    <n v="0"/>
    <x v="1"/>
    <n v="430"/>
    <n v="7"/>
    <x v="3"/>
    <x v="0"/>
    <n v="4"/>
    <n v="54"/>
    <n v="3"/>
    <x v="0"/>
    <n v="3"/>
    <n v="4373"/>
    <n v="17456"/>
    <n v="0"/>
    <n v="14"/>
    <n v="3"/>
    <x v="0"/>
    <n v="80"/>
    <n v="2"/>
    <n v="5"/>
    <n v="3"/>
    <n v="4"/>
    <n v="3"/>
    <n v="0"/>
    <n v="3"/>
  </r>
  <r>
    <s v="No"/>
    <x v="1"/>
    <x v="2"/>
    <x v="1"/>
    <x v="0"/>
    <x v="0"/>
    <x v="1139"/>
    <x v="1139"/>
    <x v="1"/>
    <x v="0"/>
    <x v="0"/>
    <s v="No"/>
    <s v="Y"/>
    <n v="5"/>
    <n v="-2"/>
    <n v="0"/>
    <n v="28"/>
    <n v="0"/>
    <m/>
    <n v="0"/>
    <x v="1"/>
    <n v="467"/>
    <n v="7"/>
    <x v="3"/>
    <x v="0"/>
    <n v="3"/>
    <n v="55"/>
    <n v="3"/>
    <x v="0"/>
    <n v="3"/>
    <n v="4898"/>
    <n v="11827"/>
    <n v="0"/>
    <n v="14"/>
    <n v="3"/>
    <x v="1"/>
    <n v="80"/>
    <n v="0"/>
    <n v="5"/>
    <n v="3"/>
    <n v="4"/>
    <n v="2"/>
    <n v="1"/>
    <n v="3"/>
  </r>
  <r>
    <s v="No"/>
    <x v="1"/>
    <x v="2"/>
    <x v="1"/>
    <x v="0"/>
    <x v="1"/>
    <x v="1140"/>
    <x v="1140"/>
    <x v="1"/>
    <x v="0"/>
    <x v="0"/>
    <s v="No"/>
    <s v="Y"/>
    <n v="3"/>
    <n v="-2"/>
    <n v="0"/>
    <n v="31"/>
    <n v="0"/>
    <m/>
    <n v="0"/>
    <x v="1"/>
    <n v="715"/>
    <n v="2"/>
    <x v="2"/>
    <x v="0"/>
    <n v="4"/>
    <n v="54"/>
    <n v="3"/>
    <x v="0"/>
    <n v="3"/>
    <n v="5332"/>
    <n v="21602"/>
    <n v="7"/>
    <n v="13"/>
    <n v="3"/>
    <x v="1"/>
    <n v="80"/>
    <n v="0"/>
    <n v="10"/>
    <n v="3"/>
    <n v="5"/>
    <n v="2"/>
    <n v="0"/>
    <n v="3"/>
  </r>
  <r>
    <s v="No"/>
    <x v="1"/>
    <x v="2"/>
    <x v="1"/>
    <x v="0"/>
    <x v="3"/>
    <x v="1141"/>
    <x v="1141"/>
    <x v="1"/>
    <x v="0"/>
    <x v="0"/>
    <s v="No"/>
    <s v="Y"/>
    <n v="2"/>
    <n v="-2"/>
    <n v="0"/>
    <n v="32"/>
    <n v="0"/>
    <m/>
    <n v="0"/>
    <x v="1"/>
    <n v="1318"/>
    <n v="10"/>
    <x v="2"/>
    <x v="0"/>
    <n v="4"/>
    <n v="79"/>
    <n v="3"/>
    <x v="0"/>
    <n v="2"/>
    <n v="4648"/>
    <n v="26075"/>
    <n v="8"/>
    <n v="13"/>
    <n v="3"/>
    <x v="3"/>
    <n v="80"/>
    <n v="0"/>
    <n v="4"/>
    <n v="4"/>
    <n v="0"/>
    <n v="0"/>
    <n v="0"/>
    <n v="0"/>
  </r>
  <r>
    <s v="No"/>
    <x v="0"/>
    <x v="0"/>
    <x v="1"/>
    <x v="2"/>
    <x v="1"/>
    <x v="1142"/>
    <x v="1142"/>
    <x v="1"/>
    <x v="8"/>
    <x v="2"/>
    <s v="No"/>
    <s v="Y"/>
    <n v="4"/>
    <n v="-2"/>
    <n v="0"/>
    <n v="37"/>
    <n v="0"/>
    <m/>
    <n v="0"/>
    <x v="1"/>
    <n v="1239"/>
    <n v="8"/>
    <x v="0"/>
    <x v="0"/>
    <n v="3"/>
    <n v="89"/>
    <n v="3"/>
    <x v="0"/>
    <n v="2"/>
    <n v="4071"/>
    <n v="12832"/>
    <n v="2"/>
    <n v="13"/>
    <n v="3"/>
    <x v="3"/>
    <n v="80"/>
    <n v="0"/>
    <n v="19"/>
    <n v="2"/>
    <n v="10"/>
    <n v="0"/>
    <n v="4"/>
    <n v="7"/>
  </r>
  <r>
    <s v="No"/>
    <x v="0"/>
    <x v="2"/>
    <x v="1"/>
    <x v="2"/>
    <x v="2"/>
    <x v="1143"/>
    <x v="1143"/>
    <x v="1"/>
    <x v="8"/>
    <x v="1"/>
    <s v="No"/>
    <s v="Y"/>
    <n v="3"/>
    <n v="-2"/>
    <n v="0"/>
    <n v="29"/>
    <n v="0"/>
    <m/>
    <n v="0"/>
    <x v="1"/>
    <n v="352"/>
    <n v="6"/>
    <x v="1"/>
    <x v="0"/>
    <n v="4"/>
    <n v="87"/>
    <n v="2"/>
    <x v="1"/>
    <n v="2"/>
    <n v="2804"/>
    <n v="15434"/>
    <n v="1"/>
    <n v="11"/>
    <n v="3"/>
    <x v="1"/>
    <n v="80"/>
    <n v="0"/>
    <n v="1"/>
    <n v="3"/>
    <n v="1"/>
    <n v="0"/>
    <n v="0"/>
    <n v="0"/>
  </r>
  <r>
    <s v="No"/>
    <x v="0"/>
    <x v="2"/>
    <x v="1"/>
    <x v="2"/>
    <x v="1"/>
    <x v="1144"/>
    <x v="1144"/>
    <x v="1"/>
    <x v="8"/>
    <x v="0"/>
    <s v="No"/>
    <s v="Y"/>
    <n v="3"/>
    <n v="-2"/>
    <n v="0"/>
    <n v="29"/>
    <n v="0"/>
    <m/>
    <n v="0"/>
    <x v="1"/>
    <n v="332"/>
    <n v="17"/>
    <x v="3"/>
    <x v="0"/>
    <n v="2"/>
    <n v="51"/>
    <n v="2"/>
    <x v="2"/>
    <n v="3"/>
    <n v="7988"/>
    <n v="9769"/>
    <n v="1"/>
    <n v="13"/>
    <n v="3"/>
    <x v="0"/>
    <n v="80"/>
    <n v="0"/>
    <n v="10"/>
    <n v="2"/>
    <n v="10"/>
    <n v="9"/>
    <n v="0"/>
    <n v="9"/>
  </r>
  <r>
    <s v="No"/>
    <x v="0"/>
    <x v="0"/>
    <x v="1"/>
    <x v="2"/>
    <x v="0"/>
    <x v="1145"/>
    <x v="1145"/>
    <x v="1"/>
    <x v="8"/>
    <x v="0"/>
    <s v="No"/>
    <s v="Y"/>
    <n v="5"/>
    <n v="-2"/>
    <n v="0"/>
    <n v="43"/>
    <n v="0"/>
    <m/>
    <n v="0"/>
    <x v="1"/>
    <n v="244"/>
    <n v="2"/>
    <x v="3"/>
    <x v="0"/>
    <n v="2"/>
    <n v="97"/>
    <n v="3"/>
    <x v="1"/>
    <n v="4"/>
    <n v="3539"/>
    <n v="5033"/>
    <n v="0"/>
    <n v="13"/>
    <n v="3"/>
    <x v="2"/>
    <n v="80"/>
    <n v="0"/>
    <n v="10"/>
    <n v="3"/>
    <n v="9"/>
    <n v="7"/>
    <n v="1"/>
    <n v="8"/>
  </r>
  <r>
    <s v="No"/>
    <x v="0"/>
    <x v="3"/>
    <x v="1"/>
    <x v="1"/>
    <x v="4"/>
    <x v="1146"/>
    <x v="1146"/>
    <x v="1"/>
    <x v="1"/>
    <x v="2"/>
    <s v="No"/>
    <s v="Y"/>
    <n v="1"/>
    <n v="-2"/>
    <n v="0"/>
    <n v="55"/>
    <n v="0"/>
    <m/>
    <n v="0"/>
    <x v="1"/>
    <n v="1441"/>
    <n v="22"/>
    <x v="3"/>
    <x v="0"/>
    <n v="4"/>
    <n v="94"/>
    <n v="2"/>
    <x v="1"/>
    <n v="4"/>
    <n v="3537"/>
    <n v="23737"/>
    <n v="5"/>
    <n v="12"/>
    <n v="3"/>
    <x v="1"/>
    <n v="80"/>
    <n v="1"/>
    <n v="8"/>
    <n v="3"/>
    <n v="4"/>
    <n v="2"/>
    <n v="1"/>
    <n v="2"/>
  </r>
  <r>
    <s v="No"/>
    <x v="0"/>
    <x v="2"/>
    <x v="1"/>
    <x v="1"/>
    <x v="0"/>
    <x v="1147"/>
    <x v="1147"/>
    <x v="1"/>
    <x v="1"/>
    <x v="2"/>
    <s v="No"/>
    <s v="Y"/>
    <n v="2"/>
    <n v="-2"/>
    <n v="0"/>
    <n v="28"/>
    <n v="0"/>
    <m/>
    <n v="0"/>
    <x v="1"/>
    <n v="1423"/>
    <n v="1"/>
    <x v="3"/>
    <x v="0"/>
    <n v="1"/>
    <n v="72"/>
    <n v="2"/>
    <x v="1"/>
    <n v="3"/>
    <n v="1563"/>
    <n v="12530"/>
    <n v="1"/>
    <n v="14"/>
    <n v="3"/>
    <x v="1"/>
    <n v="80"/>
    <n v="1"/>
    <n v="1"/>
    <n v="1"/>
    <n v="1"/>
    <n v="0"/>
    <n v="0"/>
    <n v="0"/>
  </r>
  <r>
    <s v="No"/>
    <x v="0"/>
    <x v="0"/>
    <x v="1"/>
    <x v="1"/>
    <x v="0"/>
    <x v="1148"/>
    <x v="1148"/>
    <x v="1"/>
    <x v="5"/>
    <x v="2"/>
    <s v="No"/>
    <s v="Y"/>
    <n v="3"/>
    <n v="-2"/>
    <n v="0"/>
    <n v="40"/>
    <n v="0"/>
    <m/>
    <n v="0"/>
    <x v="1"/>
    <n v="1137"/>
    <n v="1"/>
    <x v="2"/>
    <x v="0"/>
    <n v="1"/>
    <n v="98"/>
    <n v="3"/>
    <x v="3"/>
    <n v="3"/>
    <n v="16823"/>
    <n v="18991"/>
    <n v="2"/>
    <n v="11"/>
    <n v="3"/>
    <x v="0"/>
    <n v="80"/>
    <n v="1"/>
    <n v="22"/>
    <n v="3"/>
    <n v="19"/>
    <n v="7"/>
    <n v="11"/>
    <n v="16"/>
  </r>
  <r>
    <s v="No"/>
    <x v="0"/>
    <x v="2"/>
    <x v="1"/>
    <x v="1"/>
    <x v="0"/>
    <x v="1149"/>
    <x v="1149"/>
    <x v="1"/>
    <x v="2"/>
    <x v="2"/>
    <s v="No"/>
    <s v="Y"/>
    <n v="2"/>
    <n v="-2"/>
    <n v="0"/>
    <n v="31"/>
    <n v="0"/>
    <m/>
    <n v="0"/>
    <x v="1"/>
    <n v="311"/>
    <n v="20"/>
    <x v="3"/>
    <x v="0"/>
    <n v="2"/>
    <n v="89"/>
    <n v="3"/>
    <x v="0"/>
    <n v="3"/>
    <n v="4197"/>
    <n v="18624"/>
    <n v="1"/>
    <n v="11"/>
    <n v="3"/>
    <x v="0"/>
    <n v="80"/>
    <n v="1"/>
    <n v="10"/>
    <n v="3"/>
    <n v="10"/>
    <n v="8"/>
    <n v="0"/>
    <n v="2"/>
  </r>
  <r>
    <s v="No"/>
    <x v="0"/>
    <x v="0"/>
    <x v="1"/>
    <x v="1"/>
    <x v="2"/>
    <x v="1150"/>
    <x v="1150"/>
    <x v="1"/>
    <x v="2"/>
    <x v="2"/>
    <s v="No"/>
    <s v="Y"/>
    <n v="3"/>
    <n v="-2"/>
    <n v="0"/>
    <n v="39"/>
    <n v="0"/>
    <m/>
    <n v="0"/>
    <x v="1"/>
    <n v="170"/>
    <n v="3"/>
    <x v="0"/>
    <x v="0"/>
    <n v="3"/>
    <n v="76"/>
    <n v="2"/>
    <x v="0"/>
    <n v="3"/>
    <n v="3069"/>
    <n v="10302"/>
    <n v="0"/>
    <n v="15"/>
    <n v="3"/>
    <x v="1"/>
    <n v="80"/>
    <n v="1"/>
    <n v="11"/>
    <n v="3"/>
    <n v="10"/>
    <n v="8"/>
    <n v="0"/>
    <n v="7"/>
  </r>
  <r>
    <s v="No"/>
    <x v="0"/>
    <x v="0"/>
    <x v="1"/>
    <x v="1"/>
    <x v="2"/>
    <x v="1151"/>
    <x v="1151"/>
    <x v="1"/>
    <x v="1"/>
    <x v="2"/>
    <s v="No"/>
    <s v="Y"/>
    <n v="3"/>
    <n v="-2"/>
    <n v="0"/>
    <n v="40"/>
    <n v="0"/>
    <m/>
    <n v="0"/>
    <x v="1"/>
    <n v="896"/>
    <n v="2"/>
    <x v="3"/>
    <x v="0"/>
    <n v="3"/>
    <n v="68"/>
    <n v="3"/>
    <x v="1"/>
    <n v="3"/>
    <n v="2345"/>
    <n v="8045"/>
    <n v="2"/>
    <n v="14"/>
    <n v="3"/>
    <x v="3"/>
    <n v="80"/>
    <n v="1"/>
    <n v="8"/>
    <n v="4"/>
    <n v="3"/>
    <n v="1"/>
    <n v="1"/>
    <n v="2"/>
  </r>
  <r>
    <s v="No"/>
    <x v="0"/>
    <x v="1"/>
    <x v="1"/>
    <x v="1"/>
    <x v="0"/>
    <x v="1152"/>
    <x v="1152"/>
    <x v="1"/>
    <x v="3"/>
    <x v="2"/>
    <s v="No"/>
    <s v="Y"/>
    <n v="4"/>
    <n v="-2"/>
    <n v="0"/>
    <n v="46"/>
    <n v="0"/>
    <m/>
    <n v="0"/>
    <x v="1"/>
    <n v="706"/>
    <n v="2"/>
    <x v="0"/>
    <x v="0"/>
    <n v="4"/>
    <n v="82"/>
    <n v="3"/>
    <x v="2"/>
    <n v="4"/>
    <n v="8578"/>
    <n v="19989"/>
    <n v="3"/>
    <n v="14"/>
    <n v="3"/>
    <x v="3"/>
    <n v="80"/>
    <n v="1"/>
    <n v="12"/>
    <n v="2"/>
    <n v="9"/>
    <n v="8"/>
    <n v="4"/>
    <n v="7"/>
  </r>
  <r>
    <s v="No"/>
    <x v="0"/>
    <x v="0"/>
    <x v="1"/>
    <x v="1"/>
    <x v="4"/>
    <x v="1153"/>
    <x v="1153"/>
    <x v="1"/>
    <x v="2"/>
    <x v="2"/>
    <s v="No"/>
    <s v="Y"/>
    <n v="0"/>
    <n v="-2"/>
    <n v="0"/>
    <n v="43"/>
    <n v="0"/>
    <m/>
    <n v="0"/>
    <x v="1"/>
    <n v="990"/>
    <n v="27"/>
    <x v="3"/>
    <x v="0"/>
    <n v="4"/>
    <n v="87"/>
    <n v="4"/>
    <x v="1"/>
    <n v="4"/>
    <n v="4876"/>
    <n v="5855"/>
    <n v="5"/>
    <n v="12"/>
    <n v="3"/>
    <x v="3"/>
    <n v="80"/>
    <n v="1"/>
    <n v="8"/>
    <n v="3"/>
    <n v="6"/>
    <n v="4"/>
    <n v="0"/>
    <n v="2"/>
  </r>
  <r>
    <s v="No"/>
    <x v="0"/>
    <x v="0"/>
    <x v="1"/>
    <x v="1"/>
    <x v="0"/>
    <x v="1154"/>
    <x v="1154"/>
    <x v="1"/>
    <x v="1"/>
    <x v="2"/>
    <s v="No"/>
    <s v="Y"/>
    <n v="0"/>
    <n v="-2"/>
    <n v="0"/>
    <n v="38"/>
    <n v="0"/>
    <m/>
    <n v="0"/>
    <x v="1"/>
    <n v="1206"/>
    <n v="9"/>
    <x v="0"/>
    <x v="0"/>
    <n v="2"/>
    <n v="71"/>
    <n v="3"/>
    <x v="1"/>
    <n v="4"/>
    <n v="4771"/>
    <n v="14293"/>
    <n v="2"/>
    <n v="19"/>
    <n v="3"/>
    <x v="1"/>
    <n v="80"/>
    <n v="2"/>
    <n v="10"/>
    <n v="4"/>
    <n v="5"/>
    <n v="2"/>
    <n v="0"/>
    <n v="3"/>
  </r>
  <r>
    <s v="No"/>
    <x v="0"/>
    <x v="3"/>
    <x v="1"/>
    <x v="1"/>
    <x v="2"/>
    <x v="1155"/>
    <x v="1155"/>
    <x v="1"/>
    <x v="7"/>
    <x v="2"/>
    <s v="No"/>
    <s v="Y"/>
    <n v="4"/>
    <n v="-2"/>
    <n v="0"/>
    <n v="55"/>
    <n v="0"/>
    <m/>
    <n v="0"/>
    <x v="1"/>
    <n v="1136"/>
    <n v="1"/>
    <x v="2"/>
    <x v="0"/>
    <n v="2"/>
    <n v="81"/>
    <n v="4"/>
    <x v="3"/>
    <n v="4"/>
    <n v="14732"/>
    <n v="12414"/>
    <n v="2"/>
    <n v="13"/>
    <n v="3"/>
    <x v="1"/>
    <n v="80"/>
    <n v="2"/>
    <n v="31"/>
    <n v="4"/>
    <n v="7"/>
    <n v="7"/>
    <n v="0"/>
    <n v="0"/>
  </r>
  <r>
    <s v="No"/>
    <x v="0"/>
    <x v="1"/>
    <x v="1"/>
    <x v="1"/>
    <x v="0"/>
    <x v="1156"/>
    <x v="1156"/>
    <x v="1"/>
    <x v="4"/>
    <x v="2"/>
    <s v="No"/>
    <s v="Y"/>
    <n v="3"/>
    <n v="-2"/>
    <n v="0"/>
    <n v="49"/>
    <n v="0"/>
    <m/>
    <n v="0"/>
    <x v="1"/>
    <n v="1490"/>
    <n v="7"/>
    <x v="2"/>
    <x v="0"/>
    <n v="3"/>
    <n v="35"/>
    <n v="3"/>
    <x v="2"/>
    <n v="2"/>
    <n v="10466"/>
    <n v="20948"/>
    <n v="3"/>
    <n v="14"/>
    <n v="3"/>
    <x v="2"/>
    <n v="80"/>
    <n v="2"/>
    <n v="29"/>
    <n v="3"/>
    <n v="8"/>
    <n v="7"/>
    <n v="0"/>
    <n v="7"/>
  </r>
  <r>
    <s v="No"/>
    <x v="0"/>
    <x v="2"/>
    <x v="1"/>
    <x v="1"/>
    <x v="0"/>
    <x v="1157"/>
    <x v="1157"/>
    <x v="1"/>
    <x v="4"/>
    <x v="2"/>
    <s v="No"/>
    <s v="Y"/>
    <n v="3"/>
    <n v="-2"/>
    <n v="0"/>
    <n v="29"/>
    <n v="0"/>
    <m/>
    <n v="0"/>
    <x v="1"/>
    <n v="726"/>
    <n v="29"/>
    <x v="1"/>
    <x v="0"/>
    <n v="4"/>
    <n v="93"/>
    <n v="1"/>
    <x v="0"/>
    <n v="3"/>
    <n v="6384"/>
    <n v="21143"/>
    <n v="8"/>
    <n v="17"/>
    <n v="3"/>
    <x v="1"/>
    <n v="80"/>
    <n v="2"/>
    <n v="11"/>
    <n v="3"/>
    <n v="7"/>
    <n v="0"/>
    <n v="1"/>
    <n v="6"/>
  </r>
  <r>
    <s v="No"/>
    <x v="0"/>
    <x v="2"/>
    <x v="1"/>
    <x v="1"/>
    <x v="1"/>
    <x v="1158"/>
    <x v="1158"/>
    <x v="1"/>
    <x v="2"/>
    <x v="2"/>
    <s v="No"/>
    <s v="Y"/>
    <n v="3"/>
    <n v="-2"/>
    <n v="0"/>
    <n v="27"/>
    <n v="0"/>
    <m/>
    <n v="0"/>
    <x v="1"/>
    <n v="1302"/>
    <n v="19"/>
    <x v="3"/>
    <x v="0"/>
    <n v="4"/>
    <n v="67"/>
    <n v="2"/>
    <x v="1"/>
    <n v="3"/>
    <n v="4066"/>
    <n v="16290"/>
    <n v="1"/>
    <n v="11"/>
    <n v="3"/>
    <x v="0"/>
    <n v="80"/>
    <n v="2"/>
    <n v="7"/>
    <n v="3"/>
    <n v="7"/>
    <n v="7"/>
    <n v="0"/>
    <n v="7"/>
  </r>
  <r>
    <s v="No"/>
    <x v="0"/>
    <x v="2"/>
    <x v="1"/>
    <x v="1"/>
    <x v="2"/>
    <x v="1159"/>
    <x v="1159"/>
    <x v="1"/>
    <x v="1"/>
    <x v="2"/>
    <s v="No"/>
    <s v="Y"/>
    <n v="4"/>
    <n v="-2"/>
    <n v="0"/>
    <n v="32"/>
    <n v="0"/>
    <m/>
    <n v="0"/>
    <x v="1"/>
    <n v="977"/>
    <n v="2"/>
    <x v="3"/>
    <x v="0"/>
    <n v="4"/>
    <n v="45"/>
    <n v="3"/>
    <x v="0"/>
    <n v="2"/>
    <n v="5470"/>
    <n v="25518"/>
    <n v="0"/>
    <n v="13"/>
    <n v="3"/>
    <x v="3"/>
    <n v="80"/>
    <n v="2"/>
    <n v="10"/>
    <n v="2"/>
    <n v="9"/>
    <n v="5"/>
    <n v="1"/>
    <n v="6"/>
  </r>
  <r>
    <s v="No"/>
    <x v="0"/>
    <x v="1"/>
    <x v="1"/>
    <x v="1"/>
    <x v="4"/>
    <x v="1160"/>
    <x v="1160"/>
    <x v="1"/>
    <x v="4"/>
    <x v="2"/>
    <s v="No"/>
    <s v="Y"/>
    <n v="4"/>
    <n v="-2"/>
    <n v="0"/>
    <n v="45"/>
    <n v="0"/>
    <m/>
    <n v="0"/>
    <x v="1"/>
    <n v="538"/>
    <n v="1"/>
    <x v="2"/>
    <x v="0"/>
    <n v="4"/>
    <n v="66"/>
    <n v="3"/>
    <x v="2"/>
    <n v="4"/>
    <n v="7441"/>
    <n v="20933"/>
    <n v="1"/>
    <n v="12"/>
    <n v="3"/>
    <x v="0"/>
    <n v="80"/>
    <n v="3"/>
    <n v="10"/>
    <n v="3"/>
    <n v="10"/>
    <n v="8"/>
    <n v="7"/>
    <n v="7"/>
  </r>
  <r>
    <s v="No"/>
    <x v="0"/>
    <x v="4"/>
    <x v="1"/>
    <x v="1"/>
    <x v="2"/>
    <x v="1161"/>
    <x v="1161"/>
    <x v="1"/>
    <x v="2"/>
    <x v="2"/>
    <s v="No"/>
    <s v="Y"/>
    <n v="2"/>
    <n v="-2"/>
    <n v="0"/>
    <n v="24"/>
    <n v="0"/>
    <m/>
    <n v="0"/>
    <x v="1"/>
    <n v="506"/>
    <n v="29"/>
    <x v="1"/>
    <x v="0"/>
    <n v="2"/>
    <n v="91"/>
    <n v="3"/>
    <x v="1"/>
    <n v="3"/>
    <n v="3907"/>
    <n v="3622"/>
    <n v="1"/>
    <n v="13"/>
    <n v="3"/>
    <x v="2"/>
    <n v="80"/>
    <n v="3"/>
    <n v="6"/>
    <n v="4"/>
    <n v="6"/>
    <n v="2"/>
    <n v="1"/>
    <n v="2"/>
  </r>
  <r>
    <s v="No"/>
    <x v="0"/>
    <x v="4"/>
    <x v="1"/>
    <x v="1"/>
    <x v="4"/>
    <x v="1162"/>
    <x v="1162"/>
    <x v="1"/>
    <x v="2"/>
    <x v="2"/>
    <s v="No"/>
    <s v="Y"/>
    <n v="3"/>
    <n v="-2"/>
    <n v="0"/>
    <n v="24"/>
    <n v="0"/>
    <m/>
    <n v="0"/>
    <x v="1"/>
    <n v="350"/>
    <n v="21"/>
    <x v="0"/>
    <x v="0"/>
    <n v="4"/>
    <n v="57"/>
    <n v="2"/>
    <x v="1"/>
    <n v="4"/>
    <n v="2296"/>
    <n v="10036"/>
    <n v="0"/>
    <n v="14"/>
    <n v="3"/>
    <x v="2"/>
    <n v="80"/>
    <n v="3"/>
    <n v="2"/>
    <n v="3"/>
    <n v="1"/>
    <n v="1"/>
    <n v="0"/>
    <n v="0"/>
  </r>
  <r>
    <s v="No"/>
    <x v="0"/>
    <x v="0"/>
    <x v="1"/>
    <x v="1"/>
    <x v="1"/>
    <x v="1163"/>
    <x v="1163"/>
    <x v="1"/>
    <x v="1"/>
    <x v="2"/>
    <s v="No"/>
    <s v="Y"/>
    <n v="2"/>
    <n v="-2"/>
    <n v="0"/>
    <n v="39"/>
    <n v="0"/>
    <m/>
    <n v="0"/>
    <x v="1"/>
    <n v="835"/>
    <n v="19"/>
    <x v="2"/>
    <x v="0"/>
    <n v="4"/>
    <n v="41"/>
    <n v="3"/>
    <x v="0"/>
    <n v="4"/>
    <n v="3902"/>
    <n v="5141"/>
    <n v="8"/>
    <n v="14"/>
    <n v="3"/>
    <x v="2"/>
    <n v="80"/>
    <n v="3"/>
    <n v="7"/>
    <n v="3"/>
    <n v="2"/>
    <n v="2"/>
    <n v="2"/>
    <n v="2"/>
  </r>
  <r>
    <s v="No"/>
    <x v="0"/>
    <x v="0"/>
    <x v="1"/>
    <x v="1"/>
    <x v="0"/>
    <x v="1164"/>
    <x v="1164"/>
    <x v="1"/>
    <x v="5"/>
    <x v="1"/>
    <s v="No"/>
    <s v="Y"/>
    <n v="2"/>
    <n v="-2"/>
    <n v="0"/>
    <n v="42"/>
    <n v="0"/>
    <m/>
    <n v="0"/>
    <x v="1"/>
    <n v="300"/>
    <n v="2"/>
    <x v="3"/>
    <x v="0"/>
    <n v="1"/>
    <n v="56"/>
    <n v="3"/>
    <x v="4"/>
    <n v="3"/>
    <n v="18880"/>
    <n v="17312"/>
    <n v="5"/>
    <n v="11"/>
    <n v="3"/>
    <x v="0"/>
    <n v="80"/>
    <n v="0"/>
    <n v="24"/>
    <n v="2"/>
    <n v="22"/>
    <n v="6"/>
    <n v="4"/>
    <n v="14"/>
  </r>
  <r>
    <s v="No"/>
    <x v="0"/>
    <x v="0"/>
    <x v="1"/>
    <x v="1"/>
    <x v="2"/>
    <x v="1165"/>
    <x v="1165"/>
    <x v="1"/>
    <x v="1"/>
    <x v="1"/>
    <s v="No"/>
    <s v="Y"/>
    <n v="2"/>
    <n v="-2"/>
    <n v="0"/>
    <n v="37"/>
    <n v="0"/>
    <m/>
    <n v="0"/>
    <x v="1"/>
    <n v="674"/>
    <n v="13"/>
    <x v="3"/>
    <x v="0"/>
    <n v="1"/>
    <n v="47"/>
    <n v="3"/>
    <x v="0"/>
    <n v="4"/>
    <n v="4285"/>
    <n v="3031"/>
    <n v="1"/>
    <n v="17"/>
    <n v="3"/>
    <x v="0"/>
    <n v="80"/>
    <n v="0"/>
    <n v="10"/>
    <n v="3"/>
    <n v="10"/>
    <n v="8"/>
    <n v="3"/>
    <n v="7"/>
  </r>
  <r>
    <s v="No"/>
    <x v="0"/>
    <x v="2"/>
    <x v="1"/>
    <x v="1"/>
    <x v="0"/>
    <x v="1166"/>
    <x v="1166"/>
    <x v="1"/>
    <x v="2"/>
    <x v="1"/>
    <s v="No"/>
    <s v="Y"/>
    <n v="3"/>
    <n v="-2"/>
    <n v="0"/>
    <n v="27"/>
    <n v="0"/>
    <m/>
    <n v="0"/>
    <x v="1"/>
    <n v="1377"/>
    <n v="11"/>
    <x v="1"/>
    <x v="0"/>
    <n v="2"/>
    <n v="91"/>
    <n v="3"/>
    <x v="1"/>
    <n v="3"/>
    <n v="2099"/>
    <n v="7679"/>
    <n v="0"/>
    <n v="14"/>
    <n v="3"/>
    <x v="2"/>
    <n v="80"/>
    <n v="0"/>
    <n v="6"/>
    <n v="4"/>
    <n v="5"/>
    <n v="0"/>
    <n v="1"/>
    <n v="4"/>
  </r>
  <r>
    <s v="No"/>
    <x v="0"/>
    <x v="0"/>
    <x v="1"/>
    <x v="1"/>
    <x v="0"/>
    <x v="1167"/>
    <x v="1167"/>
    <x v="1"/>
    <x v="1"/>
    <x v="1"/>
    <s v="No"/>
    <s v="Y"/>
    <n v="2"/>
    <n v="-2"/>
    <n v="0"/>
    <n v="35"/>
    <n v="0"/>
    <m/>
    <n v="0"/>
    <x v="1"/>
    <n v="819"/>
    <n v="18"/>
    <x v="4"/>
    <x v="0"/>
    <n v="2"/>
    <n v="48"/>
    <n v="4"/>
    <x v="0"/>
    <n v="3"/>
    <n v="5208"/>
    <n v="26312"/>
    <n v="1"/>
    <n v="11"/>
    <n v="3"/>
    <x v="1"/>
    <n v="80"/>
    <n v="0"/>
    <n v="16"/>
    <n v="3"/>
    <n v="16"/>
    <n v="15"/>
    <n v="1"/>
    <n v="10"/>
  </r>
  <r>
    <s v="No"/>
    <x v="0"/>
    <x v="2"/>
    <x v="1"/>
    <x v="1"/>
    <x v="2"/>
    <x v="1168"/>
    <x v="1168"/>
    <x v="1"/>
    <x v="2"/>
    <x v="1"/>
    <s v="No"/>
    <s v="Y"/>
    <n v="3"/>
    <n v="-2"/>
    <n v="0"/>
    <n v="34"/>
    <n v="0"/>
    <m/>
    <n v="0"/>
    <x v="1"/>
    <n v="628"/>
    <n v="8"/>
    <x v="3"/>
    <x v="0"/>
    <n v="2"/>
    <n v="82"/>
    <n v="4"/>
    <x v="0"/>
    <n v="3"/>
    <n v="4404"/>
    <n v="10228"/>
    <n v="2"/>
    <n v="12"/>
    <n v="3"/>
    <x v="0"/>
    <n v="80"/>
    <n v="0"/>
    <n v="6"/>
    <n v="4"/>
    <n v="4"/>
    <n v="3"/>
    <n v="1"/>
    <n v="2"/>
  </r>
  <r>
    <s v="No"/>
    <x v="0"/>
    <x v="1"/>
    <x v="1"/>
    <x v="1"/>
    <x v="2"/>
    <x v="1169"/>
    <x v="1169"/>
    <x v="1"/>
    <x v="4"/>
    <x v="1"/>
    <s v="No"/>
    <s v="Y"/>
    <n v="2"/>
    <n v="-2"/>
    <n v="0"/>
    <n v="53"/>
    <n v="0"/>
    <m/>
    <n v="0"/>
    <x v="1"/>
    <n v="1395"/>
    <n v="24"/>
    <x v="2"/>
    <x v="0"/>
    <n v="2"/>
    <n v="48"/>
    <n v="4"/>
    <x v="2"/>
    <n v="4"/>
    <n v="7005"/>
    <n v="3458"/>
    <n v="3"/>
    <n v="15"/>
    <n v="3"/>
    <x v="3"/>
    <n v="80"/>
    <n v="0"/>
    <n v="11"/>
    <n v="3"/>
    <n v="4"/>
    <n v="3"/>
    <n v="1"/>
    <n v="2"/>
  </r>
  <r>
    <s v="No"/>
    <x v="0"/>
    <x v="1"/>
    <x v="1"/>
    <x v="1"/>
    <x v="0"/>
    <x v="1170"/>
    <x v="1170"/>
    <x v="1"/>
    <x v="7"/>
    <x v="1"/>
    <s v="No"/>
    <s v="Y"/>
    <n v="3"/>
    <n v="-2"/>
    <n v="0"/>
    <n v="48"/>
    <n v="0"/>
    <m/>
    <n v="0"/>
    <x v="1"/>
    <n v="1224"/>
    <n v="10"/>
    <x v="3"/>
    <x v="0"/>
    <n v="4"/>
    <n v="91"/>
    <n v="2"/>
    <x v="4"/>
    <n v="2"/>
    <n v="19665"/>
    <n v="13583"/>
    <n v="4"/>
    <n v="12"/>
    <n v="3"/>
    <x v="1"/>
    <n v="80"/>
    <n v="0"/>
    <n v="29"/>
    <n v="3"/>
    <n v="22"/>
    <n v="10"/>
    <n v="12"/>
    <n v="9"/>
  </r>
  <r>
    <s v="No"/>
    <x v="0"/>
    <x v="2"/>
    <x v="1"/>
    <x v="1"/>
    <x v="2"/>
    <x v="1171"/>
    <x v="1171"/>
    <x v="1"/>
    <x v="2"/>
    <x v="1"/>
    <s v="No"/>
    <s v="Y"/>
    <n v="6"/>
    <n v="-2"/>
    <n v="0"/>
    <n v="30"/>
    <n v="0"/>
    <m/>
    <n v="0"/>
    <x v="1"/>
    <n v="911"/>
    <n v="1"/>
    <x v="0"/>
    <x v="0"/>
    <n v="4"/>
    <n v="76"/>
    <n v="3"/>
    <x v="1"/>
    <n v="2"/>
    <n v="3748"/>
    <n v="4077"/>
    <n v="1"/>
    <n v="13"/>
    <n v="3"/>
    <x v="3"/>
    <n v="80"/>
    <n v="0"/>
    <n v="12"/>
    <n v="2"/>
    <n v="12"/>
    <n v="8"/>
    <n v="1"/>
    <n v="7"/>
  </r>
  <r>
    <s v="No"/>
    <x v="0"/>
    <x v="2"/>
    <x v="1"/>
    <x v="1"/>
    <x v="0"/>
    <x v="1172"/>
    <x v="1172"/>
    <x v="1"/>
    <x v="4"/>
    <x v="1"/>
    <s v="No"/>
    <s v="Y"/>
    <n v="5"/>
    <n v="-2"/>
    <n v="0"/>
    <n v="29"/>
    <n v="0"/>
    <m/>
    <n v="0"/>
    <x v="1"/>
    <n v="136"/>
    <n v="1"/>
    <x v="3"/>
    <x v="0"/>
    <n v="1"/>
    <n v="89"/>
    <n v="3"/>
    <x v="0"/>
    <n v="3"/>
    <n v="5373"/>
    <n v="6225"/>
    <n v="0"/>
    <n v="12"/>
    <n v="3"/>
    <x v="0"/>
    <n v="80"/>
    <n v="1"/>
    <n v="6"/>
    <n v="2"/>
    <n v="5"/>
    <n v="3"/>
    <n v="0"/>
    <n v="2"/>
  </r>
  <r>
    <s v="No"/>
    <x v="0"/>
    <x v="1"/>
    <x v="1"/>
    <x v="1"/>
    <x v="4"/>
    <x v="1173"/>
    <x v="1173"/>
    <x v="1"/>
    <x v="4"/>
    <x v="1"/>
    <s v="No"/>
    <s v="Y"/>
    <n v="0"/>
    <n v="-2"/>
    <n v="0"/>
    <n v="49"/>
    <n v="0"/>
    <m/>
    <n v="0"/>
    <x v="1"/>
    <n v="1495"/>
    <n v="5"/>
    <x v="2"/>
    <x v="0"/>
    <n v="4"/>
    <n v="96"/>
    <n v="3"/>
    <x v="0"/>
    <n v="4"/>
    <n v="6651"/>
    <n v="21534"/>
    <n v="2"/>
    <n v="14"/>
    <n v="3"/>
    <x v="2"/>
    <n v="80"/>
    <n v="1"/>
    <n v="20"/>
    <n v="2"/>
    <n v="3"/>
    <n v="2"/>
    <n v="1"/>
    <n v="2"/>
  </r>
  <r>
    <s v="No"/>
    <x v="0"/>
    <x v="0"/>
    <x v="1"/>
    <x v="1"/>
    <x v="0"/>
    <x v="1174"/>
    <x v="1174"/>
    <x v="1"/>
    <x v="4"/>
    <x v="1"/>
    <s v="No"/>
    <s v="Y"/>
    <n v="1"/>
    <n v="-2"/>
    <n v="0"/>
    <n v="43"/>
    <n v="0"/>
    <m/>
    <n v="0"/>
    <x v="1"/>
    <n v="574"/>
    <n v="11"/>
    <x v="3"/>
    <x v="0"/>
    <n v="1"/>
    <n v="30"/>
    <n v="3"/>
    <x v="2"/>
    <n v="3"/>
    <n v="7510"/>
    <n v="16873"/>
    <n v="1"/>
    <n v="17"/>
    <n v="3"/>
    <x v="2"/>
    <n v="80"/>
    <n v="1"/>
    <n v="10"/>
    <n v="3"/>
    <n v="10"/>
    <n v="9"/>
    <n v="0"/>
    <n v="9"/>
  </r>
  <r>
    <s v="No"/>
    <x v="0"/>
    <x v="2"/>
    <x v="1"/>
    <x v="1"/>
    <x v="4"/>
    <x v="1175"/>
    <x v="1175"/>
    <x v="1"/>
    <x v="2"/>
    <x v="1"/>
    <s v="No"/>
    <s v="Y"/>
    <n v="2"/>
    <n v="-2"/>
    <n v="0"/>
    <n v="25"/>
    <n v="0"/>
    <m/>
    <n v="0"/>
    <x v="1"/>
    <n v="949"/>
    <n v="1"/>
    <x v="3"/>
    <x v="0"/>
    <n v="4"/>
    <n v="81"/>
    <n v="3"/>
    <x v="1"/>
    <n v="4"/>
    <n v="3229"/>
    <n v="4910"/>
    <n v="4"/>
    <n v="11"/>
    <n v="3"/>
    <x v="2"/>
    <n v="80"/>
    <n v="1"/>
    <n v="7"/>
    <n v="2"/>
    <n v="3"/>
    <n v="2"/>
    <n v="0"/>
    <n v="2"/>
  </r>
  <r>
    <s v="No"/>
    <x v="0"/>
    <x v="1"/>
    <x v="1"/>
    <x v="1"/>
    <x v="4"/>
    <x v="1176"/>
    <x v="1176"/>
    <x v="1"/>
    <x v="1"/>
    <x v="1"/>
    <s v="No"/>
    <s v="Y"/>
    <n v="2"/>
    <n v="-2"/>
    <n v="0"/>
    <n v="47"/>
    <n v="0"/>
    <m/>
    <n v="0"/>
    <x v="1"/>
    <n v="465"/>
    <n v="1"/>
    <x v="3"/>
    <x v="0"/>
    <n v="4"/>
    <n v="74"/>
    <n v="3"/>
    <x v="1"/>
    <n v="4"/>
    <n v="3420"/>
    <n v="10205"/>
    <n v="7"/>
    <n v="12"/>
    <n v="3"/>
    <x v="3"/>
    <n v="80"/>
    <n v="1"/>
    <n v="17"/>
    <n v="2"/>
    <n v="6"/>
    <n v="5"/>
    <n v="1"/>
    <n v="2"/>
  </r>
  <r>
    <s v="No"/>
    <x v="0"/>
    <x v="0"/>
    <x v="1"/>
    <x v="1"/>
    <x v="2"/>
    <x v="1177"/>
    <x v="1177"/>
    <x v="1"/>
    <x v="2"/>
    <x v="1"/>
    <s v="No"/>
    <s v="Y"/>
    <n v="2"/>
    <n v="-2"/>
    <n v="0"/>
    <n v="35"/>
    <n v="0"/>
    <m/>
    <n v="0"/>
    <x v="1"/>
    <n v="185"/>
    <n v="23"/>
    <x v="2"/>
    <x v="0"/>
    <n v="2"/>
    <n v="91"/>
    <n v="1"/>
    <x v="1"/>
    <n v="3"/>
    <n v="2705"/>
    <n v="9696"/>
    <n v="0"/>
    <n v="16"/>
    <n v="3"/>
    <x v="2"/>
    <n v="80"/>
    <n v="1"/>
    <n v="6"/>
    <n v="4"/>
    <n v="5"/>
    <n v="4"/>
    <n v="0"/>
    <n v="3"/>
  </r>
  <r>
    <s v="No"/>
    <x v="0"/>
    <x v="2"/>
    <x v="1"/>
    <x v="1"/>
    <x v="2"/>
    <x v="1178"/>
    <x v="1178"/>
    <x v="1"/>
    <x v="1"/>
    <x v="1"/>
    <s v="No"/>
    <s v="Y"/>
    <n v="3"/>
    <n v="-2"/>
    <n v="0"/>
    <n v="30"/>
    <n v="0"/>
    <m/>
    <n v="0"/>
    <x v="1"/>
    <n v="241"/>
    <n v="7"/>
    <x v="3"/>
    <x v="0"/>
    <n v="2"/>
    <n v="48"/>
    <n v="2"/>
    <x v="1"/>
    <n v="2"/>
    <n v="2141"/>
    <n v="5348"/>
    <n v="1"/>
    <n v="12"/>
    <n v="3"/>
    <x v="2"/>
    <n v="80"/>
    <n v="1"/>
    <n v="6"/>
    <n v="2"/>
    <n v="6"/>
    <n v="4"/>
    <n v="1"/>
    <n v="1"/>
  </r>
  <r>
    <s v="No"/>
    <x v="0"/>
    <x v="2"/>
    <x v="1"/>
    <x v="1"/>
    <x v="2"/>
    <x v="1179"/>
    <x v="1179"/>
    <x v="1"/>
    <x v="2"/>
    <x v="1"/>
    <s v="No"/>
    <s v="Y"/>
    <n v="3"/>
    <n v="-2"/>
    <n v="0"/>
    <n v="34"/>
    <n v="0"/>
    <m/>
    <n v="0"/>
    <x v="1"/>
    <n v="1157"/>
    <n v="5"/>
    <x v="0"/>
    <x v="0"/>
    <n v="2"/>
    <n v="57"/>
    <n v="2"/>
    <x v="0"/>
    <n v="4"/>
    <n v="3986"/>
    <n v="11912"/>
    <n v="1"/>
    <n v="14"/>
    <n v="3"/>
    <x v="3"/>
    <n v="80"/>
    <n v="1"/>
    <n v="15"/>
    <n v="4"/>
    <n v="15"/>
    <n v="10"/>
    <n v="4"/>
    <n v="13"/>
  </r>
  <r>
    <s v="No"/>
    <x v="0"/>
    <x v="2"/>
    <x v="1"/>
    <x v="1"/>
    <x v="4"/>
    <x v="1180"/>
    <x v="1180"/>
    <x v="1"/>
    <x v="1"/>
    <x v="1"/>
    <s v="No"/>
    <s v="Y"/>
    <n v="3"/>
    <n v="-2"/>
    <n v="0"/>
    <n v="27"/>
    <n v="0"/>
    <m/>
    <n v="0"/>
    <x v="1"/>
    <n v="1354"/>
    <n v="2"/>
    <x v="2"/>
    <x v="0"/>
    <n v="4"/>
    <n v="41"/>
    <n v="3"/>
    <x v="1"/>
    <n v="4"/>
    <n v="2226"/>
    <n v="6073"/>
    <n v="1"/>
    <n v="11"/>
    <n v="3"/>
    <x v="3"/>
    <n v="80"/>
    <n v="1"/>
    <n v="6"/>
    <n v="2"/>
    <n v="5"/>
    <n v="3"/>
    <n v="1"/>
    <n v="2"/>
  </r>
  <r>
    <s v="No"/>
    <x v="0"/>
    <x v="2"/>
    <x v="1"/>
    <x v="1"/>
    <x v="0"/>
    <x v="1181"/>
    <x v="1181"/>
    <x v="1"/>
    <x v="2"/>
    <x v="1"/>
    <s v="No"/>
    <s v="Y"/>
    <n v="2"/>
    <n v="-2"/>
    <n v="0"/>
    <n v="31"/>
    <n v="0"/>
    <m/>
    <n v="0"/>
    <x v="1"/>
    <n v="741"/>
    <n v="2"/>
    <x v="2"/>
    <x v="0"/>
    <n v="2"/>
    <n v="69"/>
    <n v="3"/>
    <x v="1"/>
    <n v="3"/>
    <n v="3477"/>
    <n v="18103"/>
    <n v="1"/>
    <n v="14"/>
    <n v="3"/>
    <x v="1"/>
    <n v="80"/>
    <n v="1"/>
    <n v="6"/>
    <n v="4"/>
    <n v="5"/>
    <n v="2"/>
    <n v="0"/>
    <n v="3"/>
  </r>
  <r>
    <s v="No"/>
    <x v="0"/>
    <x v="2"/>
    <x v="1"/>
    <x v="1"/>
    <x v="0"/>
    <x v="1182"/>
    <x v="1182"/>
    <x v="1"/>
    <x v="1"/>
    <x v="1"/>
    <s v="No"/>
    <s v="Y"/>
    <n v="2"/>
    <n v="-2"/>
    <n v="0"/>
    <n v="30"/>
    <n v="0"/>
    <m/>
    <n v="0"/>
    <x v="1"/>
    <n v="793"/>
    <n v="16"/>
    <x v="1"/>
    <x v="0"/>
    <n v="2"/>
    <n v="33"/>
    <n v="3"/>
    <x v="1"/>
    <n v="4"/>
    <n v="2862"/>
    <n v="3811"/>
    <n v="1"/>
    <n v="12"/>
    <n v="3"/>
    <x v="2"/>
    <n v="80"/>
    <n v="1"/>
    <n v="10"/>
    <n v="2"/>
    <n v="10"/>
    <n v="0"/>
    <n v="0"/>
    <n v="8"/>
  </r>
  <r>
    <s v="No"/>
    <x v="0"/>
    <x v="2"/>
    <x v="1"/>
    <x v="1"/>
    <x v="0"/>
    <x v="1183"/>
    <x v="1183"/>
    <x v="1"/>
    <x v="1"/>
    <x v="1"/>
    <s v="No"/>
    <s v="Y"/>
    <n v="3"/>
    <n v="-2"/>
    <n v="0"/>
    <n v="34"/>
    <n v="0"/>
    <m/>
    <n v="0"/>
    <x v="1"/>
    <n v="1351"/>
    <n v="1"/>
    <x v="2"/>
    <x v="0"/>
    <n v="2"/>
    <n v="45"/>
    <n v="3"/>
    <x v="0"/>
    <n v="4"/>
    <n v="5484"/>
    <n v="13008"/>
    <n v="9"/>
    <n v="17"/>
    <n v="3"/>
    <x v="2"/>
    <n v="80"/>
    <n v="1"/>
    <n v="9"/>
    <n v="2"/>
    <n v="2"/>
    <n v="2"/>
    <n v="2"/>
    <n v="1"/>
  </r>
  <r>
    <s v="No"/>
    <x v="0"/>
    <x v="0"/>
    <x v="1"/>
    <x v="1"/>
    <x v="0"/>
    <x v="1184"/>
    <x v="1184"/>
    <x v="1"/>
    <x v="4"/>
    <x v="1"/>
    <s v="No"/>
    <s v="Y"/>
    <n v="5"/>
    <n v="-2"/>
    <n v="0"/>
    <n v="44"/>
    <n v="0"/>
    <m/>
    <n v="0"/>
    <x v="1"/>
    <n v="170"/>
    <n v="1"/>
    <x v="2"/>
    <x v="0"/>
    <n v="2"/>
    <n v="78"/>
    <n v="4"/>
    <x v="0"/>
    <n v="3"/>
    <n v="5033"/>
    <n v="9364"/>
    <n v="2"/>
    <n v="15"/>
    <n v="3"/>
    <x v="1"/>
    <n v="80"/>
    <n v="1"/>
    <n v="10"/>
    <n v="3"/>
    <n v="2"/>
    <n v="0"/>
    <n v="2"/>
    <n v="2"/>
  </r>
  <r>
    <s v="No"/>
    <x v="0"/>
    <x v="0"/>
    <x v="1"/>
    <x v="1"/>
    <x v="2"/>
    <x v="1185"/>
    <x v="1185"/>
    <x v="1"/>
    <x v="2"/>
    <x v="1"/>
    <s v="No"/>
    <s v="Y"/>
    <n v="3"/>
    <n v="-2"/>
    <n v="0"/>
    <n v="42"/>
    <n v="0"/>
    <m/>
    <n v="0"/>
    <x v="1"/>
    <n v="1210"/>
    <n v="2"/>
    <x v="3"/>
    <x v="0"/>
    <n v="3"/>
    <n v="68"/>
    <n v="2"/>
    <x v="1"/>
    <n v="2"/>
    <n v="4841"/>
    <n v="24052"/>
    <n v="4"/>
    <n v="14"/>
    <n v="3"/>
    <x v="2"/>
    <n v="80"/>
    <n v="1"/>
    <n v="4"/>
    <n v="3"/>
    <n v="1"/>
    <n v="0"/>
    <n v="0"/>
    <n v="0"/>
  </r>
  <r>
    <s v="No"/>
    <x v="0"/>
    <x v="0"/>
    <x v="1"/>
    <x v="1"/>
    <x v="0"/>
    <x v="1186"/>
    <x v="1186"/>
    <x v="1"/>
    <x v="2"/>
    <x v="1"/>
    <s v="No"/>
    <s v="Y"/>
    <n v="5"/>
    <n v="-2"/>
    <n v="0"/>
    <n v="35"/>
    <n v="0"/>
    <m/>
    <n v="0"/>
    <x v="1"/>
    <n v="1349"/>
    <n v="7"/>
    <x v="0"/>
    <x v="0"/>
    <n v="3"/>
    <n v="63"/>
    <n v="2"/>
    <x v="1"/>
    <n v="4"/>
    <n v="2690"/>
    <n v="7713"/>
    <n v="1"/>
    <n v="18"/>
    <n v="3"/>
    <x v="1"/>
    <n v="80"/>
    <n v="1"/>
    <n v="1"/>
    <n v="2"/>
    <n v="1"/>
    <n v="0"/>
    <n v="0"/>
    <n v="1"/>
  </r>
  <r>
    <s v="No"/>
    <x v="0"/>
    <x v="0"/>
    <x v="1"/>
    <x v="1"/>
    <x v="2"/>
    <x v="1187"/>
    <x v="1187"/>
    <x v="1"/>
    <x v="7"/>
    <x v="1"/>
    <s v="No"/>
    <s v="Y"/>
    <n v="3"/>
    <n v="-2"/>
    <n v="0"/>
    <n v="42"/>
    <n v="0"/>
    <m/>
    <n v="0"/>
    <x v="1"/>
    <n v="1396"/>
    <n v="6"/>
    <x v="3"/>
    <x v="0"/>
    <n v="3"/>
    <n v="83"/>
    <n v="3"/>
    <x v="2"/>
    <n v="3"/>
    <n v="13348"/>
    <n v="14842"/>
    <n v="9"/>
    <n v="13"/>
    <n v="3"/>
    <x v="2"/>
    <n v="80"/>
    <n v="1"/>
    <n v="18"/>
    <n v="4"/>
    <n v="13"/>
    <n v="7"/>
    <n v="5"/>
    <n v="7"/>
  </r>
  <r>
    <s v="No"/>
    <x v="0"/>
    <x v="2"/>
    <x v="1"/>
    <x v="1"/>
    <x v="0"/>
    <x v="1188"/>
    <x v="1188"/>
    <x v="1"/>
    <x v="1"/>
    <x v="1"/>
    <s v="No"/>
    <s v="Y"/>
    <n v="6"/>
    <n v="-2"/>
    <n v="0"/>
    <n v="28"/>
    <n v="0"/>
    <m/>
    <n v="0"/>
    <x v="1"/>
    <n v="1181"/>
    <n v="1"/>
    <x v="3"/>
    <x v="0"/>
    <n v="3"/>
    <n v="82"/>
    <n v="3"/>
    <x v="1"/>
    <n v="4"/>
    <n v="2044"/>
    <n v="5531"/>
    <n v="1"/>
    <n v="11"/>
    <n v="3"/>
    <x v="3"/>
    <n v="80"/>
    <n v="1"/>
    <n v="5"/>
    <n v="4"/>
    <n v="5"/>
    <n v="3"/>
    <n v="0"/>
    <n v="3"/>
  </r>
  <r>
    <s v="No"/>
    <x v="0"/>
    <x v="2"/>
    <x v="1"/>
    <x v="1"/>
    <x v="0"/>
    <x v="1189"/>
    <x v="1189"/>
    <x v="1"/>
    <x v="4"/>
    <x v="1"/>
    <s v="No"/>
    <s v="Y"/>
    <n v="3"/>
    <n v="-2"/>
    <n v="0"/>
    <n v="30"/>
    <n v="0"/>
    <m/>
    <n v="0"/>
    <x v="1"/>
    <n v="305"/>
    <n v="16"/>
    <x v="3"/>
    <x v="0"/>
    <n v="3"/>
    <n v="58"/>
    <n v="4"/>
    <x v="0"/>
    <n v="3"/>
    <n v="5294"/>
    <n v="9128"/>
    <n v="3"/>
    <n v="16"/>
    <n v="3"/>
    <x v="3"/>
    <n v="80"/>
    <n v="1"/>
    <n v="10"/>
    <n v="3"/>
    <n v="7"/>
    <n v="0"/>
    <n v="1"/>
    <n v="7"/>
  </r>
  <r>
    <s v="No"/>
    <x v="0"/>
    <x v="4"/>
    <x v="1"/>
    <x v="1"/>
    <x v="2"/>
    <x v="1190"/>
    <x v="1190"/>
    <x v="1"/>
    <x v="1"/>
    <x v="1"/>
    <s v="No"/>
    <s v="Y"/>
    <n v="1"/>
    <n v="-2"/>
    <n v="0"/>
    <n v="24"/>
    <n v="0"/>
    <m/>
    <n v="0"/>
    <x v="1"/>
    <n v="581"/>
    <n v="9"/>
    <x v="3"/>
    <x v="0"/>
    <n v="3"/>
    <n v="62"/>
    <n v="4"/>
    <x v="1"/>
    <n v="3"/>
    <n v="4401"/>
    <n v="17616"/>
    <n v="1"/>
    <n v="16"/>
    <n v="3"/>
    <x v="1"/>
    <n v="80"/>
    <n v="1"/>
    <n v="5"/>
    <n v="3"/>
    <n v="5"/>
    <n v="3"/>
    <n v="0"/>
    <n v="4"/>
  </r>
  <r>
    <s v="No"/>
    <x v="0"/>
    <x v="0"/>
    <x v="1"/>
    <x v="1"/>
    <x v="2"/>
    <x v="1191"/>
    <x v="1191"/>
    <x v="1"/>
    <x v="4"/>
    <x v="1"/>
    <s v="No"/>
    <s v="Y"/>
    <n v="5"/>
    <n v="-2"/>
    <n v="0"/>
    <n v="39"/>
    <n v="0"/>
    <m/>
    <n v="0"/>
    <x v="1"/>
    <n v="613"/>
    <n v="6"/>
    <x v="1"/>
    <x v="0"/>
    <n v="4"/>
    <n v="42"/>
    <n v="2"/>
    <x v="2"/>
    <n v="3"/>
    <n v="9991"/>
    <n v="21457"/>
    <n v="4"/>
    <n v="15"/>
    <n v="3"/>
    <x v="0"/>
    <n v="80"/>
    <n v="1"/>
    <n v="9"/>
    <n v="3"/>
    <n v="7"/>
    <n v="7"/>
    <n v="1"/>
    <n v="7"/>
  </r>
  <r>
    <s v="No"/>
    <x v="0"/>
    <x v="0"/>
    <x v="1"/>
    <x v="1"/>
    <x v="0"/>
    <x v="1192"/>
    <x v="1192"/>
    <x v="1"/>
    <x v="7"/>
    <x v="1"/>
    <s v="No"/>
    <s v="Y"/>
    <n v="1"/>
    <n v="-2"/>
    <n v="0"/>
    <n v="44"/>
    <n v="0"/>
    <m/>
    <n v="0"/>
    <x v="1"/>
    <n v="136"/>
    <n v="28"/>
    <x v="3"/>
    <x v="0"/>
    <n v="4"/>
    <n v="32"/>
    <n v="3"/>
    <x v="3"/>
    <n v="3"/>
    <n v="16328"/>
    <n v="22074"/>
    <n v="3"/>
    <n v="13"/>
    <n v="3"/>
    <x v="3"/>
    <n v="80"/>
    <n v="1"/>
    <n v="24"/>
    <n v="4"/>
    <n v="20"/>
    <n v="6"/>
    <n v="14"/>
    <n v="17"/>
  </r>
  <r>
    <s v="No"/>
    <x v="0"/>
    <x v="0"/>
    <x v="1"/>
    <x v="1"/>
    <x v="0"/>
    <x v="1193"/>
    <x v="1193"/>
    <x v="1"/>
    <x v="3"/>
    <x v="1"/>
    <s v="No"/>
    <s v="Y"/>
    <n v="3"/>
    <n v="-2"/>
    <n v="0"/>
    <n v="35"/>
    <n v="0"/>
    <m/>
    <n v="0"/>
    <x v="1"/>
    <n v="1370"/>
    <n v="27"/>
    <x v="2"/>
    <x v="0"/>
    <n v="4"/>
    <n v="49"/>
    <n v="3"/>
    <x v="0"/>
    <n v="3"/>
    <n v="6883"/>
    <n v="5151"/>
    <n v="2"/>
    <n v="16"/>
    <n v="3"/>
    <x v="2"/>
    <n v="80"/>
    <n v="1"/>
    <n v="17"/>
    <n v="3"/>
    <n v="7"/>
    <n v="7"/>
    <n v="0"/>
    <n v="7"/>
  </r>
  <r>
    <s v="No"/>
    <x v="0"/>
    <x v="2"/>
    <x v="1"/>
    <x v="1"/>
    <x v="0"/>
    <x v="1194"/>
    <x v="1194"/>
    <x v="1"/>
    <x v="1"/>
    <x v="1"/>
    <s v="No"/>
    <s v="Y"/>
    <n v="1"/>
    <n v="-2"/>
    <n v="0"/>
    <n v="33"/>
    <n v="0"/>
    <m/>
    <n v="0"/>
    <x v="1"/>
    <n v="867"/>
    <n v="8"/>
    <x v="2"/>
    <x v="0"/>
    <n v="4"/>
    <n v="90"/>
    <n v="4"/>
    <x v="1"/>
    <n v="3"/>
    <n v="3143"/>
    <n v="6076"/>
    <n v="6"/>
    <n v="19"/>
    <n v="3"/>
    <x v="2"/>
    <n v="80"/>
    <n v="1"/>
    <n v="14"/>
    <n v="3"/>
    <n v="10"/>
    <n v="8"/>
    <n v="7"/>
    <n v="6"/>
  </r>
  <r>
    <s v="No"/>
    <x v="0"/>
    <x v="4"/>
    <x v="1"/>
    <x v="1"/>
    <x v="4"/>
    <x v="1195"/>
    <x v="1195"/>
    <x v="1"/>
    <x v="1"/>
    <x v="1"/>
    <s v="No"/>
    <s v="Y"/>
    <n v="2"/>
    <n v="-2"/>
    <n v="0"/>
    <n v="23"/>
    <n v="0"/>
    <m/>
    <n v="0"/>
    <x v="1"/>
    <n v="977"/>
    <n v="10"/>
    <x v="3"/>
    <x v="0"/>
    <n v="4"/>
    <n v="45"/>
    <n v="4"/>
    <x v="1"/>
    <n v="4"/>
    <n v="2073"/>
    <n v="12826"/>
    <n v="2"/>
    <n v="16"/>
    <n v="3"/>
    <x v="1"/>
    <n v="80"/>
    <n v="1"/>
    <n v="4"/>
    <n v="3"/>
    <n v="2"/>
    <n v="2"/>
    <n v="2"/>
    <n v="2"/>
  </r>
  <r>
    <s v="No"/>
    <x v="0"/>
    <x v="0"/>
    <x v="1"/>
    <x v="1"/>
    <x v="0"/>
    <x v="1196"/>
    <x v="1196"/>
    <x v="1"/>
    <x v="4"/>
    <x v="1"/>
    <s v="No"/>
    <s v="Y"/>
    <n v="2"/>
    <n v="-2"/>
    <n v="0"/>
    <n v="36"/>
    <n v="0"/>
    <m/>
    <n v="0"/>
    <x v="1"/>
    <n v="1351"/>
    <n v="26"/>
    <x v="2"/>
    <x v="0"/>
    <n v="1"/>
    <n v="80"/>
    <n v="3"/>
    <x v="0"/>
    <n v="3"/>
    <n v="5347"/>
    <n v="7419"/>
    <n v="6"/>
    <n v="14"/>
    <n v="3"/>
    <x v="2"/>
    <n v="80"/>
    <n v="2"/>
    <n v="10"/>
    <n v="2"/>
    <n v="3"/>
    <n v="2"/>
    <n v="0"/>
    <n v="2"/>
  </r>
  <r>
    <s v="No"/>
    <x v="0"/>
    <x v="0"/>
    <x v="1"/>
    <x v="1"/>
    <x v="0"/>
    <x v="1197"/>
    <x v="1197"/>
    <x v="1"/>
    <x v="2"/>
    <x v="1"/>
    <s v="No"/>
    <s v="Y"/>
    <n v="3"/>
    <n v="-2"/>
    <n v="0"/>
    <n v="40"/>
    <n v="0"/>
    <m/>
    <n v="0"/>
    <x v="1"/>
    <n v="543"/>
    <n v="1"/>
    <x v="2"/>
    <x v="0"/>
    <n v="1"/>
    <n v="83"/>
    <n v="3"/>
    <x v="1"/>
    <n v="4"/>
    <n v="2406"/>
    <n v="4060"/>
    <n v="8"/>
    <n v="19"/>
    <n v="3"/>
    <x v="3"/>
    <n v="80"/>
    <n v="2"/>
    <n v="8"/>
    <n v="2"/>
    <n v="1"/>
    <n v="0"/>
    <n v="0"/>
    <n v="0"/>
  </r>
  <r>
    <s v="No"/>
    <x v="0"/>
    <x v="0"/>
    <x v="1"/>
    <x v="1"/>
    <x v="2"/>
    <x v="1198"/>
    <x v="1198"/>
    <x v="1"/>
    <x v="4"/>
    <x v="1"/>
    <s v="No"/>
    <s v="Y"/>
    <n v="2"/>
    <n v="-2"/>
    <n v="0"/>
    <n v="42"/>
    <n v="0"/>
    <m/>
    <n v="0"/>
    <x v="1"/>
    <n v="1128"/>
    <n v="13"/>
    <x v="3"/>
    <x v="0"/>
    <n v="2"/>
    <n v="95"/>
    <n v="4"/>
    <x v="0"/>
    <n v="3"/>
    <n v="5538"/>
    <n v="5696"/>
    <n v="5"/>
    <n v="18"/>
    <n v="3"/>
    <x v="3"/>
    <n v="80"/>
    <n v="2"/>
    <n v="10"/>
    <n v="2"/>
    <n v="0"/>
    <n v="0"/>
    <n v="0"/>
    <n v="0"/>
  </r>
  <r>
    <s v="No"/>
    <x v="0"/>
    <x v="0"/>
    <x v="1"/>
    <x v="1"/>
    <x v="0"/>
    <x v="1199"/>
    <x v="1199"/>
    <x v="1"/>
    <x v="2"/>
    <x v="1"/>
    <s v="No"/>
    <s v="Y"/>
    <n v="3"/>
    <n v="-2"/>
    <n v="0"/>
    <n v="35"/>
    <n v="0"/>
    <m/>
    <n v="0"/>
    <x v="1"/>
    <n v="750"/>
    <n v="28"/>
    <x v="3"/>
    <x v="0"/>
    <n v="2"/>
    <n v="46"/>
    <n v="4"/>
    <x v="0"/>
    <n v="3"/>
    <n v="3407"/>
    <n v="25348"/>
    <n v="1"/>
    <n v="17"/>
    <n v="3"/>
    <x v="1"/>
    <n v="80"/>
    <n v="2"/>
    <n v="10"/>
    <n v="2"/>
    <n v="10"/>
    <n v="9"/>
    <n v="6"/>
    <n v="8"/>
  </r>
  <r>
    <s v="No"/>
    <x v="0"/>
    <x v="2"/>
    <x v="1"/>
    <x v="1"/>
    <x v="0"/>
    <x v="1200"/>
    <x v="1200"/>
    <x v="1"/>
    <x v="3"/>
    <x v="1"/>
    <s v="No"/>
    <s v="Y"/>
    <n v="2"/>
    <n v="-2"/>
    <n v="0"/>
    <n v="28"/>
    <n v="0"/>
    <m/>
    <n v="0"/>
    <x v="1"/>
    <n v="1083"/>
    <n v="29"/>
    <x v="1"/>
    <x v="0"/>
    <n v="3"/>
    <n v="96"/>
    <n v="1"/>
    <x v="0"/>
    <n v="2"/>
    <n v="6549"/>
    <n v="3173"/>
    <n v="1"/>
    <n v="14"/>
    <n v="3"/>
    <x v="2"/>
    <n v="80"/>
    <n v="2"/>
    <n v="8"/>
    <n v="2"/>
    <n v="8"/>
    <n v="6"/>
    <n v="1"/>
    <n v="7"/>
  </r>
  <r>
    <s v="No"/>
    <x v="0"/>
    <x v="2"/>
    <x v="1"/>
    <x v="1"/>
    <x v="0"/>
    <x v="1201"/>
    <x v="1201"/>
    <x v="1"/>
    <x v="1"/>
    <x v="1"/>
    <s v="No"/>
    <s v="Y"/>
    <n v="2"/>
    <n v="-2"/>
    <n v="0"/>
    <n v="29"/>
    <n v="0"/>
    <m/>
    <n v="0"/>
    <x v="1"/>
    <n v="598"/>
    <n v="9"/>
    <x v="3"/>
    <x v="0"/>
    <n v="3"/>
    <n v="91"/>
    <n v="4"/>
    <x v="1"/>
    <n v="3"/>
    <n v="2451"/>
    <n v="22376"/>
    <n v="6"/>
    <n v="18"/>
    <n v="3"/>
    <x v="0"/>
    <n v="80"/>
    <n v="2"/>
    <n v="5"/>
    <n v="2"/>
    <n v="1"/>
    <n v="0"/>
    <n v="0"/>
    <n v="0"/>
  </r>
  <r>
    <s v="No"/>
    <x v="0"/>
    <x v="0"/>
    <x v="1"/>
    <x v="1"/>
    <x v="2"/>
    <x v="1202"/>
    <x v="1202"/>
    <x v="1"/>
    <x v="3"/>
    <x v="1"/>
    <s v="No"/>
    <s v="Y"/>
    <n v="3"/>
    <n v="-2"/>
    <n v="0"/>
    <n v="39"/>
    <n v="0"/>
    <m/>
    <n v="0"/>
    <x v="1"/>
    <n v="1387"/>
    <n v="10"/>
    <x v="4"/>
    <x v="0"/>
    <n v="2"/>
    <n v="76"/>
    <n v="3"/>
    <x v="0"/>
    <n v="1"/>
    <n v="5377"/>
    <n v="3835"/>
    <n v="2"/>
    <n v="13"/>
    <n v="3"/>
    <x v="1"/>
    <n v="80"/>
    <n v="3"/>
    <n v="10"/>
    <n v="3"/>
    <n v="7"/>
    <n v="7"/>
    <n v="7"/>
    <n v="7"/>
  </r>
  <r>
    <s v="No"/>
    <x v="0"/>
    <x v="2"/>
    <x v="1"/>
    <x v="1"/>
    <x v="2"/>
    <x v="1203"/>
    <x v="1203"/>
    <x v="1"/>
    <x v="2"/>
    <x v="1"/>
    <s v="No"/>
    <s v="Y"/>
    <n v="6"/>
    <n v="-2"/>
    <n v="0"/>
    <n v="33"/>
    <n v="0"/>
    <m/>
    <n v="0"/>
    <x v="1"/>
    <n v="267"/>
    <n v="21"/>
    <x v="3"/>
    <x v="0"/>
    <n v="2"/>
    <n v="79"/>
    <n v="4"/>
    <x v="1"/>
    <n v="2"/>
    <n v="2028"/>
    <n v="13637"/>
    <n v="1"/>
    <n v="18"/>
    <n v="3"/>
    <x v="1"/>
    <n v="80"/>
    <n v="3"/>
    <n v="14"/>
    <n v="3"/>
    <n v="14"/>
    <n v="11"/>
    <n v="2"/>
    <n v="13"/>
  </r>
  <r>
    <s v="No"/>
    <x v="0"/>
    <x v="3"/>
    <x v="1"/>
    <x v="1"/>
    <x v="2"/>
    <x v="1204"/>
    <x v="1204"/>
    <x v="1"/>
    <x v="7"/>
    <x v="1"/>
    <s v="No"/>
    <s v="Y"/>
    <n v="2"/>
    <n v="-2"/>
    <n v="0"/>
    <n v="55"/>
    <n v="0"/>
    <m/>
    <n v="0"/>
    <x v="1"/>
    <n v="478"/>
    <n v="2"/>
    <x v="3"/>
    <x v="0"/>
    <n v="3"/>
    <n v="60"/>
    <n v="2"/>
    <x v="4"/>
    <n v="1"/>
    <n v="19038"/>
    <n v="19805"/>
    <n v="8"/>
    <n v="12"/>
    <n v="3"/>
    <x v="2"/>
    <n v="80"/>
    <n v="3"/>
    <n v="34"/>
    <n v="3"/>
    <n v="1"/>
    <n v="0"/>
    <n v="0"/>
    <n v="0"/>
  </r>
  <r>
    <s v="No"/>
    <x v="0"/>
    <x v="0"/>
    <x v="1"/>
    <x v="1"/>
    <x v="0"/>
    <x v="1205"/>
    <x v="1205"/>
    <x v="1"/>
    <x v="3"/>
    <x v="1"/>
    <s v="No"/>
    <s v="Y"/>
    <n v="2"/>
    <n v="-2"/>
    <n v="0"/>
    <n v="37"/>
    <n v="0"/>
    <m/>
    <n v="0"/>
    <x v="1"/>
    <n v="671"/>
    <n v="19"/>
    <x v="3"/>
    <x v="0"/>
    <n v="3"/>
    <n v="85"/>
    <n v="3"/>
    <x v="0"/>
    <n v="3"/>
    <n v="5768"/>
    <n v="26493"/>
    <n v="3"/>
    <n v="17"/>
    <n v="3"/>
    <x v="0"/>
    <n v="80"/>
    <n v="3"/>
    <n v="9"/>
    <n v="2"/>
    <n v="4"/>
    <n v="3"/>
    <n v="0"/>
    <n v="2"/>
  </r>
  <r>
    <s v="No"/>
    <x v="0"/>
    <x v="2"/>
    <x v="1"/>
    <x v="1"/>
    <x v="2"/>
    <x v="1206"/>
    <x v="1206"/>
    <x v="1"/>
    <x v="2"/>
    <x v="1"/>
    <s v="No"/>
    <s v="Y"/>
    <n v="3"/>
    <n v="-2"/>
    <n v="0"/>
    <n v="26"/>
    <n v="0"/>
    <m/>
    <n v="0"/>
    <x v="1"/>
    <n v="390"/>
    <n v="17"/>
    <x v="2"/>
    <x v="0"/>
    <n v="4"/>
    <n v="62"/>
    <n v="1"/>
    <x v="1"/>
    <n v="3"/>
    <n v="2305"/>
    <n v="6217"/>
    <n v="1"/>
    <n v="15"/>
    <n v="3"/>
    <x v="3"/>
    <n v="80"/>
    <n v="3"/>
    <n v="3"/>
    <n v="4"/>
    <n v="3"/>
    <n v="2"/>
    <n v="0"/>
    <n v="2"/>
  </r>
  <r>
    <s v="No"/>
    <x v="0"/>
    <x v="0"/>
    <x v="1"/>
    <x v="1"/>
    <x v="0"/>
    <x v="1207"/>
    <x v="1207"/>
    <x v="1"/>
    <x v="2"/>
    <x v="0"/>
    <s v="No"/>
    <s v="Y"/>
    <n v="2"/>
    <n v="-2"/>
    <n v="0"/>
    <n v="36"/>
    <n v="0"/>
    <m/>
    <n v="0"/>
    <x v="1"/>
    <n v="172"/>
    <n v="4"/>
    <x v="2"/>
    <x v="0"/>
    <n v="1"/>
    <n v="37"/>
    <n v="2"/>
    <x v="0"/>
    <n v="4"/>
    <n v="5810"/>
    <n v="22604"/>
    <n v="1"/>
    <n v="16"/>
    <n v="3"/>
    <x v="3"/>
    <n v="80"/>
    <n v="0"/>
    <n v="10"/>
    <n v="2"/>
    <n v="10"/>
    <n v="4"/>
    <n v="1"/>
    <n v="8"/>
  </r>
  <r>
    <s v="No"/>
    <x v="0"/>
    <x v="0"/>
    <x v="1"/>
    <x v="1"/>
    <x v="0"/>
    <x v="1208"/>
    <x v="1208"/>
    <x v="1"/>
    <x v="2"/>
    <x v="0"/>
    <s v="No"/>
    <s v="Y"/>
    <n v="4"/>
    <n v="-2"/>
    <n v="0"/>
    <n v="36"/>
    <n v="0"/>
    <m/>
    <n v="0"/>
    <x v="1"/>
    <n v="311"/>
    <n v="7"/>
    <x v="3"/>
    <x v="0"/>
    <n v="1"/>
    <n v="77"/>
    <n v="3"/>
    <x v="1"/>
    <n v="2"/>
    <n v="2013"/>
    <n v="10950"/>
    <n v="2"/>
    <n v="11"/>
    <n v="3"/>
    <x v="3"/>
    <n v="80"/>
    <n v="0"/>
    <n v="15"/>
    <n v="3"/>
    <n v="4"/>
    <n v="3"/>
    <n v="1"/>
    <n v="3"/>
  </r>
  <r>
    <s v="No"/>
    <x v="0"/>
    <x v="4"/>
    <x v="1"/>
    <x v="1"/>
    <x v="0"/>
    <x v="1209"/>
    <x v="1209"/>
    <x v="1"/>
    <x v="2"/>
    <x v="0"/>
    <s v="No"/>
    <s v="Y"/>
    <n v="2"/>
    <n v="-2"/>
    <n v="0"/>
    <n v="23"/>
    <n v="0"/>
    <m/>
    <n v="0"/>
    <x v="1"/>
    <n v="507"/>
    <n v="20"/>
    <x v="1"/>
    <x v="0"/>
    <n v="1"/>
    <n v="97"/>
    <n v="3"/>
    <x v="0"/>
    <n v="3"/>
    <n v="2272"/>
    <n v="24812"/>
    <n v="0"/>
    <n v="14"/>
    <n v="3"/>
    <x v="2"/>
    <n v="80"/>
    <n v="0"/>
    <n v="5"/>
    <n v="3"/>
    <n v="4"/>
    <n v="3"/>
    <n v="1"/>
    <n v="2"/>
  </r>
  <r>
    <s v="No"/>
    <x v="0"/>
    <x v="2"/>
    <x v="1"/>
    <x v="1"/>
    <x v="2"/>
    <x v="1210"/>
    <x v="1210"/>
    <x v="1"/>
    <x v="1"/>
    <x v="0"/>
    <s v="No"/>
    <s v="Y"/>
    <n v="4"/>
    <n v="-2"/>
    <n v="0"/>
    <n v="34"/>
    <n v="0"/>
    <m/>
    <n v="0"/>
    <x v="1"/>
    <n v="479"/>
    <n v="7"/>
    <x v="2"/>
    <x v="0"/>
    <n v="1"/>
    <n v="35"/>
    <n v="3"/>
    <x v="1"/>
    <n v="4"/>
    <n v="2972"/>
    <n v="22061"/>
    <n v="1"/>
    <n v="13"/>
    <n v="3"/>
    <x v="3"/>
    <n v="80"/>
    <n v="0"/>
    <n v="1"/>
    <n v="1"/>
    <n v="1"/>
    <n v="0"/>
    <n v="0"/>
    <n v="0"/>
  </r>
  <r>
    <s v="No"/>
    <x v="0"/>
    <x v="0"/>
    <x v="1"/>
    <x v="1"/>
    <x v="0"/>
    <x v="1211"/>
    <x v="1211"/>
    <x v="1"/>
    <x v="1"/>
    <x v="0"/>
    <s v="No"/>
    <s v="Y"/>
    <n v="2"/>
    <n v="-2"/>
    <n v="0"/>
    <n v="39"/>
    <n v="0"/>
    <m/>
    <n v="0"/>
    <x v="1"/>
    <n v="116"/>
    <n v="24"/>
    <x v="1"/>
    <x v="0"/>
    <n v="1"/>
    <n v="52"/>
    <n v="3"/>
    <x v="0"/>
    <n v="4"/>
    <n v="4108"/>
    <n v="5340"/>
    <n v="7"/>
    <n v="13"/>
    <n v="3"/>
    <x v="0"/>
    <n v="80"/>
    <n v="0"/>
    <n v="18"/>
    <n v="3"/>
    <n v="7"/>
    <n v="7"/>
    <n v="1"/>
    <n v="7"/>
  </r>
  <r>
    <s v="No"/>
    <x v="0"/>
    <x v="4"/>
    <x v="1"/>
    <x v="1"/>
    <x v="0"/>
    <x v="1212"/>
    <x v="1212"/>
    <x v="1"/>
    <x v="4"/>
    <x v="0"/>
    <s v="No"/>
    <s v="Y"/>
    <n v="2"/>
    <n v="-2"/>
    <n v="0"/>
    <n v="24"/>
    <n v="0"/>
    <m/>
    <n v="0"/>
    <x v="1"/>
    <n v="771"/>
    <n v="1"/>
    <x v="0"/>
    <x v="0"/>
    <n v="2"/>
    <n v="45"/>
    <n v="2"/>
    <x v="0"/>
    <n v="3"/>
    <n v="4617"/>
    <n v="14120"/>
    <n v="1"/>
    <n v="12"/>
    <n v="3"/>
    <x v="2"/>
    <n v="80"/>
    <n v="0"/>
    <n v="4"/>
    <n v="2"/>
    <n v="4"/>
    <n v="3"/>
    <n v="1"/>
    <n v="2"/>
  </r>
  <r>
    <s v="No"/>
    <x v="0"/>
    <x v="0"/>
    <x v="1"/>
    <x v="1"/>
    <x v="2"/>
    <x v="1213"/>
    <x v="1213"/>
    <x v="1"/>
    <x v="1"/>
    <x v="0"/>
    <s v="No"/>
    <s v="Y"/>
    <n v="5"/>
    <n v="-2"/>
    <n v="0"/>
    <n v="35"/>
    <n v="0"/>
    <m/>
    <n v="0"/>
    <x v="1"/>
    <n v="1395"/>
    <n v="9"/>
    <x v="2"/>
    <x v="0"/>
    <n v="2"/>
    <n v="48"/>
    <n v="3"/>
    <x v="0"/>
    <n v="3"/>
    <n v="5098"/>
    <n v="18698"/>
    <n v="1"/>
    <n v="19"/>
    <n v="3"/>
    <x v="2"/>
    <n v="80"/>
    <n v="0"/>
    <n v="10"/>
    <n v="3"/>
    <n v="10"/>
    <n v="7"/>
    <n v="0"/>
    <n v="8"/>
  </r>
  <r>
    <s v="No"/>
    <x v="0"/>
    <x v="0"/>
    <x v="1"/>
    <x v="1"/>
    <x v="0"/>
    <x v="1214"/>
    <x v="1214"/>
    <x v="1"/>
    <x v="4"/>
    <x v="0"/>
    <s v="No"/>
    <s v="Y"/>
    <n v="3"/>
    <n v="-2"/>
    <n v="0"/>
    <n v="41"/>
    <n v="0"/>
    <m/>
    <n v="0"/>
    <x v="1"/>
    <n v="447"/>
    <n v="5"/>
    <x v="3"/>
    <x v="0"/>
    <n v="2"/>
    <n v="85"/>
    <n v="4"/>
    <x v="0"/>
    <n v="2"/>
    <n v="6870"/>
    <n v="15530"/>
    <n v="3"/>
    <n v="12"/>
    <n v="3"/>
    <x v="0"/>
    <n v="80"/>
    <n v="0"/>
    <n v="11"/>
    <n v="1"/>
    <n v="3"/>
    <n v="2"/>
    <n v="1"/>
    <n v="2"/>
  </r>
  <r>
    <s v="No"/>
    <x v="0"/>
    <x v="0"/>
    <x v="1"/>
    <x v="1"/>
    <x v="0"/>
    <x v="1215"/>
    <x v="1215"/>
    <x v="1"/>
    <x v="1"/>
    <x v="0"/>
    <s v="No"/>
    <s v="Y"/>
    <n v="2"/>
    <n v="-2"/>
    <n v="0"/>
    <n v="40"/>
    <n v="0"/>
    <m/>
    <n v="0"/>
    <x v="1"/>
    <n v="1322"/>
    <n v="2"/>
    <x v="2"/>
    <x v="0"/>
    <n v="3"/>
    <n v="52"/>
    <n v="2"/>
    <x v="1"/>
    <n v="3"/>
    <n v="2809"/>
    <n v="2725"/>
    <n v="2"/>
    <n v="14"/>
    <n v="3"/>
    <x v="1"/>
    <n v="80"/>
    <n v="0"/>
    <n v="8"/>
    <n v="3"/>
    <n v="2"/>
    <n v="2"/>
    <n v="2"/>
    <n v="2"/>
  </r>
  <r>
    <s v="No"/>
    <x v="0"/>
    <x v="2"/>
    <x v="1"/>
    <x v="1"/>
    <x v="2"/>
    <x v="1216"/>
    <x v="1216"/>
    <x v="1"/>
    <x v="2"/>
    <x v="0"/>
    <s v="No"/>
    <s v="Y"/>
    <n v="6"/>
    <n v="-2"/>
    <n v="0"/>
    <n v="26"/>
    <n v="0"/>
    <m/>
    <n v="0"/>
    <x v="1"/>
    <n v="157"/>
    <n v="1"/>
    <x v="3"/>
    <x v="0"/>
    <n v="3"/>
    <n v="95"/>
    <n v="3"/>
    <x v="1"/>
    <n v="1"/>
    <n v="2867"/>
    <n v="20006"/>
    <n v="0"/>
    <n v="13"/>
    <n v="3"/>
    <x v="1"/>
    <n v="80"/>
    <n v="0"/>
    <n v="8"/>
    <n v="2"/>
    <n v="7"/>
    <n v="7"/>
    <n v="7"/>
    <n v="6"/>
  </r>
  <r>
    <s v="No"/>
    <x v="0"/>
    <x v="1"/>
    <x v="1"/>
    <x v="1"/>
    <x v="0"/>
    <x v="1217"/>
    <x v="1217"/>
    <x v="1"/>
    <x v="4"/>
    <x v="0"/>
    <s v="No"/>
    <s v="Y"/>
    <n v="3"/>
    <n v="-2"/>
    <n v="0"/>
    <n v="46"/>
    <n v="0"/>
    <m/>
    <n v="0"/>
    <x v="1"/>
    <n v="717"/>
    <n v="13"/>
    <x v="2"/>
    <x v="0"/>
    <n v="3"/>
    <n v="34"/>
    <n v="3"/>
    <x v="0"/>
    <n v="2"/>
    <n v="5562"/>
    <n v="9697"/>
    <n v="6"/>
    <n v="14"/>
    <n v="3"/>
    <x v="1"/>
    <n v="80"/>
    <n v="0"/>
    <n v="19"/>
    <n v="3"/>
    <n v="10"/>
    <n v="7"/>
    <n v="0"/>
    <n v="9"/>
  </r>
  <r>
    <s v="No"/>
    <x v="0"/>
    <x v="1"/>
    <x v="1"/>
    <x v="1"/>
    <x v="0"/>
    <x v="1218"/>
    <x v="1218"/>
    <x v="1"/>
    <x v="5"/>
    <x v="0"/>
    <s v="No"/>
    <s v="Y"/>
    <n v="2"/>
    <n v="-2"/>
    <n v="0"/>
    <n v="49"/>
    <n v="0"/>
    <m/>
    <n v="0"/>
    <x v="1"/>
    <n v="809"/>
    <n v="1"/>
    <x v="3"/>
    <x v="0"/>
    <n v="3"/>
    <n v="36"/>
    <n v="3"/>
    <x v="3"/>
    <n v="3"/>
    <n v="15379"/>
    <n v="22384"/>
    <n v="4"/>
    <n v="14"/>
    <n v="3"/>
    <x v="0"/>
    <n v="80"/>
    <n v="0"/>
    <n v="23"/>
    <n v="3"/>
    <n v="8"/>
    <n v="7"/>
    <n v="0"/>
    <n v="0"/>
  </r>
  <r>
    <s v="No"/>
    <x v="0"/>
    <x v="4"/>
    <x v="1"/>
    <x v="1"/>
    <x v="2"/>
    <x v="1219"/>
    <x v="1219"/>
    <x v="1"/>
    <x v="1"/>
    <x v="0"/>
    <s v="No"/>
    <s v="Y"/>
    <n v="2"/>
    <n v="-2"/>
    <n v="0"/>
    <n v="21"/>
    <n v="0"/>
    <m/>
    <n v="0"/>
    <x v="1"/>
    <n v="546"/>
    <n v="5"/>
    <x v="1"/>
    <x v="0"/>
    <n v="3"/>
    <n v="97"/>
    <n v="3"/>
    <x v="1"/>
    <n v="4"/>
    <n v="3117"/>
    <n v="26009"/>
    <n v="1"/>
    <n v="18"/>
    <n v="3"/>
    <x v="3"/>
    <n v="80"/>
    <n v="0"/>
    <n v="3"/>
    <n v="3"/>
    <n v="2"/>
    <n v="2"/>
    <n v="2"/>
    <n v="2"/>
  </r>
  <r>
    <s v="No"/>
    <x v="0"/>
    <x v="2"/>
    <x v="1"/>
    <x v="1"/>
    <x v="1"/>
    <x v="1220"/>
    <x v="1220"/>
    <x v="1"/>
    <x v="2"/>
    <x v="0"/>
    <s v="No"/>
    <s v="Y"/>
    <n v="2"/>
    <n v="-2"/>
    <n v="0"/>
    <n v="26"/>
    <n v="0"/>
    <m/>
    <n v="0"/>
    <x v="1"/>
    <n v="652"/>
    <n v="7"/>
    <x v="3"/>
    <x v="0"/>
    <n v="3"/>
    <n v="100"/>
    <n v="4"/>
    <x v="1"/>
    <n v="1"/>
    <n v="3578"/>
    <n v="23577"/>
    <n v="0"/>
    <n v="12"/>
    <n v="3"/>
    <x v="1"/>
    <n v="80"/>
    <n v="0"/>
    <n v="8"/>
    <n v="3"/>
    <n v="7"/>
    <n v="7"/>
    <n v="0"/>
    <n v="7"/>
  </r>
  <r>
    <s v="No"/>
    <x v="0"/>
    <x v="0"/>
    <x v="1"/>
    <x v="1"/>
    <x v="2"/>
    <x v="1221"/>
    <x v="1221"/>
    <x v="1"/>
    <x v="2"/>
    <x v="0"/>
    <s v="No"/>
    <s v="Y"/>
    <n v="3"/>
    <n v="-2"/>
    <n v="0"/>
    <n v="35"/>
    <n v="0"/>
    <m/>
    <n v="0"/>
    <x v="1"/>
    <n v="992"/>
    <n v="1"/>
    <x v="3"/>
    <x v="0"/>
    <n v="4"/>
    <n v="68"/>
    <n v="2"/>
    <x v="1"/>
    <n v="1"/>
    <n v="2450"/>
    <n v="21731"/>
    <n v="1"/>
    <n v="19"/>
    <n v="3"/>
    <x v="2"/>
    <n v="80"/>
    <n v="0"/>
    <n v="3"/>
    <n v="3"/>
    <n v="3"/>
    <n v="0"/>
    <n v="1"/>
    <n v="2"/>
  </r>
  <r>
    <s v="No"/>
    <x v="0"/>
    <x v="2"/>
    <x v="1"/>
    <x v="1"/>
    <x v="0"/>
    <x v="1222"/>
    <x v="1222"/>
    <x v="1"/>
    <x v="3"/>
    <x v="0"/>
    <s v="No"/>
    <s v="Y"/>
    <n v="2"/>
    <n v="-2"/>
    <n v="0"/>
    <n v="33"/>
    <n v="0"/>
    <m/>
    <n v="0"/>
    <x v="1"/>
    <n v="575"/>
    <n v="25"/>
    <x v="3"/>
    <x v="0"/>
    <n v="4"/>
    <n v="44"/>
    <n v="2"/>
    <x v="0"/>
    <n v="2"/>
    <n v="4320"/>
    <n v="24152"/>
    <n v="1"/>
    <n v="13"/>
    <n v="3"/>
    <x v="1"/>
    <n v="80"/>
    <n v="0"/>
    <n v="5"/>
    <n v="3"/>
    <n v="5"/>
    <n v="3"/>
    <n v="0"/>
    <n v="2"/>
  </r>
  <r>
    <s v="No"/>
    <x v="0"/>
    <x v="2"/>
    <x v="1"/>
    <x v="1"/>
    <x v="0"/>
    <x v="1223"/>
    <x v="1223"/>
    <x v="1"/>
    <x v="2"/>
    <x v="0"/>
    <s v="No"/>
    <s v="Y"/>
    <n v="2"/>
    <n v="-2"/>
    <n v="0"/>
    <n v="29"/>
    <n v="0"/>
    <m/>
    <n v="0"/>
    <x v="1"/>
    <n v="592"/>
    <n v="7"/>
    <x v="3"/>
    <x v="0"/>
    <n v="4"/>
    <n v="59"/>
    <n v="3"/>
    <x v="1"/>
    <n v="1"/>
    <n v="2062"/>
    <n v="19384"/>
    <n v="3"/>
    <n v="14"/>
    <n v="3"/>
    <x v="2"/>
    <n v="80"/>
    <n v="0"/>
    <n v="11"/>
    <n v="3"/>
    <n v="3"/>
    <n v="2"/>
    <n v="1"/>
    <n v="2"/>
  </r>
  <r>
    <s v="No"/>
    <x v="0"/>
    <x v="2"/>
    <x v="1"/>
    <x v="1"/>
    <x v="4"/>
    <x v="1224"/>
    <x v="1224"/>
    <x v="1"/>
    <x v="1"/>
    <x v="0"/>
    <s v="No"/>
    <s v="Y"/>
    <n v="4"/>
    <n v="-2"/>
    <n v="0"/>
    <n v="32"/>
    <n v="0"/>
    <m/>
    <n v="0"/>
    <x v="1"/>
    <n v="529"/>
    <n v="2"/>
    <x v="3"/>
    <x v="0"/>
    <n v="4"/>
    <n v="78"/>
    <n v="3"/>
    <x v="1"/>
    <n v="4"/>
    <n v="2439"/>
    <n v="11288"/>
    <n v="1"/>
    <n v="14"/>
    <n v="3"/>
    <x v="1"/>
    <n v="80"/>
    <n v="0"/>
    <n v="4"/>
    <n v="3"/>
    <n v="4"/>
    <n v="2"/>
    <n v="1"/>
    <n v="2"/>
  </r>
  <r>
    <s v="No"/>
    <x v="0"/>
    <x v="0"/>
    <x v="1"/>
    <x v="1"/>
    <x v="0"/>
    <x v="1225"/>
    <x v="1225"/>
    <x v="1"/>
    <x v="1"/>
    <x v="0"/>
    <s v="No"/>
    <s v="Y"/>
    <n v="3"/>
    <n v="-2"/>
    <n v="0"/>
    <n v="44"/>
    <n v="0"/>
    <m/>
    <n v="0"/>
    <x v="1"/>
    <n v="1467"/>
    <n v="20"/>
    <x v="3"/>
    <x v="0"/>
    <n v="4"/>
    <n v="49"/>
    <n v="3"/>
    <x v="1"/>
    <n v="2"/>
    <n v="3420"/>
    <n v="21158"/>
    <n v="1"/>
    <n v="13"/>
    <n v="3"/>
    <x v="3"/>
    <n v="80"/>
    <n v="0"/>
    <n v="6"/>
    <n v="2"/>
    <n v="5"/>
    <n v="2"/>
    <n v="1"/>
    <n v="3"/>
  </r>
  <r>
    <s v="No"/>
    <x v="0"/>
    <x v="0"/>
    <x v="1"/>
    <x v="1"/>
    <x v="0"/>
    <x v="1226"/>
    <x v="1226"/>
    <x v="1"/>
    <x v="2"/>
    <x v="0"/>
    <s v="No"/>
    <s v="Y"/>
    <n v="3"/>
    <n v="-2"/>
    <n v="0"/>
    <n v="42"/>
    <n v="0"/>
    <m/>
    <n v="0"/>
    <x v="1"/>
    <n v="1142"/>
    <n v="8"/>
    <x v="3"/>
    <x v="0"/>
    <n v="4"/>
    <n v="81"/>
    <n v="3"/>
    <x v="1"/>
    <n v="3"/>
    <n v="3968"/>
    <n v="13624"/>
    <n v="4"/>
    <n v="13"/>
    <n v="3"/>
    <x v="1"/>
    <n v="80"/>
    <n v="0"/>
    <n v="8"/>
    <n v="3"/>
    <n v="0"/>
    <n v="0"/>
    <n v="0"/>
    <n v="0"/>
  </r>
  <r>
    <s v="No"/>
    <x v="0"/>
    <x v="4"/>
    <x v="1"/>
    <x v="1"/>
    <x v="0"/>
    <x v="1227"/>
    <x v="1227"/>
    <x v="1"/>
    <x v="1"/>
    <x v="0"/>
    <s v="No"/>
    <s v="Y"/>
    <n v="2"/>
    <n v="-2"/>
    <n v="0"/>
    <n v="22"/>
    <n v="0"/>
    <m/>
    <n v="0"/>
    <x v="1"/>
    <n v="581"/>
    <n v="1"/>
    <x v="0"/>
    <x v="0"/>
    <n v="4"/>
    <n v="63"/>
    <n v="3"/>
    <x v="1"/>
    <n v="3"/>
    <n v="3375"/>
    <n v="17624"/>
    <n v="0"/>
    <n v="12"/>
    <n v="3"/>
    <x v="1"/>
    <n v="80"/>
    <n v="0"/>
    <n v="4"/>
    <n v="4"/>
    <n v="3"/>
    <n v="2"/>
    <n v="1"/>
    <n v="2"/>
  </r>
  <r>
    <s v="No"/>
    <x v="0"/>
    <x v="4"/>
    <x v="1"/>
    <x v="1"/>
    <x v="1"/>
    <x v="1228"/>
    <x v="1228"/>
    <x v="1"/>
    <x v="2"/>
    <x v="0"/>
    <s v="No"/>
    <s v="Y"/>
    <n v="6"/>
    <n v="-2"/>
    <n v="0"/>
    <n v="23"/>
    <n v="0"/>
    <m/>
    <n v="0"/>
    <x v="1"/>
    <n v="571"/>
    <n v="12"/>
    <x v="0"/>
    <x v="0"/>
    <n v="4"/>
    <n v="78"/>
    <n v="3"/>
    <x v="1"/>
    <n v="4"/>
    <n v="2647"/>
    <n v="13672"/>
    <n v="1"/>
    <n v="13"/>
    <n v="3"/>
    <x v="3"/>
    <n v="80"/>
    <n v="0"/>
    <n v="5"/>
    <n v="4"/>
    <n v="5"/>
    <n v="2"/>
    <n v="1"/>
    <n v="4"/>
  </r>
  <r>
    <s v="No"/>
    <x v="0"/>
    <x v="1"/>
    <x v="1"/>
    <x v="1"/>
    <x v="2"/>
    <x v="1229"/>
    <x v="1229"/>
    <x v="1"/>
    <x v="7"/>
    <x v="0"/>
    <s v="No"/>
    <s v="Y"/>
    <n v="2"/>
    <n v="-2"/>
    <n v="0"/>
    <n v="53"/>
    <n v="0"/>
    <m/>
    <n v="0"/>
    <x v="1"/>
    <n v="447"/>
    <n v="2"/>
    <x v="3"/>
    <x v="0"/>
    <n v="4"/>
    <n v="39"/>
    <n v="4"/>
    <x v="3"/>
    <n v="2"/>
    <n v="16598"/>
    <n v="19764"/>
    <n v="4"/>
    <n v="12"/>
    <n v="3"/>
    <x v="2"/>
    <n v="80"/>
    <n v="0"/>
    <n v="35"/>
    <n v="2"/>
    <n v="9"/>
    <n v="8"/>
    <n v="8"/>
    <n v="8"/>
  </r>
  <r>
    <s v="No"/>
    <x v="0"/>
    <x v="2"/>
    <x v="1"/>
    <x v="0"/>
    <x v="0"/>
    <x v="1230"/>
    <x v="1230"/>
    <x v="1"/>
    <x v="0"/>
    <x v="2"/>
    <s v="No"/>
    <s v="Y"/>
    <n v="5"/>
    <n v="-2"/>
    <n v="0"/>
    <n v="31"/>
    <n v="0"/>
    <m/>
    <n v="0"/>
    <x v="1"/>
    <n v="326"/>
    <n v="8"/>
    <x v="0"/>
    <x v="0"/>
    <n v="1"/>
    <n v="31"/>
    <n v="3"/>
    <x v="2"/>
    <n v="4"/>
    <n v="10793"/>
    <n v="8386"/>
    <n v="1"/>
    <n v="18"/>
    <n v="3"/>
    <x v="0"/>
    <n v="80"/>
    <n v="1"/>
    <n v="13"/>
    <n v="3"/>
    <n v="13"/>
    <n v="7"/>
    <n v="9"/>
    <n v="9"/>
  </r>
  <r>
    <s v="No"/>
    <x v="0"/>
    <x v="2"/>
    <x v="1"/>
    <x v="0"/>
    <x v="3"/>
    <x v="1231"/>
    <x v="1231"/>
    <x v="1"/>
    <x v="0"/>
    <x v="2"/>
    <s v="No"/>
    <s v="Y"/>
    <n v="2"/>
    <n v="-2"/>
    <n v="0"/>
    <n v="30"/>
    <n v="0"/>
    <m/>
    <n v="0"/>
    <x v="1"/>
    <n v="979"/>
    <n v="15"/>
    <x v="0"/>
    <x v="0"/>
    <n v="3"/>
    <n v="94"/>
    <n v="2"/>
    <x v="2"/>
    <n v="2"/>
    <n v="7140"/>
    <n v="3088"/>
    <n v="2"/>
    <n v="11"/>
    <n v="3"/>
    <x v="0"/>
    <n v="80"/>
    <n v="1"/>
    <n v="12"/>
    <n v="3"/>
    <n v="7"/>
    <n v="7"/>
    <n v="1"/>
    <n v="7"/>
  </r>
  <r>
    <s v="No"/>
    <x v="0"/>
    <x v="0"/>
    <x v="1"/>
    <x v="0"/>
    <x v="0"/>
    <x v="1232"/>
    <x v="1232"/>
    <x v="1"/>
    <x v="0"/>
    <x v="2"/>
    <s v="No"/>
    <s v="Y"/>
    <n v="5"/>
    <n v="-2"/>
    <n v="0"/>
    <n v="41"/>
    <n v="0"/>
    <m/>
    <n v="0"/>
    <x v="1"/>
    <n v="930"/>
    <n v="3"/>
    <x v="3"/>
    <x v="0"/>
    <n v="3"/>
    <n v="57"/>
    <n v="2"/>
    <x v="0"/>
    <n v="2"/>
    <n v="8938"/>
    <n v="12227"/>
    <n v="2"/>
    <n v="11"/>
    <n v="3"/>
    <x v="3"/>
    <n v="80"/>
    <n v="1"/>
    <n v="14"/>
    <n v="3"/>
    <n v="5"/>
    <n v="4"/>
    <n v="0"/>
    <n v="4"/>
  </r>
  <r>
    <s v="No"/>
    <x v="0"/>
    <x v="2"/>
    <x v="1"/>
    <x v="0"/>
    <x v="2"/>
    <x v="1233"/>
    <x v="1233"/>
    <x v="1"/>
    <x v="0"/>
    <x v="2"/>
    <s v="No"/>
    <s v="Y"/>
    <n v="2"/>
    <n v="-2"/>
    <n v="0"/>
    <n v="34"/>
    <n v="0"/>
    <m/>
    <n v="0"/>
    <x v="1"/>
    <n v="1239"/>
    <n v="13"/>
    <x v="2"/>
    <x v="0"/>
    <n v="4"/>
    <n v="39"/>
    <n v="3"/>
    <x v="2"/>
    <n v="3"/>
    <n v="8628"/>
    <n v="22914"/>
    <n v="1"/>
    <n v="18"/>
    <n v="3"/>
    <x v="3"/>
    <n v="80"/>
    <n v="1"/>
    <n v="9"/>
    <n v="2"/>
    <n v="8"/>
    <n v="7"/>
    <n v="1"/>
    <n v="1"/>
  </r>
  <r>
    <s v="No"/>
    <x v="0"/>
    <x v="2"/>
    <x v="1"/>
    <x v="0"/>
    <x v="0"/>
    <x v="1234"/>
    <x v="1234"/>
    <x v="1"/>
    <x v="0"/>
    <x v="2"/>
    <s v="No"/>
    <s v="Y"/>
    <n v="3"/>
    <n v="-2"/>
    <n v="0"/>
    <n v="29"/>
    <n v="0"/>
    <m/>
    <n v="0"/>
    <x v="1"/>
    <n v="1246"/>
    <n v="19"/>
    <x v="3"/>
    <x v="0"/>
    <n v="3"/>
    <n v="77"/>
    <n v="2"/>
    <x v="0"/>
    <n v="3"/>
    <n v="8620"/>
    <n v="23757"/>
    <n v="1"/>
    <n v="14"/>
    <n v="3"/>
    <x v="3"/>
    <n v="80"/>
    <n v="2"/>
    <n v="10"/>
    <n v="3"/>
    <n v="10"/>
    <n v="7"/>
    <n v="0"/>
    <n v="4"/>
  </r>
  <r>
    <s v="No"/>
    <x v="0"/>
    <x v="2"/>
    <x v="1"/>
    <x v="0"/>
    <x v="2"/>
    <x v="1235"/>
    <x v="1235"/>
    <x v="1"/>
    <x v="0"/>
    <x v="2"/>
    <s v="No"/>
    <s v="Y"/>
    <n v="5"/>
    <n v="-2"/>
    <n v="0"/>
    <n v="33"/>
    <n v="0"/>
    <m/>
    <n v="0"/>
    <x v="1"/>
    <n v="392"/>
    <n v="2"/>
    <x v="2"/>
    <x v="0"/>
    <n v="4"/>
    <n v="93"/>
    <n v="3"/>
    <x v="0"/>
    <n v="4"/>
    <n v="5505"/>
    <n v="3921"/>
    <n v="1"/>
    <n v="14"/>
    <n v="3"/>
    <x v="3"/>
    <n v="80"/>
    <n v="2"/>
    <n v="6"/>
    <n v="3"/>
    <n v="6"/>
    <n v="2"/>
    <n v="0"/>
    <n v="4"/>
  </r>
  <r>
    <s v="No"/>
    <x v="0"/>
    <x v="1"/>
    <x v="1"/>
    <x v="0"/>
    <x v="3"/>
    <x v="1236"/>
    <x v="1236"/>
    <x v="1"/>
    <x v="0"/>
    <x v="2"/>
    <s v="No"/>
    <s v="Y"/>
    <n v="3"/>
    <n v="-2"/>
    <n v="0"/>
    <n v="48"/>
    <n v="0"/>
    <m/>
    <n v="0"/>
    <x v="1"/>
    <n v="1221"/>
    <n v="7"/>
    <x v="3"/>
    <x v="0"/>
    <n v="3"/>
    <n v="96"/>
    <n v="3"/>
    <x v="0"/>
    <n v="2"/>
    <n v="5486"/>
    <n v="24795"/>
    <n v="4"/>
    <n v="11"/>
    <n v="3"/>
    <x v="0"/>
    <n v="80"/>
    <n v="3"/>
    <n v="15"/>
    <n v="3"/>
    <n v="2"/>
    <n v="2"/>
    <n v="2"/>
    <n v="2"/>
  </r>
  <r>
    <s v="No"/>
    <x v="0"/>
    <x v="0"/>
    <x v="1"/>
    <x v="0"/>
    <x v="2"/>
    <x v="1237"/>
    <x v="1237"/>
    <x v="1"/>
    <x v="0"/>
    <x v="1"/>
    <s v="No"/>
    <s v="Y"/>
    <n v="5"/>
    <n v="-2"/>
    <n v="0"/>
    <n v="40"/>
    <n v="0"/>
    <m/>
    <n v="0"/>
    <x v="1"/>
    <n v="1342"/>
    <n v="9"/>
    <x v="0"/>
    <x v="0"/>
    <n v="1"/>
    <n v="47"/>
    <n v="3"/>
    <x v="0"/>
    <n v="1"/>
    <n v="5473"/>
    <n v="19345"/>
    <n v="0"/>
    <n v="12"/>
    <n v="3"/>
    <x v="1"/>
    <n v="80"/>
    <n v="0"/>
    <n v="9"/>
    <n v="4"/>
    <n v="8"/>
    <n v="4"/>
    <n v="7"/>
    <n v="1"/>
  </r>
  <r>
    <s v="No"/>
    <x v="0"/>
    <x v="2"/>
    <x v="1"/>
    <x v="0"/>
    <x v="0"/>
    <x v="1238"/>
    <x v="1238"/>
    <x v="1"/>
    <x v="0"/>
    <x v="1"/>
    <s v="No"/>
    <s v="Y"/>
    <n v="6"/>
    <n v="-2"/>
    <n v="0"/>
    <n v="33"/>
    <n v="0"/>
    <m/>
    <n v="0"/>
    <x v="1"/>
    <n v="1242"/>
    <n v="8"/>
    <x v="2"/>
    <x v="0"/>
    <n v="1"/>
    <n v="46"/>
    <n v="3"/>
    <x v="0"/>
    <n v="1"/>
    <n v="6392"/>
    <n v="10589"/>
    <n v="2"/>
    <n v="13"/>
    <n v="3"/>
    <x v="1"/>
    <n v="80"/>
    <n v="1"/>
    <n v="8"/>
    <n v="1"/>
    <n v="2"/>
    <n v="2"/>
    <n v="2"/>
    <n v="2"/>
  </r>
  <r>
    <s v="No"/>
    <x v="0"/>
    <x v="2"/>
    <x v="1"/>
    <x v="0"/>
    <x v="0"/>
    <x v="1239"/>
    <x v="1239"/>
    <x v="1"/>
    <x v="6"/>
    <x v="1"/>
    <s v="No"/>
    <s v="Y"/>
    <n v="1"/>
    <n v="-2"/>
    <n v="0"/>
    <n v="31"/>
    <n v="0"/>
    <m/>
    <n v="0"/>
    <x v="1"/>
    <n v="1154"/>
    <n v="2"/>
    <x v="0"/>
    <x v="0"/>
    <n v="1"/>
    <n v="54"/>
    <n v="3"/>
    <x v="1"/>
    <n v="3"/>
    <n v="3067"/>
    <n v="6393"/>
    <n v="0"/>
    <n v="19"/>
    <n v="3"/>
    <x v="3"/>
    <n v="80"/>
    <n v="1"/>
    <n v="3"/>
    <n v="3"/>
    <n v="2"/>
    <n v="2"/>
    <n v="1"/>
    <n v="2"/>
  </r>
  <r>
    <s v="No"/>
    <x v="0"/>
    <x v="2"/>
    <x v="1"/>
    <x v="0"/>
    <x v="4"/>
    <x v="1240"/>
    <x v="1240"/>
    <x v="1"/>
    <x v="0"/>
    <x v="1"/>
    <s v="No"/>
    <s v="Y"/>
    <n v="3"/>
    <n v="-2"/>
    <n v="0"/>
    <n v="31"/>
    <n v="0"/>
    <m/>
    <n v="0"/>
    <x v="1"/>
    <n v="1003"/>
    <n v="5"/>
    <x v="3"/>
    <x v="0"/>
    <n v="4"/>
    <n v="51"/>
    <n v="3"/>
    <x v="0"/>
    <n v="4"/>
    <n v="8346"/>
    <n v="20943"/>
    <n v="1"/>
    <n v="19"/>
    <n v="3"/>
    <x v="3"/>
    <n v="80"/>
    <n v="1"/>
    <n v="6"/>
    <n v="3"/>
    <n v="5"/>
    <n v="2"/>
    <n v="0"/>
    <n v="2"/>
  </r>
  <r>
    <s v="No"/>
    <x v="0"/>
    <x v="2"/>
    <x v="1"/>
    <x v="0"/>
    <x v="2"/>
    <x v="1241"/>
    <x v="1241"/>
    <x v="1"/>
    <x v="6"/>
    <x v="1"/>
    <s v="No"/>
    <s v="Y"/>
    <n v="2"/>
    <n v="-2"/>
    <n v="0"/>
    <n v="32"/>
    <n v="0"/>
    <m/>
    <n v="0"/>
    <x v="1"/>
    <n v="234"/>
    <n v="1"/>
    <x v="2"/>
    <x v="0"/>
    <n v="2"/>
    <n v="68"/>
    <n v="2"/>
    <x v="1"/>
    <n v="2"/>
    <n v="2269"/>
    <n v="18024"/>
    <n v="0"/>
    <n v="14"/>
    <n v="3"/>
    <x v="2"/>
    <n v="80"/>
    <n v="1"/>
    <n v="3"/>
    <n v="3"/>
    <n v="2"/>
    <n v="2"/>
    <n v="2"/>
    <n v="2"/>
  </r>
  <r>
    <s v="No"/>
    <x v="0"/>
    <x v="0"/>
    <x v="1"/>
    <x v="0"/>
    <x v="2"/>
    <x v="1242"/>
    <x v="1242"/>
    <x v="1"/>
    <x v="0"/>
    <x v="1"/>
    <s v="No"/>
    <s v="Y"/>
    <n v="2"/>
    <n v="-2"/>
    <n v="0"/>
    <n v="35"/>
    <n v="0"/>
    <m/>
    <n v="0"/>
    <x v="1"/>
    <n v="682"/>
    <n v="18"/>
    <x v="2"/>
    <x v="0"/>
    <n v="2"/>
    <n v="71"/>
    <n v="3"/>
    <x v="0"/>
    <n v="1"/>
    <n v="5561"/>
    <n v="15975"/>
    <n v="0"/>
    <n v="16"/>
    <n v="3"/>
    <x v="1"/>
    <n v="80"/>
    <n v="1"/>
    <n v="6"/>
    <n v="1"/>
    <n v="5"/>
    <n v="3"/>
    <n v="0"/>
    <n v="4"/>
  </r>
  <r>
    <s v="No"/>
    <x v="0"/>
    <x v="2"/>
    <x v="1"/>
    <x v="0"/>
    <x v="4"/>
    <x v="1243"/>
    <x v="1243"/>
    <x v="1"/>
    <x v="0"/>
    <x v="1"/>
    <s v="No"/>
    <s v="Y"/>
    <n v="3"/>
    <n v="-2"/>
    <n v="0"/>
    <n v="30"/>
    <n v="0"/>
    <m/>
    <n v="0"/>
    <x v="1"/>
    <n v="1288"/>
    <n v="29"/>
    <x v="2"/>
    <x v="0"/>
    <n v="4"/>
    <n v="33"/>
    <n v="3"/>
    <x v="2"/>
    <n v="4"/>
    <n v="9250"/>
    <n v="17799"/>
    <n v="3"/>
    <n v="12"/>
    <n v="3"/>
    <x v="2"/>
    <n v="80"/>
    <n v="1"/>
    <n v="9"/>
    <n v="3"/>
    <n v="4"/>
    <n v="2"/>
    <n v="1"/>
    <n v="3"/>
  </r>
  <r>
    <s v="No"/>
    <x v="0"/>
    <x v="0"/>
    <x v="1"/>
    <x v="0"/>
    <x v="0"/>
    <x v="1244"/>
    <x v="1244"/>
    <x v="1"/>
    <x v="0"/>
    <x v="1"/>
    <s v="No"/>
    <s v="Y"/>
    <n v="3"/>
    <n v="-2"/>
    <n v="0"/>
    <n v="38"/>
    <n v="0"/>
    <m/>
    <n v="0"/>
    <x v="1"/>
    <n v="1245"/>
    <n v="14"/>
    <x v="3"/>
    <x v="0"/>
    <n v="3"/>
    <n v="80"/>
    <n v="3"/>
    <x v="0"/>
    <n v="2"/>
    <n v="9924"/>
    <n v="12355"/>
    <n v="0"/>
    <n v="11"/>
    <n v="3"/>
    <x v="1"/>
    <n v="80"/>
    <n v="1"/>
    <n v="10"/>
    <n v="3"/>
    <n v="9"/>
    <n v="8"/>
    <n v="7"/>
    <n v="7"/>
  </r>
  <r>
    <s v="No"/>
    <x v="0"/>
    <x v="2"/>
    <x v="1"/>
    <x v="0"/>
    <x v="0"/>
    <x v="1245"/>
    <x v="1245"/>
    <x v="1"/>
    <x v="0"/>
    <x v="1"/>
    <s v="No"/>
    <s v="Y"/>
    <n v="2"/>
    <n v="-2"/>
    <n v="0"/>
    <n v="32"/>
    <n v="0"/>
    <m/>
    <n v="0"/>
    <x v="1"/>
    <n v="371"/>
    <n v="19"/>
    <x v="3"/>
    <x v="0"/>
    <n v="4"/>
    <n v="80"/>
    <n v="1"/>
    <x v="2"/>
    <n v="3"/>
    <n v="9610"/>
    <n v="3840"/>
    <n v="3"/>
    <n v="13"/>
    <n v="3"/>
    <x v="3"/>
    <n v="80"/>
    <n v="1"/>
    <n v="10"/>
    <n v="1"/>
    <n v="4"/>
    <n v="3"/>
    <n v="0"/>
    <n v="2"/>
  </r>
  <r>
    <s v="No"/>
    <x v="0"/>
    <x v="0"/>
    <x v="1"/>
    <x v="0"/>
    <x v="0"/>
    <x v="1246"/>
    <x v="1246"/>
    <x v="1"/>
    <x v="6"/>
    <x v="1"/>
    <s v="No"/>
    <s v="Y"/>
    <n v="3"/>
    <n v="-2"/>
    <n v="0"/>
    <n v="35"/>
    <n v="0"/>
    <m/>
    <n v="0"/>
    <x v="1"/>
    <n v="660"/>
    <n v="7"/>
    <x v="1"/>
    <x v="0"/>
    <n v="4"/>
    <n v="76"/>
    <n v="3"/>
    <x v="1"/>
    <n v="3"/>
    <n v="2404"/>
    <n v="16192"/>
    <n v="1"/>
    <n v="13"/>
    <n v="3"/>
    <x v="0"/>
    <n v="80"/>
    <n v="1"/>
    <n v="1"/>
    <n v="3"/>
    <n v="1"/>
    <n v="0"/>
    <n v="0"/>
    <n v="0"/>
  </r>
  <r>
    <s v="No"/>
    <x v="0"/>
    <x v="2"/>
    <x v="1"/>
    <x v="0"/>
    <x v="3"/>
    <x v="1247"/>
    <x v="1247"/>
    <x v="1"/>
    <x v="0"/>
    <x v="1"/>
    <s v="No"/>
    <s v="Y"/>
    <n v="3"/>
    <n v="-2"/>
    <n v="0"/>
    <n v="32"/>
    <n v="0"/>
    <m/>
    <n v="0"/>
    <x v="1"/>
    <n v="601"/>
    <n v="7"/>
    <x v="4"/>
    <x v="0"/>
    <n v="4"/>
    <n v="97"/>
    <n v="3"/>
    <x v="0"/>
    <n v="2"/>
    <n v="9204"/>
    <n v="23343"/>
    <n v="4"/>
    <n v="12"/>
    <n v="3"/>
    <x v="3"/>
    <n v="80"/>
    <n v="1"/>
    <n v="7"/>
    <n v="2"/>
    <n v="4"/>
    <n v="3"/>
    <n v="0"/>
    <n v="3"/>
  </r>
  <r>
    <s v="No"/>
    <x v="0"/>
    <x v="0"/>
    <x v="1"/>
    <x v="0"/>
    <x v="2"/>
    <x v="1248"/>
    <x v="1248"/>
    <x v="1"/>
    <x v="0"/>
    <x v="1"/>
    <s v="No"/>
    <s v="Y"/>
    <n v="3"/>
    <n v="-2"/>
    <n v="0"/>
    <n v="39"/>
    <n v="0"/>
    <m/>
    <n v="0"/>
    <x v="1"/>
    <n v="1462"/>
    <n v="6"/>
    <x v="3"/>
    <x v="0"/>
    <n v="4"/>
    <n v="38"/>
    <n v="4"/>
    <x v="2"/>
    <n v="3"/>
    <n v="8237"/>
    <n v="4658"/>
    <n v="2"/>
    <n v="11"/>
    <n v="3"/>
    <x v="0"/>
    <n v="80"/>
    <n v="1"/>
    <n v="11"/>
    <n v="3"/>
    <n v="7"/>
    <n v="6"/>
    <n v="7"/>
    <n v="6"/>
  </r>
  <r>
    <s v="No"/>
    <x v="0"/>
    <x v="0"/>
    <x v="1"/>
    <x v="0"/>
    <x v="3"/>
    <x v="1249"/>
    <x v="1249"/>
    <x v="1"/>
    <x v="0"/>
    <x v="1"/>
    <s v="No"/>
    <s v="Y"/>
    <n v="2"/>
    <n v="-2"/>
    <n v="0"/>
    <n v="37"/>
    <n v="0"/>
    <m/>
    <n v="0"/>
    <x v="1"/>
    <n v="589"/>
    <n v="9"/>
    <x v="0"/>
    <x v="0"/>
    <n v="2"/>
    <n v="46"/>
    <n v="2"/>
    <x v="0"/>
    <n v="2"/>
    <n v="4189"/>
    <n v="8800"/>
    <n v="1"/>
    <n v="14"/>
    <n v="3"/>
    <x v="0"/>
    <n v="80"/>
    <n v="2"/>
    <n v="5"/>
    <n v="3"/>
    <n v="5"/>
    <n v="2"/>
    <n v="0"/>
    <n v="3"/>
  </r>
  <r>
    <s v="No"/>
    <x v="0"/>
    <x v="0"/>
    <x v="1"/>
    <x v="0"/>
    <x v="3"/>
    <x v="1250"/>
    <x v="1250"/>
    <x v="1"/>
    <x v="0"/>
    <x v="1"/>
    <s v="No"/>
    <s v="Y"/>
    <n v="1"/>
    <n v="-2"/>
    <n v="0"/>
    <n v="36"/>
    <n v="0"/>
    <m/>
    <n v="0"/>
    <x v="1"/>
    <n v="335"/>
    <n v="17"/>
    <x v="0"/>
    <x v="0"/>
    <n v="3"/>
    <n v="33"/>
    <n v="2"/>
    <x v="0"/>
    <n v="2"/>
    <n v="5507"/>
    <n v="16822"/>
    <n v="2"/>
    <n v="16"/>
    <n v="3"/>
    <x v="3"/>
    <n v="80"/>
    <n v="2"/>
    <n v="12"/>
    <n v="1"/>
    <n v="4"/>
    <n v="2"/>
    <n v="1"/>
    <n v="3"/>
  </r>
  <r>
    <s v="No"/>
    <x v="0"/>
    <x v="0"/>
    <x v="1"/>
    <x v="0"/>
    <x v="0"/>
    <x v="1251"/>
    <x v="1251"/>
    <x v="1"/>
    <x v="0"/>
    <x v="1"/>
    <s v="No"/>
    <s v="Y"/>
    <n v="3"/>
    <n v="-2"/>
    <n v="0"/>
    <n v="38"/>
    <n v="0"/>
    <m/>
    <n v="0"/>
    <x v="1"/>
    <n v="1321"/>
    <n v="1"/>
    <x v="2"/>
    <x v="0"/>
    <n v="4"/>
    <n v="86"/>
    <n v="3"/>
    <x v="0"/>
    <n v="2"/>
    <n v="4440"/>
    <n v="7636"/>
    <n v="0"/>
    <n v="15"/>
    <n v="3"/>
    <x v="0"/>
    <n v="80"/>
    <n v="2"/>
    <n v="16"/>
    <n v="3"/>
    <n v="15"/>
    <n v="13"/>
    <n v="5"/>
    <n v="8"/>
  </r>
  <r>
    <s v="No"/>
    <x v="0"/>
    <x v="2"/>
    <x v="1"/>
    <x v="0"/>
    <x v="0"/>
    <x v="1252"/>
    <x v="1252"/>
    <x v="1"/>
    <x v="0"/>
    <x v="1"/>
    <s v="No"/>
    <s v="Y"/>
    <n v="2"/>
    <n v="-2"/>
    <n v="0"/>
    <n v="30"/>
    <n v="0"/>
    <m/>
    <n v="0"/>
    <x v="1"/>
    <n v="1358"/>
    <n v="16"/>
    <x v="1"/>
    <x v="0"/>
    <n v="4"/>
    <n v="96"/>
    <n v="3"/>
    <x v="0"/>
    <n v="3"/>
    <n v="5301"/>
    <n v="2939"/>
    <n v="8"/>
    <n v="15"/>
    <n v="3"/>
    <x v="3"/>
    <n v="80"/>
    <n v="2"/>
    <n v="4"/>
    <n v="2"/>
    <n v="2"/>
    <n v="1"/>
    <n v="2"/>
    <n v="2"/>
  </r>
  <r>
    <s v="No"/>
    <x v="0"/>
    <x v="0"/>
    <x v="1"/>
    <x v="0"/>
    <x v="0"/>
    <x v="1253"/>
    <x v="1253"/>
    <x v="1"/>
    <x v="6"/>
    <x v="0"/>
    <s v="No"/>
    <s v="Y"/>
    <n v="3"/>
    <n v="-2"/>
    <n v="0"/>
    <n v="38"/>
    <n v="0"/>
    <m/>
    <n v="0"/>
    <x v="1"/>
    <n v="1404"/>
    <n v="1"/>
    <x v="3"/>
    <x v="0"/>
    <n v="1"/>
    <n v="59"/>
    <n v="2"/>
    <x v="1"/>
    <n v="1"/>
    <n v="2858"/>
    <n v="11473"/>
    <n v="4"/>
    <n v="14"/>
    <n v="3"/>
    <x v="0"/>
    <n v="80"/>
    <n v="0"/>
    <n v="20"/>
    <n v="2"/>
    <n v="1"/>
    <n v="0"/>
    <n v="0"/>
    <n v="0"/>
  </r>
  <r>
    <s v="No"/>
    <x v="0"/>
    <x v="0"/>
    <x v="1"/>
    <x v="0"/>
    <x v="3"/>
    <x v="1254"/>
    <x v="1254"/>
    <x v="1"/>
    <x v="0"/>
    <x v="0"/>
    <s v="No"/>
    <s v="Y"/>
    <n v="3"/>
    <n v="-2"/>
    <n v="0"/>
    <n v="39"/>
    <n v="0"/>
    <m/>
    <n v="0"/>
    <x v="1"/>
    <n v="119"/>
    <n v="15"/>
    <x v="2"/>
    <x v="0"/>
    <n v="2"/>
    <n v="77"/>
    <n v="3"/>
    <x v="3"/>
    <n v="1"/>
    <n v="13341"/>
    <n v="25098"/>
    <n v="0"/>
    <n v="12"/>
    <n v="3"/>
    <x v="0"/>
    <n v="80"/>
    <n v="0"/>
    <n v="21"/>
    <n v="3"/>
    <n v="20"/>
    <n v="8"/>
    <n v="11"/>
    <n v="10"/>
  </r>
  <r>
    <s v="No"/>
    <x v="0"/>
    <x v="0"/>
    <x v="1"/>
    <x v="0"/>
    <x v="2"/>
    <x v="1255"/>
    <x v="1255"/>
    <x v="1"/>
    <x v="5"/>
    <x v="0"/>
    <s v="No"/>
    <s v="Y"/>
    <n v="3"/>
    <n v="-2"/>
    <n v="0"/>
    <n v="40"/>
    <n v="0"/>
    <m/>
    <n v="0"/>
    <x v="1"/>
    <n v="611"/>
    <n v="7"/>
    <x v="2"/>
    <x v="0"/>
    <n v="2"/>
    <n v="88"/>
    <n v="3"/>
    <x v="4"/>
    <n v="2"/>
    <n v="19833"/>
    <n v="4349"/>
    <n v="1"/>
    <n v="14"/>
    <n v="3"/>
    <x v="2"/>
    <n v="80"/>
    <n v="0"/>
    <n v="21"/>
    <n v="2"/>
    <n v="21"/>
    <n v="8"/>
    <n v="12"/>
    <n v="8"/>
  </r>
  <r>
    <s v="No"/>
    <x v="0"/>
    <x v="2"/>
    <x v="1"/>
    <x v="0"/>
    <x v="3"/>
    <x v="1256"/>
    <x v="1256"/>
    <x v="1"/>
    <x v="0"/>
    <x v="0"/>
    <s v="No"/>
    <s v="Y"/>
    <n v="2"/>
    <n v="-2"/>
    <n v="0"/>
    <n v="33"/>
    <n v="0"/>
    <m/>
    <n v="0"/>
    <x v="1"/>
    <n v="217"/>
    <n v="10"/>
    <x v="2"/>
    <x v="0"/>
    <n v="2"/>
    <n v="43"/>
    <n v="3"/>
    <x v="0"/>
    <n v="1"/>
    <n v="5487"/>
    <n v="10410"/>
    <n v="1"/>
    <n v="14"/>
    <n v="3"/>
    <x v="2"/>
    <n v="80"/>
    <n v="0"/>
    <n v="10"/>
    <n v="2"/>
    <n v="10"/>
    <n v="4"/>
    <n v="0"/>
    <n v="9"/>
  </r>
  <r>
    <s v="No"/>
    <x v="0"/>
    <x v="2"/>
    <x v="1"/>
    <x v="0"/>
    <x v="2"/>
    <x v="1257"/>
    <x v="1257"/>
    <x v="1"/>
    <x v="0"/>
    <x v="0"/>
    <s v="No"/>
    <s v="Y"/>
    <n v="2"/>
    <n v="-2"/>
    <n v="0"/>
    <n v="29"/>
    <n v="0"/>
    <m/>
    <n v="0"/>
    <x v="1"/>
    <n v="469"/>
    <n v="10"/>
    <x v="3"/>
    <x v="0"/>
    <n v="3"/>
    <n v="42"/>
    <n v="2"/>
    <x v="0"/>
    <n v="3"/>
    <n v="5869"/>
    <n v="23413"/>
    <n v="9"/>
    <n v="11"/>
    <n v="3"/>
    <x v="3"/>
    <n v="80"/>
    <n v="0"/>
    <n v="8"/>
    <n v="3"/>
    <n v="5"/>
    <n v="2"/>
    <n v="1"/>
    <n v="4"/>
  </r>
  <r>
    <s v="No"/>
    <x v="0"/>
    <x v="2"/>
    <x v="1"/>
    <x v="0"/>
    <x v="2"/>
    <x v="1258"/>
    <x v="1258"/>
    <x v="1"/>
    <x v="0"/>
    <x v="0"/>
    <s v="No"/>
    <s v="Y"/>
    <n v="4"/>
    <n v="-2"/>
    <n v="0"/>
    <n v="26"/>
    <n v="0"/>
    <m/>
    <n v="0"/>
    <x v="1"/>
    <n v="572"/>
    <n v="10"/>
    <x v="3"/>
    <x v="0"/>
    <n v="3"/>
    <n v="46"/>
    <n v="3"/>
    <x v="0"/>
    <n v="4"/>
    <n v="4684"/>
    <n v="9125"/>
    <n v="1"/>
    <n v="13"/>
    <n v="3"/>
    <x v="0"/>
    <n v="80"/>
    <n v="0"/>
    <n v="5"/>
    <n v="3"/>
    <n v="5"/>
    <n v="3"/>
    <n v="1"/>
    <n v="2"/>
  </r>
  <r>
    <s v="No"/>
    <x v="0"/>
    <x v="2"/>
    <x v="1"/>
    <x v="0"/>
    <x v="1"/>
    <x v="1259"/>
    <x v="1259"/>
    <x v="1"/>
    <x v="0"/>
    <x v="0"/>
    <s v="No"/>
    <s v="Y"/>
    <n v="2"/>
    <n v="-2"/>
    <n v="0"/>
    <n v="34"/>
    <n v="0"/>
    <m/>
    <n v="0"/>
    <x v="1"/>
    <n v="1326"/>
    <n v="3"/>
    <x v="3"/>
    <x v="0"/>
    <n v="4"/>
    <n v="81"/>
    <n v="1"/>
    <x v="0"/>
    <n v="1"/>
    <n v="4759"/>
    <n v="15891"/>
    <n v="3"/>
    <n v="18"/>
    <n v="3"/>
    <x v="1"/>
    <n v="80"/>
    <n v="0"/>
    <n v="15"/>
    <n v="3"/>
    <n v="13"/>
    <n v="9"/>
    <n v="3"/>
    <n v="12"/>
  </r>
  <r>
    <s v="No"/>
    <x v="0"/>
    <x v="4"/>
    <x v="1"/>
    <x v="0"/>
    <x v="0"/>
    <x v="1260"/>
    <x v="1260"/>
    <x v="1"/>
    <x v="6"/>
    <x v="0"/>
    <s v="No"/>
    <s v="Y"/>
    <n v="3"/>
    <n v="-2"/>
    <n v="0"/>
    <n v="20"/>
    <n v="0"/>
    <m/>
    <n v="0"/>
    <x v="1"/>
    <n v="727"/>
    <n v="9"/>
    <x v="1"/>
    <x v="0"/>
    <n v="4"/>
    <n v="54"/>
    <n v="3"/>
    <x v="1"/>
    <n v="1"/>
    <n v="2728"/>
    <n v="21082"/>
    <n v="1"/>
    <n v="11"/>
    <n v="3"/>
    <x v="0"/>
    <n v="80"/>
    <n v="0"/>
    <n v="2"/>
    <n v="3"/>
    <n v="2"/>
    <n v="2"/>
    <n v="0"/>
    <n v="2"/>
  </r>
  <r>
    <s v="No"/>
    <x v="0"/>
    <x v="2"/>
    <x v="1"/>
    <x v="0"/>
    <x v="2"/>
    <x v="1261"/>
    <x v="1261"/>
    <x v="1"/>
    <x v="0"/>
    <x v="0"/>
    <s v="No"/>
    <s v="Y"/>
    <n v="4"/>
    <n v="-2"/>
    <n v="0"/>
    <n v="28"/>
    <n v="0"/>
    <m/>
    <n v="0"/>
    <x v="1"/>
    <n v="866"/>
    <n v="5"/>
    <x v="3"/>
    <x v="0"/>
    <n v="4"/>
    <n v="84"/>
    <n v="3"/>
    <x v="0"/>
    <n v="1"/>
    <n v="8463"/>
    <n v="23490"/>
    <n v="0"/>
    <n v="18"/>
    <n v="3"/>
    <x v="1"/>
    <n v="80"/>
    <n v="0"/>
    <n v="6"/>
    <n v="3"/>
    <n v="5"/>
    <n v="4"/>
    <n v="1"/>
    <n v="3"/>
  </r>
  <r>
    <s v="No"/>
    <x v="0"/>
    <x v="0"/>
    <x v="1"/>
    <x v="0"/>
    <x v="3"/>
    <x v="1262"/>
    <x v="1262"/>
    <x v="1"/>
    <x v="0"/>
    <x v="0"/>
    <s v="No"/>
    <s v="Y"/>
    <n v="3"/>
    <n v="-2"/>
    <n v="0"/>
    <n v="41"/>
    <n v="0"/>
    <m/>
    <n v="0"/>
    <x v="1"/>
    <n v="918"/>
    <n v="6"/>
    <x v="3"/>
    <x v="0"/>
    <n v="4"/>
    <n v="35"/>
    <n v="3"/>
    <x v="2"/>
    <n v="1"/>
    <n v="9241"/>
    <n v="15869"/>
    <n v="1"/>
    <n v="12"/>
    <n v="3"/>
    <x v="2"/>
    <n v="80"/>
    <n v="0"/>
    <n v="10"/>
    <n v="3"/>
    <n v="10"/>
    <n v="8"/>
    <n v="8"/>
    <n v="7"/>
  </r>
  <r>
    <s v="No"/>
    <x v="0"/>
    <x v="2"/>
    <x v="1"/>
    <x v="0"/>
    <x v="3"/>
    <x v="1263"/>
    <x v="1263"/>
    <x v="1"/>
    <x v="0"/>
    <x v="0"/>
    <s v="No"/>
    <s v="Y"/>
    <n v="5"/>
    <n v="-2"/>
    <n v="0"/>
    <n v="27"/>
    <n v="0"/>
    <m/>
    <n v="0"/>
    <x v="1"/>
    <n v="954"/>
    <n v="9"/>
    <x v="3"/>
    <x v="0"/>
    <n v="4"/>
    <n v="44"/>
    <n v="3"/>
    <x v="0"/>
    <n v="1"/>
    <n v="4105"/>
    <n v="5099"/>
    <n v="1"/>
    <n v="14"/>
    <n v="3"/>
    <x v="0"/>
    <n v="80"/>
    <n v="0"/>
    <n v="7"/>
    <n v="3"/>
    <n v="7"/>
    <n v="7"/>
    <n v="0"/>
    <n v="7"/>
  </r>
  <r>
    <s v="No"/>
    <x v="0"/>
    <x v="1"/>
    <x v="1"/>
    <x v="0"/>
    <x v="0"/>
    <x v="1264"/>
    <x v="1264"/>
    <x v="1"/>
    <x v="5"/>
    <x v="0"/>
    <s v="No"/>
    <s v="Y"/>
    <n v="5"/>
    <n v="-2"/>
    <n v="0"/>
    <n v="46"/>
    <n v="0"/>
    <m/>
    <n v="0"/>
    <x v="1"/>
    <n v="563"/>
    <n v="1"/>
    <x v="2"/>
    <x v="0"/>
    <n v="4"/>
    <n v="56"/>
    <n v="4"/>
    <x v="3"/>
    <n v="1"/>
    <n v="17567"/>
    <n v="3156"/>
    <n v="1"/>
    <n v="15"/>
    <n v="3"/>
    <x v="2"/>
    <n v="80"/>
    <n v="0"/>
    <n v="27"/>
    <n v="1"/>
    <n v="26"/>
    <n v="0"/>
    <n v="0"/>
    <n v="12"/>
  </r>
  <r>
    <s v="No"/>
    <x v="2"/>
    <x v="4"/>
    <x v="1"/>
    <x v="1"/>
    <x v="1"/>
    <x v="1265"/>
    <x v="1265"/>
    <x v="0"/>
    <x v="1"/>
    <x v="1"/>
    <s v="Yes"/>
    <s v="Y"/>
    <n v="2"/>
    <n v="-2"/>
    <n v="0"/>
    <n v="22"/>
    <n v="0"/>
    <m/>
    <n v="0"/>
    <x v="1"/>
    <n v="457"/>
    <n v="26"/>
    <x v="0"/>
    <x v="0"/>
    <n v="2"/>
    <n v="85"/>
    <n v="2"/>
    <x v="1"/>
    <n v="3"/>
    <n v="2814"/>
    <n v="10293"/>
    <n v="1"/>
    <n v="14"/>
    <n v="3"/>
    <x v="2"/>
    <n v="80"/>
    <n v="0"/>
    <n v="4"/>
    <n v="2"/>
    <n v="4"/>
    <n v="2"/>
    <n v="1"/>
    <n v="3"/>
  </r>
  <r>
    <s v="No"/>
    <x v="1"/>
    <x v="0"/>
    <x v="1"/>
    <x v="1"/>
    <x v="2"/>
    <x v="1266"/>
    <x v="1266"/>
    <x v="0"/>
    <x v="1"/>
    <x v="2"/>
    <s v="Yes"/>
    <s v="Y"/>
    <n v="3"/>
    <n v="-2"/>
    <n v="0"/>
    <n v="38"/>
    <n v="0"/>
    <m/>
    <n v="0"/>
    <x v="1"/>
    <n v="1394"/>
    <n v="8"/>
    <x v="3"/>
    <x v="0"/>
    <n v="4"/>
    <n v="58"/>
    <n v="2"/>
    <x v="0"/>
    <n v="2"/>
    <n v="2133"/>
    <n v="18115"/>
    <n v="1"/>
    <n v="16"/>
    <n v="3"/>
    <x v="3"/>
    <n v="80"/>
    <n v="1"/>
    <n v="20"/>
    <n v="3"/>
    <n v="20"/>
    <n v="11"/>
    <n v="0"/>
    <n v="7"/>
  </r>
  <r>
    <s v="No"/>
    <x v="1"/>
    <x v="4"/>
    <x v="1"/>
    <x v="1"/>
    <x v="4"/>
    <x v="1267"/>
    <x v="1267"/>
    <x v="0"/>
    <x v="1"/>
    <x v="0"/>
    <s v="Yes"/>
    <s v="Y"/>
    <n v="2"/>
    <n v="-2"/>
    <n v="0"/>
    <n v="24"/>
    <n v="0"/>
    <m/>
    <n v="0"/>
    <x v="1"/>
    <n v="567"/>
    <n v="2"/>
    <x v="1"/>
    <x v="0"/>
    <n v="4"/>
    <n v="32"/>
    <n v="3"/>
    <x v="1"/>
    <n v="4"/>
    <n v="3760"/>
    <n v="17218"/>
    <n v="1"/>
    <n v="13"/>
    <n v="3"/>
    <x v="3"/>
    <n v="80"/>
    <n v="0"/>
    <n v="6"/>
    <n v="3"/>
    <n v="6"/>
    <n v="3"/>
    <n v="1"/>
    <n v="3"/>
  </r>
  <r>
    <s v="No"/>
    <x v="1"/>
    <x v="2"/>
    <x v="1"/>
    <x v="1"/>
    <x v="0"/>
    <x v="1268"/>
    <x v="1268"/>
    <x v="0"/>
    <x v="2"/>
    <x v="0"/>
    <s v="Yes"/>
    <s v="Y"/>
    <n v="3"/>
    <n v="-2"/>
    <n v="0"/>
    <n v="27"/>
    <n v="0"/>
    <m/>
    <n v="0"/>
    <x v="1"/>
    <n v="1297"/>
    <n v="5"/>
    <x v="0"/>
    <x v="0"/>
    <n v="4"/>
    <n v="53"/>
    <n v="3"/>
    <x v="1"/>
    <n v="4"/>
    <n v="2379"/>
    <n v="19826"/>
    <n v="0"/>
    <n v="14"/>
    <n v="3"/>
    <x v="3"/>
    <n v="80"/>
    <n v="0"/>
    <n v="6"/>
    <n v="2"/>
    <n v="5"/>
    <n v="4"/>
    <n v="0"/>
    <n v="2"/>
  </r>
  <r>
    <s v="No"/>
    <x v="0"/>
    <x v="0"/>
    <x v="1"/>
    <x v="2"/>
    <x v="0"/>
    <x v="1269"/>
    <x v="1269"/>
    <x v="0"/>
    <x v="8"/>
    <x v="2"/>
    <s v="Yes"/>
    <s v="Y"/>
    <n v="2"/>
    <n v="-2"/>
    <n v="0"/>
    <n v="44"/>
    <n v="0"/>
    <m/>
    <n v="0"/>
    <x v="1"/>
    <n v="528"/>
    <n v="1"/>
    <x v="3"/>
    <x v="0"/>
    <n v="3"/>
    <n v="44"/>
    <n v="3"/>
    <x v="1"/>
    <n v="4"/>
    <n v="3195"/>
    <n v="4167"/>
    <n v="4"/>
    <n v="18"/>
    <n v="3"/>
    <x v="0"/>
    <n v="80"/>
    <n v="3"/>
    <n v="8"/>
    <n v="3"/>
    <n v="2"/>
    <n v="2"/>
    <n v="2"/>
    <n v="2"/>
  </r>
  <r>
    <s v="No"/>
    <x v="0"/>
    <x v="0"/>
    <x v="1"/>
    <x v="2"/>
    <x v="0"/>
    <x v="1270"/>
    <x v="1270"/>
    <x v="0"/>
    <x v="8"/>
    <x v="0"/>
    <s v="Yes"/>
    <s v="Y"/>
    <n v="2"/>
    <n v="-2"/>
    <n v="0"/>
    <n v="35"/>
    <n v="0"/>
    <m/>
    <n v="0"/>
    <x v="1"/>
    <n v="1146"/>
    <n v="26"/>
    <x v="2"/>
    <x v="0"/>
    <n v="3"/>
    <n v="31"/>
    <n v="3"/>
    <x v="2"/>
    <n v="4"/>
    <n v="8837"/>
    <n v="16642"/>
    <n v="1"/>
    <n v="16"/>
    <n v="3"/>
    <x v="3"/>
    <n v="80"/>
    <n v="0"/>
    <n v="9"/>
    <n v="3"/>
    <n v="9"/>
    <n v="0"/>
    <n v="1"/>
    <n v="7"/>
  </r>
  <r>
    <s v="No"/>
    <x v="0"/>
    <x v="0"/>
    <x v="1"/>
    <x v="1"/>
    <x v="2"/>
    <x v="1271"/>
    <x v="1271"/>
    <x v="0"/>
    <x v="7"/>
    <x v="2"/>
    <s v="Yes"/>
    <s v="Y"/>
    <n v="4"/>
    <n v="-2"/>
    <n v="0"/>
    <n v="44"/>
    <n v="0"/>
    <m/>
    <n v="0"/>
    <x v="1"/>
    <n v="1313"/>
    <n v="7"/>
    <x v="3"/>
    <x v="0"/>
    <n v="2"/>
    <n v="31"/>
    <n v="3"/>
    <x v="4"/>
    <n v="4"/>
    <n v="19049"/>
    <n v="3549"/>
    <n v="0"/>
    <n v="14"/>
    <n v="3"/>
    <x v="1"/>
    <n v="80"/>
    <n v="1"/>
    <n v="23"/>
    <n v="2"/>
    <n v="22"/>
    <n v="7"/>
    <n v="1"/>
    <n v="10"/>
  </r>
  <r>
    <s v="No"/>
    <x v="0"/>
    <x v="1"/>
    <x v="1"/>
    <x v="1"/>
    <x v="0"/>
    <x v="1272"/>
    <x v="1272"/>
    <x v="0"/>
    <x v="3"/>
    <x v="2"/>
    <s v="Yes"/>
    <s v="Y"/>
    <n v="4"/>
    <n v="-2"/>
    <n v="0"/>
    <n v="47"/>
    <n v="0"/>
    <m/>
    <n v="0"/>
    <x v="1"/>
    <n v="1001"/>
    <n v="4"/>
    <x v="3"/>
    <x v="0"/>
    <n v="3"/>
    <n v="92"/>
    <n v="2"/>
    <x v="2"/>
    <n v="2"/>
    <n v="10333"/>
    <n v="19271"/>
    <n v="8"/>
    <n v="12"/>
    <n v="3"/>
    <x v="3"/>
    <n v="80"/>
    <n v="1"/>
    <n v="28"/>
    <n v="3"/>
    <n v="22"/>
    <n v="11"/>
    <n v="14"/>
    <n v="10"/>
  </r>
  <r>
    <s v="No"/>
    <x v="0"/>
    <x v="1"/>
    <x v="1"/>
    <x v="1"/>
    <x v="2"/>
    <x v="1273"/>
    <x v="1273"/>
    <x v="0"/>
    <x v="2"/>
    <x v="2"/>
    <s v="Yes"/>
    <s v="Y"/>
    <n v="2"/>
    <n v="-2"/>
    <n v="0"/>
    <n v="49"/>
    <n v="0"/>
    <m/>
    <n v="0"/>
    <x v="1"/>
    <n v="464"/>
    <n v="16"/>
    <x v="3"/>
    <x v="0"/>
    <n v="4"/>
    <n v="74"/>
    <n v="3"/>
    <x v="1"/>
    <n v="1"/>
    <n v="2587"/>
    <n v="24941"/>
    <n v="4"/>
    <n v="16"/>
    <n v="3"/>
    <x v="2"/>
    <n v="80"/>
    <n v="1"/>
    <n v="17"/>
    <n v="2"/>
    <n v="2"/>
    <n v="2"/>
    <n v="2"/>
    <n v="2"/>
  </r>
  <r>
    <s v="No"/>
    <x v="0"/>
    <x v="2"/>
    <x v="1"/>
    <x v="1"/>
    <x v="2"/>
    <x v="1274"/>
    <x v="1274"/>
    <x v="0"/>
    <x v="2"/>
    <x v="2"/>
    <s v="Yes"/>
    <s v="Y"/>
    <n v="4"/>
    <n v="-2"/>
    <n v="0"/>
    <n v="31"/>
    <n v="0"/>
    <m/>
    <n v="0"/>
    <x v="1"/>
    <n v="1276"/>
    <n v="2"/>
    <x v="1"/>
    <x v="0"/>
    <n v="4"/>
    <n v="59"/>
    <n v="1"/>
    <x v="1"/>
    <n v="4"/>
    <n v="1129"/>
    <n v="17536"/>
    <n v="1"/>
    <n v="11"/>
    <n v="3"/>
    <x v="3"/>
    <n v="80"/>
    <n v="3"/>
    <n v="1"/>
    <n v="3"/>
    <n v="1"/>
    <n v="0"/>
    <n v="0"/>
    <n v="0"/>
  </r>
  <r>
    <s v="No"/>
    <x v="0"/>
    <x v="0"/>
    <x v="1"/>
    <x v="1"/>
    <x v="1"/>
    <x v="1275"/>
    <x v="1275"/>
    <x v="0"/>
    <x v="3"/>
    <x v="1"/>
    <s v="Yes"/>
    <s v="Y"/>
    <n v="2"/>
    <n v="-2"/>
    <n v="0"/>
    <n v="35"/>
    <n v="0"/>
    <m/>
    <n v="0"/>
    <x v="1"/>
    <n v="219"/>
    <n v="16"/>
    <x v="0"/>
    <x v="0"/>
    <n v="4"/>
    <n v="44"/>
    <n v="2"/>
    <x v="0"/>
    <n v="2"/>
    <n v="4788"/>
    <n v="25388"/>
    <n v="0"/>
    <n v="11"/>
    <n v="3"/>
    <x v="1"/>
    <n v="80"/>
    <n v="0"/>
    <n v="4"/>
    <n v="3"/>
    <n v="3"/>
    <n v="2"/>
    <n v="0"/>
    <n v="2"/>
  </r>
  <r>
    <s v="No"/>
    <x v="0"/>
    <x v="2"/>
    <x v="1"/>
    <x v="1"/>
    <x v="0"/>
    <x v="1276"/>
    <x v="1276"/>
    <x v="0"/>
    <x v="1"/>
    <x v="1"/>
    <s v="Yes"/>
    <s v="Y"/>
    <n v="3"/>
    <n v="-2"/>
    <n v="0"/>
    <n v="26"/>
    <n v="0"/>
    <m/>
    <n v="0"/>
    <x v="1"/>
    <n v="482"/>
    <n v="1"/>
    <x v="0"/>
    <x v="0"/>
    <n v="2"/>
    <n v="90"/>
    <n v="2"/>
    <x v="1"/>
    <n v="3"/>
    <n v="2933"/>
    <n v="14908"/>
    <n v="1"/>
    <n v="13"/>
    <n v="3"/>
    <x v="3"/>
    <n v="80"/>
    <n v="1"/>
    <n v="1"/>
    <n v="2"/>
    <n v="1"/>
    <n v="0"/>
    <n v="1"/>
    <n v="0"/>
  </r>
  <r>
    <s v="No"/>
    <x v="0"/>
    <x v="0"/>
    <x v="1"/>
    <x v="1"/>
    <x v="0"/>
    <x v="1277"/>
    <x v="1277"/>
    <x v="0"/>
    <x v="3"/>
    <x v="1"/>
    <s v="Yes"/>
    <s v="Y"/>
    <n v="3"/>
    <n v="-2"/>
    <n v="0"/>
    <n v="40"/>
    <n v="0"/>
    <m/>
    <n v="0"/>
    <x v="1"/>
    <n v="369"/>
    <n v="8"/>
    <x v="0"/>
    <x v="0"/>
    <n v="2"/>
    <n v="92"/>
    <n v="3"/>
    <x v="0"/>
    <n v="1"/>
    <n v="6516"/>
    <n v="5041"/>
    <n v="2"/>
    <n v="16"/>
    <n v="3"/>
    <x v="2"/>
    <n v="80"/>
    <n v="1"/>
    <n v="18"/>
    <n v="3"/>
    <n v="1"/>
    <n v="0"/>
    <n v="0"/>
    <n v="0"/>
  </r>
  <r>
    <s v="No"/>
    <x v="0"/>
    <x v="2"/>
    <x v="1"/>
    <x v="1"/>
    <x v="2"/>
    <x v="1278"/>
    <x v="1278"/>
    <x v="0"/>
    <x v="4"/>
    <x v="1"/>
    <s v="Yes"/>
    <s v="Y"/>
    <n v="6"/>
    <n v="-2"/>
    <n v="0"/>
    <n v="33"/>
    <n v="0"/>
    <m/>
    <n v="0"/>
    <x v="1"/>
    <n v="501"/>
    <n v="15"/>
    <x v="0"/>
    <x v="0"/>
    <n v="2"/>
    <n v="95"/>
    <n v="3"/>
    <x v="0"/>
    <n v="4"/>
    <n v="4878"/>
    <n v="21653"/>
    <n v="0"/>
    <n v="13"/>
    <n v="3"/>
    <x v="0"/>
    <n v="80"/>
    <n v="1"/>
    <n v="10"/>
    <n v="3"/>
    <n v="9"/>
    <n v="7"/>
    <n v="8"/>
    <n v="1"/>
  </r>
  <r>
    <s v="No"/>
    <x v="0"/>
    <x v="1"/>
    <x v="1"/>
    <x v="1"/>
    <x v="0"/>
    <x v="1279"/>
    <x v="1279"/>
    <x v="0"/>
    <x v="4"/>
    <x v="1"/>
    <s v="Yes"/>
    <s v="Y"/>
    <n v="3"/>
    <n v="-2"/>
    <n v="0"/>
    <n v="49"/>
    <n v="0"/>
    <m/>
    <n v="0"/>
    <x v="1"/>
    <n v="465"/>
    <n v="6"/>
    <x v="1"/>
    <x v="0"/>
    <n v="3"/>
    <n v="41"/>
    <n v="2"/>
    <x v="3"/>
    <n v="3"/>
    <n v="13966"/>
    <n v="11652"/>
    <n v="2"/>
    <n v="19"/>
    <n v="3"/>
    <x v="2"/>
    <n v="80"/>
    <n v="1"/>
    <n v="30"/>
    <n v="3"/>
    <n v="15"/>
    <n v="11"/>
    <n v="2"/>
    <n v="12"/>
  </r>
  <r>
    <s v="No"/>
    <x v="0"/>
    <x v="0"/>
    <x v="1"/>
    <x v="1"/>
    <x v="0"/>
    <x v="1280"/>
    <x v="1280"/>
    <x v="0"/>
    <x v="4"/>
    <x v="1"/>
    <s v="Yes"/>
    <s v="Y"/>
    <n v="2"/>
    <n v="-2"/>
    <n v="0"/>
    <n v="44"/>
    <n v="0"/>
    <m/>
    <n v="0"/>
    <x v="1"/>
    <n v="921"/>
    <n v="2"/>
    <x v="3"/>
    <x v="0"/>
    <n v="3"/>
    <n v="96"/>
    <n v="4"/>
    <x v="2"/>
    <n v="4"/>
    <n v="7879"/>
    <n v="14810"/>
    <n v="1"/>
    <n v="19"/>
    <n v="3"/>
    <x v="2"/>
    <n v="80"/>
    <n v="1"/>
    <n v="9"/>
    <n v="3"/>
    <n v="8"/>
    <n v="7"/>
    <n v="6"/>
    <n v="7"/>
  </r>
  <r>
    <s v="No"/>
    <x v="0"/>
    <x v="0"/>
    <x v="1"/>
    <x v="1"/>
    <x v="2"/>
    <x v="1281"/>
    <x v="1281"/>
    <x v="0"/>
    <x v="3"/>
    <x v="1"/>
    <s v="Yes"/>
    <s v="Y"/>
    <n v="6"/>
    <n v="-2"/>
    <n v="0"/>
    <n v="38"/>
    <n v="0"/>
    <m/>
    <n v="0"/>
    <x v="1"/>
    <n v="397"/>
    <n v="2"/>
    <x v="0"/>
    <x v="0"/>
    <n v="4"/>
    <n v="54"/>
    <n v="2"/>
    <x v="2"/>
    <n v="3"/>
    <n v="7756"/>
    <n v="14199"/>
    <n v="3"/>
    <n v="19"/>
    <n v="3"/>
    <x v="1"/>
    <n v="80"/>
    <n v="1"/>
    <n v="10"/>
    <n v="4"/>
    <n v="5"/>
    <n v="4"/>
    <n v="0"/>
    <n v="2"/>
  </r>
  <r>
    <s v="No"/>
    <x v="0"/>
    <x v="0"/>
    <x v="1"/>
    <x v="1"/>
    <x v="0"/>
    <x v="1282"/>
    <x v="1282"/>
    <x v="0"/>
    <x v="3"/>
    <x v="1"/>
    <s v="Yes"/>
    <s v="Y"/>
    <n v="2"/>
    <n v="-2"/>
    <n v="0"/>
    <n v="36"/>
    <n v="0"/>
    <m/>
    <n v="0"/>
    <x v="1"/>
    <n v="559"/>
    <n v="12"/>
    <x v="2"/>
    <x v="0"/>
    <n v="3"/>
    <n v="76"/>
    <n v="3"/>
    <x v="0"/>
    <n v="3"/>
    <n v="4663"/>
    <n v="12421"/>
    <n v="9"/>
    <n v="12"/>
    <n v="3"/>
    <x v="2"/>
    <n v="80"/>
    <n v="2"/>
    <n v="7"/>
    <n v="3"/>
    <n v="3"/>
    <n v="2"/>
    <n v="1"/>
    <n v="1"/>
  </r>
  <r>
    <s v="No"/>
    <x v="0"/>
    <x v="0"/>
    <x v="1"/>
    <x v="1"/>
    <x v="2"/>
    <x v="1283"/>
    <x v="1283"/>
    <x v="0"/>
    <x v="4"/>
    <x v="0"/>
    <s v="Yes"/>
    <s v="Y"/>
    <n v="4"/>
    <n v="-2"/>
    <n v="0"/>
    <n v="35"/>
    <n v="0"/>
    <m/>
    <n v="0"/>
    <x v="1"/>
    <n v="670"/>
    <n v="10"/>
    <x v="2"/>
    <x v="0"/>
    <n v="1"/>
    <n v="51"/>
    <n v="3"/>
    <x v="0"/>
    <n v="3"/>
    <n v="6142"/>
    <n v="4223"/>
    <n v="3"/>
    <n v="16"/>
    <n v="3"/>
    <x v="3"/>
    <n v="80"/>
    <n v="0"/>
    <n v="10"/>
    <n v="3"/>
    <n v="5"/>
    <n v="2"/>
    <n v="0"/>
    <n v="4"/>
  </r>
  <r>
    <s v="No"/>
    <x v="0"/>
    <x v="1"/>
    <x v="1"/>
    <x v="1"/>
    <x v="2"/>
    <x v="1284"/>
    <x v="1284"/>
    <x v="0"/>
    <x v="2"/>
    <x v="0"/>
    <s v="Yes"/>
    <s v="Y"/>
    <n v="3"/>
    <n v="-2"/>
    <n v="0"/>
    <n v="45"/>
    <n v="0"/>
    <m/>
    <n v="0"/>
    <x v="1"/>
    <n v="1015"/>
    <n v="5"/>
    <x v="4"/>
    <x v="0"/>
    <n v="3"/>
    <n v="50"/>
    <n v="1"/>
    <x v="0"/>
    <n v="1"/>
    <n v="5769"/>
    <n v="23447"/>
    <n v="1"/>
    <n v="14"/>
    <n v="3"/>
    <x v="0"/>
    <n v="80"/>
    <n v="0"/>
    <n v="10"/>
    <n v="3"/>
    <n v="10"/>
    <n v="7"/>
    <n v="1"/>
    <n v="4"/>
  </r>
  <r>
    <s v="No"/>
    <x v="0"/>
    <x v="1"/>
    <x v="1"/>
    <x v="1"/>
    <x v="2"/>
    <x v="1285"/>
    <x v="1285"/>
    <x v="0"/>
    <x v="3"/>
    <x v="0"/>
    <s v="Yes"/>
    <s v="Y"/>
    <n v="3"/>
    <n v="-2"/>
    <n v="0"/>
    <n v="54"/>
    <n v="0"/>
    <m/>
    <n v="0"/>
    <x v="1"/>
    <n v="157"/>
    <n v="10"/>
    <x v="3"/>
    <x v="0"/>
    <n v="3"/>
    <n v="77"/>
    <n v="3"/>
    <x v="0"/>
    <n v="1"/>
    <n v="4440"/>
    <n v="25198"/>
    <n v="6"/>
    <n v="19"/>
    <n v="3"/>
    <x v="1"/>
    <n v="80"/>
    <n v="0"/>
    <n v="9"/>
    <n v="3"/>
    <n v="5"/>
    <n v="2"/>
    <n v="1"/>
    <n v="4"/>
  </r>
  <r>
    <s v="No"/>
    <x v="0"/>
    <x v="0"/>
    <x v="1"/>
    <x v="1"/>
    <x v="0"/>
    <x v="1286"/>
    <x v="1286"/>
    <x v="0"/>
    <x v="3"/>
    <x v="0"/>
    <s v="Yes"/>
    <s v="Y"/>
    <n v="2"/>
    <n v="-2"/>
    <n v="0"/>
    <n v="40"/>
    <n v="0"/>
    <m/>
    <n v="0"/>
    <x v="1"/>
    <n v="448"/>
    <n v="16"/>
    <x v="3"/>
    <x v="0"/>
    <n v="3"/>
    <n v="84"/>
    <n v="3"/>
    <x v="2"/>
    <n v="4"/>
    <n v="7945"/>
    <n v="19948"/>
    <n v="6"/>
    <n v="15"/>
    <n v="3"/>
    <x v="1"/>
    <n v="80"/>
    <n v="0"/>
    <n v="18"/>
    <n v="2"/>
    <n v="4"/>
    <n v="2"/>
    <n v="3"/>
    <n v="3"/>
  </r>
  <r>
    <s v="No"/>
    <x v="0"/>
    <x v="0"/>
    <x v="1"/>
    <x v="0"/>
    <x v="3"/>
    <x v="1287"/>
    <x v="1287"/>
    <x v="0"/>
    <x v="0"/>
    <x v="2"/>
    <s v="Yes"/>
    <s v="Y"/>
    <n v="3"/>
    <n v="-2"/>
    <n v="0"/>
    <n v="41"/>
    <n v="0"/>
    <m/>
    <n v="0"/>
    <x v="1"/>
    <n v="796"/>
    <n v="4"/>
    <x v="1"/>
    <x v="0"/>
    <n v="3"/>
    <n v="81"/>
    <n v="3"/>
    <x v="2"/>
    <n v="1"/>
    <n v="10447"/>
    <n v="26458"/>
    <n v="0"/>
    <n v="13"/>
    <n v="3"/>
    <x v="1"/>
    <n v="80"/>
    <n v="1"/>
    <n v="23"/>
    <n v="4"/>
    <n v="22"/>
    <n v="14"/>
    <n v="13"/>
    <n v="5"/>
  </r>
  <r>
    <s v="No"/>
    <x v="0"/>
    <x v="2"/>
    <x v="1"/>
    <x v="0"/>
    <x v="2"/>
    <x v="1288"/>
    <x v="1288"/>
    <x v="0"/>
    <x v="0"/>
    <x v="2"/>
    <s v="Yes"/>
    <s v="Y"/>
    <n v="2"/>
    <n v="-2"/>
    <n v="0"/>
    <n v="31"/>
    <n v="0"/>
    <m/>
    <n v="0"/>
    <x v="1"/>
    <n v="1079"/>
    <n v="10"/>
    <x v="0"/>
    <x v="0"/>
    <n v="3"/>
    <n v="86"/>
    <n v="3"/>
    <x v="0"/>
    <n v="4"/>
    <n v="6583"/>
    <n v="20115"/>
    <n v="2"/>
    <n v="11"/>
    <n v="3"/>
    <x v="1"/>
    <n v="80"/>
    <n v="1"/>
    <n v="8"/>
    <n v="3"/>
    <n v="5"/>
    <n v="2"/>
    <n v="1"/>
    <n v="4"/>
  </r>
  <r>
    <s v="No"/>
    <x v="0"/>
    <x v="0"/>
    <x v="1"/>
    <x v="0"/>
    <x v="0"/>
    <x v="1289"/>
    <x v="1289"/>
    <x v="0"/>
    <x v="0"/>
    <x v="1"/>
    <s v="Yes"/>
    <s v="Y"/>
    <n v="2"/>
    <n v="-2"/>
    <n v="0"/>
    <n v="35"/>
    <n v="0"/>
    <m/>
    <n v="0"/>
    <x v="1"/>
    <n v="1224"/>
    <n v="7"/>
    <x v="2"/>
    <x v="0"/>
    <n v="3"/>
    <n v="55"/>
    <n v="3"/>
    <x v="0"/>
    <n v="4"/>
    <n v="5204"/>
    <n v="13586"/>
    <n v="1"/>
    <n v="11"/>
    <n v="3"/>
    <x v="1"/>
    <n v="80"/>
    <n v="0"/>
    <n v="10"/>
    <n v="3"/>
    <n v="10"/>
    <n v="8"/>
    <n v="0"/>
    <n v="9"/>
  </r>
  <r>
    <s v="No"/>
    <x v="0"/>
    <x v="2"/>
    <x v="1"/>
    <x v="0"/>
    <x v="2"/>
    <x v="1290"/>
    <x v="1290"/>
    <x v="0"/>
    <x v="0"/>
    <x v="1"/>
    <s v="Yes"/>
    <s v="Y"/>
    <n v="3"/>
    <n v="-2"/>
    <n v="0"/>
    <n v="34"/>
    <n v="0"/>
    <m/>
    <n v="0"/>
    <x v="1"/>
    <n v="735"/>
    <n v="3"/>
    <x v="1"/>
    <x v="0"/>
    <n v="4"/>
    <n v="75"/>
    <n v="2"/>
    <x v="0"/>
    <n v="4"/>
    <n v="8103"/>
    <n v="16495"/>
    <n v="3"/>
    <n v="12"/>
    <n v="3"/>
    <x v="3"/>
    <n v="80"/>
    <n v="0"/>
    <n v="9"/>
    <n v="2"/>
    <n v="4"/>
    <n v="2"/>
    <n v="0"/>
    <n v="1"/>
  </r>
  <r>
    <s v="No"/>
    <x v="0"/>
    <x v="0"/>
    <x v="1"/>
    <x v="0"/>
    <x v="4"/>
    <x v="1291"/>
    <x v="1291"/>
    <x v="0"/>
    <x v="0"/>
    <x v="1"/>
    <s v="Yes"/>
    <s v="Y"/>
    <n v="4"/>
    <n v="-2"/>
    <n v="0"/>
    <n v="36"/>
    <n v="0"/>
    <m/>
    <n v="0"/>
    <x v="1"/>
    <n v="1266"/>
    <n v="10"/>
    <x v="2"/>
    <x v="0"/>
    <n v="4"/>
    <n v="63"/>
    <n v="2"/>
    <x v="0"/>
    <n v="4"/>
    <n v="5673"/>
    <n v="6060"/>
    <n v="1"/>
    <n v="13"/>
    <n v="3"/>
    <x v="0"/>
    <n v="80"/>
    <n v="1"/>
    <n v="10"/>
    <n v="3"/>
    <n v="10"/>
    <n v="9"/>
    <n v="1"/>
    <n v="7"/>
  </r>
  <r>
    <s v="No"/>
    <x v="0"/>
    <x v="1"/>
    <x v="1"/>
    <x v="0"/>
    <x v="2"/>
    <x v="1292"/>
    <x v="1292"/>
    <x v="0"/>
    <x v="0"/>
    <x v="1"/>
    <s v="Yes"/>
    <s v="Y"/>
    <n v="4"/>
    <n v="-2"/>
    <n v="0"/>
    <n v="47"/>
    <n v="0"/>
    <m/>
    <n v="0"/>
    <x v="1"/>
    <n v="571"/>
    <n v="14"/>
    <x v="3"/>
    <x v="0"/>
    <n v="3"/>
    <n v="78"/>
    <n v="3"/>
    <x v="0"/>
    <n v="3"/>
    <n v="4591"/>
    <n v="24200"/>
    <n v="3"/>
    <n v="17"/>
    <n v="3"/>
    <x v="3"/>
    <n v="80"/>
    <n v="1"/>
    <n v="11"/>
    <n v="2"/>
    <n v="5"/>
    <n v="4"/>
    <n v="1"/>
    <n v="2"/>
  </r>
  <r>
    <s v="No"/>
    <x v="0"/>
    <x v="3"/>
    <x v="1"/>
    <x v="0"/>
    <x v="0"/>
    <x v="1293"/>
    <x v="1293"/>
    <x v="0"/>
    <x v="5"/>
    <x v="1"/>
    <s v="Yes"/>
    <s v="Y"/>
    <n v="2"/>
    <n v="-2"/>
    <n v="0"/>
    <n v="58"/>
    <n v="0"/>
    <m/>
    <n v="0"/>
    <x v="1"/>
    <n v="605"/>
    <n v="21"/>
    <x v="3"/>
    <x v="0"/>
    <n v="4"/>
    <n v="72"/>
    <n v="3"/>
    <x v="3"/>
    <n v="4"/>
    <n v="17875"/>
    <n v="11761"/>
    <n v="4"/>
    <n v="13"/>
    <n v="3"/>
    <x v="3"/>
    <n v="80"/>
    <n v="1"/>
    <n v="29"/>
    <n v="2"/>
    <n v="1"/>
    <n v="0"/>
    <n v="0"/>
    <n v="0"/>
  </r>
  <r>
    <s v="No"/>
    <x v="0"/>
    <x v="4"/>
    <x v="1"/>
    <x v="0"/>
    <x v="2"/>
    <x v="1294"/>
    <x v="1294"/>
    <x v="0"/>
    <x v="0"/>
    <x v="1"/>
    <s v="Yes"/>
    <s v="Y"/>
    <n v="3"/>
    <n v="-2"/>
    <n v="0"/>
    <n v="24"/>
    <n v="0"/>
    <m/>
    <n v="0"/>
    <x v="1"/>
    <n v="1476"/>
    <n v="4"/>
    <x v="1"/>
    <x v="0"/>
    <n v="4"/>
    <n v="42"/>
    <n v="3"/>
    <x v="0"/>
    <n v="3"/>
    <n v="4162"/>
    <n v="15211"/>
    <n v="1"/>
    <n v="12"/>
    <n v="3"/>
    <x v="3"/>
    <n v="80"/>
    <n v="2"/>
    <n v="5"/>
    <n v="3"/>
    <n v="5"/>
    <n v="4"/>
    <n v="0"/>
    <n v="3"/>
  </r>
  <r>
    <s v="No"/>
    <x v="0"/>
    <x v="0"/>
    <x v="1"/>
    <x v="0"/>
    <x v="3"/>
    <x v="1295"/>
    <x v="1295"/>
    <x v="0"/>
    <x v="0"/>
    <x v="0"/>
    <s v="Yes"/>
    <s v="Y"/>
    <n v="3"/>
    <n v="-2"/>
    <n v="0"/>
    <n v="36"/>
    <n v="0"/>
    <m/>
    <n v="0"/>
    <x v="1"/>
    <n v="1174"/>
    <n v="3"/>
    <x v="2"/>
    <x v="0"/>
    <n v="1"/>
    <n v="99"/>
    <n v="3"/>
    <x v="0"/>
    <n v="1"/>
    <n v="9278"/>
    <n v="20763"/>
    <n v="3"/>
    <n v="16"/>
    <n v="3"/>
    <x v="1"/>
    <n v="80"/>
    <n v="0"/>
    <n v="15"/>
    <n v="3"/>
    <n v="5"/>
    <n v="4"/>
    <n v="0"/>
    <n v="1"/>
  </r>
  <r>
    <s v="No"/>
    <x v="2"/>
    <x v="0"/>
    <x v="1"/>
    <x v="1"/>
    <x v="0"/>
    <x v="1296"/>
    <x v="1296"/>
    <x v="1"/>
    <x v="4"/>
    <x v="2"/>
    <s v="Yes"/>
    <s v="Y"/>
    <n v="2"/>
    <n v="-2"/>
    <n v="0"/>
    <n v="40"/>
    <n v="0"/>
    <m/>
    <n v="0"/>
    <x v="1"/>
    <n v="1142"/>
    <n v="8"/>
    <x v="0"/>
    <x v="0"/>
    <n v="4"/>
    <n v="72"/>
    <n v="3"/>
    <x v="0"/>
    <n v="4"/>
    <n v="4069"/>
    <n v="8841"/>
    <n v="3"/>
    <n v="18"/>
    <n v="3"/>
    <x v="3"/>
    <n v="80"/>
    <n v="0"/>
    <n v="8"/>
    <n v="3"/>
    <n v="2"/>
    <n v="2"/>
    <n v="2"/>
    <n v="2"/>
  </r>
  <r>
    <s v="No"/>
    <x v="2"/>
    <x v="2"/>
    <x v="1"/>
    <x v="1"/>
    <x v="2"/>
    <x v="1297"/>
    <x v="1297"/>
    <x v="1"/>
    <x v="1"/>
    <x v="2"/>
    <s v="Yes"/>
    <s v="Y"/>
    <n v="3"/>
    <n v="-2"/>
    <n v="0"/>
    <n v="31"/>
    <n v="0"/>
    <m/>
    <n v="0"/>
    <x v="1"/>
    <n v="976"/>
    <n v="3"/>
    <x v="0"/>
    <x v="0"/>
    <n v="3"/>
    <n v="48"/>
    <n v="3"/>
    <x v="1"/>
    <n v="1"/>
    <n v="3065"/>
    <n v="3995"/>
    <n v="1"/>
    <n v="13"/>
    <n v="3"/>
    <x v="1"/>
    <n v="80"/>
    <n v="1"/>
    <n v="4"/>
    <n v="4"/>
    <n v="4"/>
    <n v="2"/>
    <n v="2"/>
    <n v="3"/>
  </r>
  <r>
    <s v="No"/>
    <x v="2"/>
    <x v="0"/>
    <x v="1"/>
    <x v="1"/>
    <x v="0"/>
    <x v="1298"/>
    <x v="1298"/>
    <x v="1"/>
    <x v="2"/>
    <x v="1"/>
    <s v="Yes"/>
    <s v="Y"/>
    <n v="2"/>
    <n v="-2"/>
    <n v="0"/>
    <n v="39"/>
    <n v="0"/>
    <m/>
    <n v="0"/>
    <x v="1"/>
    <n v="792"/>
    <n v="1"/>
    <x v="3"/>
    <x v="0"/>
    <n v="4"/>
    <n v="77"/>
    <n v="3"/>
    <x v="0"/>
    <n v="4"/>
    <n v="6472"/>
    <n v="8989"/>
    <n v="1"/>
    <n v="15"/>
    <n v="3"/>
    <x v="1"/>
    <n v="80"/>
    <n v="1"/>
    <n v="9"/>
    <n v="3"/>
    <n v="9"/>
    <n v="8"/>
    <n v="5"/>
    <n v="8"/>
  </r>
  <r>
    <s v="No"/>
    <x v="2"/>
    <x v="2"/>
    <x v="1"/>
    <x v="0"/>
    <x v="0"/>
    <x v="1299"/>
    <x v="1299"/>
    <x v="1"/>
    <x v="0"/>
    <x v="2"/>
    <s v="Yes"/>
    <s v="Y"/>
    <n v="3"/>
    <n v="-2"/>
    <n v="0"/>
    <n v="34"/>
    <n v="0"/>
    <m/>
    <n v="0"/>
    <x v="1"/>
    <n v="1375"/>
    <n v="10"/>
    <x v="3"/>
    <x v="0"/>
    <n v="4"/>
    <n v="87"/>
    <n v="3"/>
    <x v="0"/>
    <n v="3"/>
    <n v="4001"/>
    <n v="12313"/>
    <n v="1"/>
    <n v="14"/>
    <n v="3"/>
    <x v="3"/>
    <n v="80"/>
    <n v="1"/>
    <n v="15"/>
    <n v="3"/>
    <n v="15"/>
    <n v="14"/>
    <n v="0"/>
    <n v="7"/>
  </r>
  <r>
    <s v="No"/>
    <x v="1"/>
    <x v="0"/>
    <x v="1"/>
    <x v="2"/>
    <x v="5"/>
    <x v="1300"/>
    <x v="1300"/>
    <x v="1"/>
    <x v="8"/>
    <x v="1"/>
    <s v="Yes"/>
    <s v="Y"/>
    <n v="3"/>
    <n v="-2"/>
    <n v="0"/>
    <n v="44"/>
    <n v="0"/>
    <m/>
    <n v="0"/>
    <x v="1"/>
    <n v="602"/>
    <n v="1"/>
    <x v="4"/>
    <x v="0"/>
    <n v="1"/>
    <n v="37"/>
    <n v="3"/>
    <x v="0"/>
    <n v="4"/>
    <n v="5743"/>
    <n v="10503"/>
    <n v="4"/>
    <n v="11"/>
    <n v="3"/>
    <x v="3"/>
    <n v="80"/>
    <n v="0"/>
    <n v="14"/>
    <n v="3"/>
    <n v="10"/>
    <n v="7"/>
    <n v="0"/>
    <n v="2"/>
  </r>
  <r>
    <s v="No"/>
    <x v="1"/>
    <x v="0"/>
    <x v="1"/>
    <x v="2"/>
    <x v="1"/>
    <x v="1301"/>
    <x v="1301"/>
    <x v="1"/>
    <x v="8"/>
    <x v="1"/>
    <s v="Yes"/>
    <s v="Y"/>
    <n v="2"/>
    <n v="-2"/>
    <n v="0"/>
    <n v="38"/>
    <n v="0"/>
    <m/>
    <n v="0"/>
    <x v="1"/>
    <n v="1444"/>
    <n v="1"/>
    <x v="2"/>
    <x v="0"/>
    <n v="4"/>
    <n v="88"/>
    <n v="3"/>
    <x v="1"/>
    <n v="2"/>
    <n v="2991"/>
    <n v="5224"/>
    <n v="0"/>
    <n v="11"/>
    <n v="3"/>
    <x v="2"/>
    <n v="80"/>
    <n v="1"/>
    <n v="7"/>
    <n v="3"/>
    <n v="6"/>
    <n v="2"/>
    <n v="1"/>
    <n v="2"/>
  </r>
  <r>
    <s v="No"/>
    <x v="1"/>
    <x v="3"/>
    <x v="1"/>
    <x v="1"/>
    <x v="0"/>
    <x v="1302"/>
    <x v="1302"/>
    <x v="1"/>
    <x v="7"/>
    <x v="1"/>
    <s v="Yes"/>
    <s v="Y"/>
    <n v="3"/>
    <n v="-2"/>
    <n v="0"/>
    <n v="58"/>
    <n v="0"/>
    <m/>
    <n v="0"/>
    <x v="1"/>
    <n v="1216"/>
    <n v="15"/>
    <x v="2"/>
    <x v="0"/>
    <n v="1"/>
    <n v="87"/>
    <n v="3"/>
    <x v="3"/>
    <n v="3"/>
    <n v="15787"/>
    <n v="21624"/>
    <n v="2"/>
    <n v="14"/>
    <n v="3"/>
    <x v="2"/>
    <n v="80"/>
    <n v="0"/>
    <n v="23"/>
    <n v="3"/>
    <n v="2"/>
    <n v="2"/>
    <n v="2"/>
    <n v="2"/>
  </r>
  <r>
    <s v="No"/>
    <x v="1"/>
    <x v="2"/>
    <x v="1"/>
    <x v="1"/>
    <x v="1"/>
    <x v="1303"/>
    <x v="1303"/>
    <x v="1"/>
    <x v="1"/>
    <x v="1"/>
    <s v="Yes"/>
    <s v="Y"/>
    <n v="3"/>
    <n v="-2"/>
    <n v="0"/>
    <n v="34"/>
    <n v="0"/>
    <m/>
    <n v="0"/>
    <x v="1"/>
    <n v="735"/>
    <n v="22"/>
    <x v="2"/>
    <x v="0"/>
    <n v="3"/>
    <n v="86"/>
    <n v="2"/>
    <x v="0"/>
    <n v="4"/>
    <n v="5747"/>
    <n v="26496"/>
    <n v="1"/>
    <n v="15"/>
    <n v="3"/>
    <x v="2"/>
    <n v="80"/>
    <n v="0"/>
    <n v="16"/>
    <n v="3"/>
    <n v="15"/>
    <n v="10"/>
    <n v="6"/>
    <n v="11"/>
  </r>
  <r>
    <s v="No"/>
    <x v="1"/>
    <x v="0"/>
    <x v="1"/>
    <x v="1"/>
    <x v="0"/>
    <x v="1304"/>
    <x v="1304"/>
    <x v="1"/>
    <x v="2"/>
    <x v="1"/>
    <s v="Yes"/>
    <s v="Y"/>
    <n v="3"/>
    <n v="-2"/>
    <n v="0"/>
    <n v="36"/>
    <n v="0"/>
    <m/>
    <n v="0"/>
    <x v="1"/>
    <n v="1302"/>
    <n v="6"/>
    <x v="2"/>
    <x v="0"/>
    <n v="1"/>
    <n v="80"/>
    <n v="4"/>
    <x v="0"/>
    <n v="1"/>
    <n v="5562"/>
    <n v="19711"/>
    <n v="3"/>
    <n v="13"/>
    <n v="3"/>
    <x v="1"/>
    <n v="80"/>
    <n v="1"/>
    <n v="9"/>
    <n v="3"/>
    <n v="3"/>
    <n v="2"/>
    <n v="0"/>
    <n v="2"/>
  </r>
  <r>
    <s v="No"/>
    <x v="1"/>
    <x v="1"/>
    <x v="1"/>
    <x v="1"/>
    <x v="2"/>
    <x v="1305"/>
    <x v="1305"/>
    <x v="1"/>
    <x v="4"/>
    <x v="1"/>
    <s v="Yes"/>
    <s v="Y"/>
    <n v="3"/>
    <n v="-2"/>
    <n v="0"/>
    <n v="50"/>
    <n v="0"/>
    <m/>
    <n v="0"/>
    <x v="1"/>
    <n v="1234"/>
    <n v="20"/>
    <x v="4"/>
    <x v="0"/>
    <n v="2"/>
    <n v="41"/>
    <n v="3"/>
    <x v="3"/>
    <n v="3"/>
    <n v="11245"/>
    <n v="20689"/>
    <n v="2"/>
    <n v="15"/>
    <n v="3"/>
    <x v="3"/>
    <n v="80"/>
    <n v="1"/>
    <n v="32"/>
    <n v="3"/>
    <n v="30"/>
    <n v="8"/>
    <n v="12"/>
    <n v="13"/>
  </r>
  <r>
    <s v="No"/>
    <x v="1"/>
    <x v="0"/>
    <x v="1"/>
    <x v="1"/>
    <x v="0"/>
    <x v="1306"/>
    <x v="1306"/>
    <x v="1"/>
    <x v="4"/>
    <x v="1"/>
    <s v="Yes"/>
    <s v="Y"/>
    <n v="3"/>
    <n v="-2"/>
    <n v="0"/>
    <n v="42"/>
    <n v="0"/>
    <m/>
    <n v="0"/>
    <x v="1"/>
    <n v="288"/>
    <n v="2"/>
    <x v="3"/>
    <x v="0"/>
    <n v="4"/>
    <n v="40"/>
    <n v="3"/>
    <x v="2"/>
    <n v="4"/>
    <n v="10124"/>
    <n v="18611"/>
    <n v="2"/>
    <n v="14"/>
    <n v="3"/>
    <x v="3"/>
    <n v="80"/>
    <n v="1"/>
    <n v="24"/>
    <n v="1"/>
    <n v="20"/>
    <n v="8"/>
    <n v="13"/>
    <n v="9"/>
  </r>
  <r>
    <s v="No"/>
    <x v="1"/>
    <x v="0"/>
    <x v="1"/>
    <x v="1"/>
    <x v="0"/>
    <x v="1307"/>
    <x v="1307"/>
    <x v="1"/>
    <x v="4"/>
    <x v="1"/>
    <s v="Yes"/>
    <s v="Y"/>
    <n v="2"/>
    <n v="-2"/>
    <n v="0"/>
    <n v="35"/>
    <n v="0"/>
    <m/>
    <n v="0"/>
    <x v="1"/>
    <n v="1199"/>
    <n v="18"/>
    <x v="2"/>
    <x v="0"/>
    <n v="3"/>
    <n v="80"/>
    <n v="3"/>
    <x v="0"/>
    <n v="3"/>
    <n v="5689"/>
    <n v="24594"/>
    <n v="1"/>
    <n v="14"/>
    <n v="3"/>
    <x v="1"/>
    <n v="80"/>
    <n v="2"/>
    <n v="10"/>
    <n v="4"/>
    <n v="10"/>
    <n v="2"/>
    <n v="0"/>
    <n v="2"/>
  </r>
  <r>
    <s v="No"/>
    <x v="1"/>
    <x v="0"/>
    <x v="1"/>
    <x v="1"/>
    <x v="2"/>
    <x v="1308"/>
    <x v="1308"/>
    <x v="1"/>
    <x v="1"/>
    <x v="0"/>
    <s v="Yes"/>
    <s v="Y"/>
    <n v="2"/>
    <n v="-2"/>
    <n v="0"/>
    <n v="35"/>
    <n v="0"/>
    <m/>
    <n v="0"/>
    <x v="1"/>
    <n v="146"/>
    <n v="2"/>
    <x v="2"/>
    <x v="0"/>
    <n v="1"/>
    <n v="79"/>
    <n v="2"/>
    <x v="1"/>
    <n v="4"/>
    <n v="4930"/>
    <n v="13970"/>
    <n v="0"/>
    <n v="14"/>
    <n v="3"/>
    <x v="3"/>
    <n v="80"/>
    <n v="0"/>
    <n v="6"/>
    <n v="4"/>
    <n v="5"/>
    <n v="4"/>
    <n v="1"/>
    <n v="4"/>
  </r>
  <r>
    <s v="No"/>
    <x v="1"/>
    <x v="0"/>
    <x v="1"/>
    <x v="1"/>
    <x v="2"/>
    <x v="1309"/>
    <x v="1309"/>
    <x v="1"/>
    <x v="3"/>
    <x v="0"/>
    <s v="Yes"/>
    <s v="Y"/>
    <n v="2"/>
    <n v="-2"/>
    <n v="0"/>
    <n v="44"/>
    <n v="0"/>
    <m/>
    <n v="0"/>
    <x v="1"/>
    <n v="1193"/>
    <n v="2"/>
    <x v="1"/>
    <x v="0"/>
    <n v="2"/>
    <n v="86"/>
    <n v="3"/>
    <x v="2"/>
    <n v="3"/>
    <n v="10209"/>
    <n v="19719"/>
    <n v="5"/>
    <n v="18"/>
    <n v="3"/>
    <x v="2"/>
    <n v="80"/>
    <n v="0"/>
    <n v="16"/>
    <n v="2"/>
    <n v="2"/>
    <n v="2"/>
    <n v="2"/>
    <n v="2"/>
  </r>
  <r>
    <s v="No"/>
    <x v="1"/>
    <x v="1"/>
    <x v="1"/>
    <x v="1"/>
    <x v="2"/>
    <x v="1310"/>
    <x v="1310"/>
    <x v="1"/>
    <x v="7"/>
    <x v="0"/>
    <s v="Yes"/>
    <s v="Y"/>
    <n v="2"/>
    <n v="-2"/>
    <n v="0"/>
    <n v="50"/>
    <n v="0"/>
    <m/>
    <n v="0"/>
    <x v="1"/>
    <n v="333"/>
    <n v="22"/>
    <x v="4"/>
    <x v="0"/>
    <n v="3"/>
    <n v="88"/>
    <n v="1"/>
    <x v="3"/>
    <n v="4"/>
    <n v="14411"/>
    <n v="24450"/>
    <n v="1"/>
    <n v="13"/>
    <n v="3"/>
    <x v="1"/>
    <n v="80"/>
    <n v="0"/>
    <n v="32"/>
    <n v="3"/>
    <n v="32"/>
    <n v="6"/>
    <n v="13"/>
    <n v="9"/>
  </r>
  <r>
    <s v="No"/>
    <x v="1"/>
    <x v="2"/>
    <x v="1"/>
    <x v="1"/>
    <x v="0"/>
    <x v="1311"/>
    <x v="1311"/>
    <x v="1"/>
    <x v="4"/>
    <x v="0"/>
    <s v="Yes"/>
    <s v="Y"/>
    <n v="5"/>
    <n v="-2"/>
    <n v="0"/>
    <n v="29"/>
    <n v="0"/>
    <m/>
    <n v="0"/>
    <x v="1"/>
    <n v="461"/>
    <n v="1"/>
    <x v="3"/>
    <x v="0"/>
    <n v="4"/>
    <n v="70"/>
    <n v="4"/>
    <x v="0"/>
    <n v="3"/>
    <n v="6294"/>
    <n v="23060"/>
    <n v="8"/>
    <n v="12"/>
    <n v="3"/>
    <x v="1"/>
    <n v="80"/>
    <n v="0"/>
    <n v="10"/>
    <n v="4"/>
    <n v="3"/>
    <n v="2"/>
    <n v="0"/>
    <n v="2"/>
  </r>
  <r>
    <s v="No"/>
    <x v="1"/>
    <x v="2"/>
    <x v="1"/>
    <x v="0"/>
    <x v="0"/>
    <x v="1312"/>
    <x v="1312"/>
    <x v="1"/>
    <x v="0"/>
    <x v="1"/>
    <s v="Yes"/>
    <s v="Y"/>
    <n v="2"/>
    <n v="-2"/>
    <n v="0"/>
    <n v="28"/>
    <n v="0"/>
    <m/>
    <n v="0"/>
    <x v="1"/>
    <n v="783"/>
    <n v="1"/>
    <x v="0"/>
    <x v="0"/>
    <n v="3"/>
    <n v="42"/>
    <n v="2"/>
    <x v="0"/>
    <n v="4"/>
    <n v="6834"/>
    <n v="19255"/>
    <n v="1"/>
    <n v="12"/>
    <n v="3"/>
    <x v="3"/>
    <n v="80"/>
    <n v="1"/>
    <n v="7"/>
    <n v="3"/>
    <n v="7"/>
    <n v="7"/>
    <n v="0"/>
    <n v="7"/>
  </r>
  <r>
    <s v="No"/>
    <x v="0"/>
    <x v="3"/>
    <x v="1"/>
    <x v="2"/>
    <x v="5"/>
    <x v="1313"/>
    <x v="1313"/>
    <x v="1"/>
    <x v="5"/>
    <x v="1"/>
    <s v="Yes"/>
    <s v="Y"/>
    <n v="0"/>
    <n v="-2"/>
    <n v="0"/>
    <n v="55"/>
    <n v="0"/>
    <m/>
    <n v="0"/>
    <x v="1"/>
    <n v="189"/>
    <n v="26"/>
    <x v="2"/>
    <x v="0"/>
    <n v="3"/>
    <n v="71"/>
    <n v="4"/>
    <x v="4"/>
    <n v="2"/>
    <n v="19636"/>
    <n v="25811"/>
    <n v="4"/>
    <n v="18"/>
    <n v="3"/>
    <x v="0"/>
    <n v="80"/>
    <n v="1"/>
    <n v="35"/>
    <n v="3"/>
    <n v="10"/>
    <n v="9"/>
    <n v="1"/>
    <n v="4"/>
  </r>
  <r>
    <s v="No"/>
    <x v="0"/>
    <x v="1"/>
    <x v="1"/>
    <x v="1"/>
    <x v="2"/>
    <x v="1314"/>
    <x v="1314"/>
    <x v="1"/>
    <x v="4"/>
    <x v="2"/>
    <s v="Yes"/>
    <s v="Y"/>
    <n v="2"/>
    <n v="-2"/>
    <n v="0"/>
    <n v="45"/>
    <n v="0"/>
    <m/>
    <n v="0"/>
    <x v="1"/>
    <n v="1038"/>
    <n v="20"/>
    <x v="3"/>
    <x v="0"/>
    <n v="2"/>
    <n v="95"/>
    <n v="1"/>
    <x v="2"/>
    <n v="1"/>
    <n v="10851"/>
    <n v="19863"/>
    <n v="2"/>
    <n v="18"/>
    <n v="3"/>
    <x v="2"/>
    <n v="80"/>
    <n v="1"/>
    <n v="24"/>
    <n v="3"/>
    <n v="7"/>
    <n v="7"/>
    <n v="0"/>
    <n v="7"/>
  </r>
  <r>
    <s v="No"/>
    <x v="0"/>
    <x v="1"/>
    <x v="1"/>
    <x v="1"/>
    <x v="2"/>
    <x v="1315"/>
    <x v="1315"/>
    <x v="1"/>
    <x v="7"/>
    <x v="2"/>
    <s v="Yes"/>
    <s v="Y"/>
    <n v="3"/>
    <n v="-2"/>
    <n v="0"/>
    <n v="46"/>
    <n v="0"/>
    <m/>
    <n v="0"/>
    <x v="1"/>
    <n v="734"/>
    <n v="2"/>
    <x v="2"/>
    <x v="0"/>
    <n v="3"/>
    <n v="46"/>
    <n v="3"/>
    <x v="4"/>
    <n v="4"/>
    <n v="19328"/>
    <n v="14218"/>
    <n v="7"/>
    <n v="17"/>
    <n v="3"/>
    <x v="3"/>
    <n v="80"/>
    <n v="1"/>
    <n v="24"/>
    <n v="3"/>
    <n v="2"/>
    <n v="1"/>
    <n v="2"/>
    <n v="2"/>
  </r>
  <r>
    <s v="No"/>
    <x v="0"/>
    <x v="0"/>
    <x v="1"/>
    <x v="1"/>
    <x v="0"/>
    <x v="1316"/>
    <x v="1316"/>
    <x v="1"/>
    <x v="1"/>
    <x v="2"/>
    <s v="Yes"/>
    <s v="Y"/>
    <n v="3"/>
    <n v="-2"/>
    <n v="0"/>
    <n v="42"/>
    <n v="0"/>
    <m/>
    <n v="0"/>
    <x v="1"/>
    <n v="557"/>
    <n v="18"/>
    <x v="2"/>
    <x v="0"/>
    <n v="4"/>
    <n v="35"/>
    <n v="3"/>
    <x v="0"/>
    <n v="1"/>
    <n v="5410"/>
    <n v="11189"/>
    <n v="6"/>
    <n v="17"/>
    <n v="3"/>
    <x v="3"/>
    <n v="80"/>
    <n v="1"/>
    <n v="9"/>
    <n v="2"/>
    <n v="4"/>
    <n v="3"/>
    <n v="1"/>
    <n v="2"/>
  </r>
  <r>
    <s v="No"/>
    <x v="0"/>
    <x v="2"/>
    <x v="1"/>
    <x v="1"/>
    <x v="1"/>
    <x v="1317"/>
    <x v="1317"/>
    <x v="1"/>
    <x v="2"/>
    <x v="2"/>
    <s v="Yes"/>
    <s v="Y"/>
    <n v="2"/>
    <n v="-2"/>
    <n v="0"/>
    <n v="25"/>
    <n v="0"/>
    <m/>
    <n v="0"/>
    <x v="1"/>
    <n v="977"/>
    <n v="2"/>
    <x v="1"/>
    <x v="0"/>
    <n v="4"/>
    <n v="57"/>
    <n v="3"/>
    <x v="1"/>
    <n v="3"/>
    <n v="3977"/>
    <n v="7298"/>
    <n v="6"/>
    <n v="19"/>
    <n v="3"/>
    <x v="3"/>
    <n v="80"/>
    <n v="1"/>
    <n v="7"/>
    <n v="2"/>
    <n v="2"/>
    <n v="2"/>
    <n v="0"/>
    <n v="2"/>
  </r>
  <r>
    <s v="No"/>
    <x v="0"/>
    <x v="0"/>
    <x v="1"/>
    <x v="1"/>
    <x v="2"/>
    <x v="1318"/>
    <x v="1318"/>
    <x v="1"/>
    <x v="1"/>
    <x v="1"/>
    <s v="Yes"/>
    <s v="Y"/>
    <n v="5"/>
    <n v="-2"/>
    <n v="0"/>
    <n v="41"/>
    <n v="0"/>
    <m/>
    <n v="0"/>
    <x v="1"/>
    <n v="1283"/>
    <n v="5"/>
    <x v="4"/>
    <x v="0"/>
    <n v="2"/>
    <n v="90"/>
    <n v="4"/>
    <x v="1"/>
    <n v="3"/>
    <n v="2127"/>
    <n v="5561"/>
    <n v="2"/>
    <n v="12"/>
    <n v="3"/>
    <x v="0"/>
    <n v="80"/>
    <n v="0"/>
    <n v="7"/>
    <n v="2"/>
    <n v="4"/>
    <n v="2"/>
    <n v="0"/>
    <n v="3"/>
  </r>
  <r>
    <s v="No"/>
    <x v="0"/>
    <x v="3"/>
    <x v="1"/>
    <x v="1"/>
    <x v="0"/>
    <x v="1319"/>
    <x v="1319"/>
    <x v="1"/>
    <x v="4"/>
    <x v="1"/>
    <s v="Yes"/>
    <s v="Y"/>
    <n v="2"/>
    <n v="-2"/>
    <n v="0"/>
    <n v="55"/>
    <n v="0"/>
    <m/>
    <n v="0"/>
    <x v="1"/>
    <n v="1229"/>
    <n v="4"/>
    <x v="2"/>
    <x v="0"/>
    <n v="4"/>
    <n v="30"/>
    <n v="3"/>
    <x v="0"/>
    <n v="3"/>
    <n v="4035"/>
    <n v="16143"/>
    <n v="0"/>
    <n v="16"/>
    <n v="3"/>
    <x v="2"/>
    <n v="80"/>
    <n v="0"/>
    <n v="4"/>
    <n v="3"/>
    <n v="3"/>
    <n v="2"/>
    <n v="1"/>
    <n v="2"/>
  </r>
  <r>
    <s v="No"/>
    <x v="0"/>
    <x v="0"/>
    <x v="1"/>
    <x v="1"/>
    <x v="2"/>
    <x v="1320"/>
    <x v="1320"/>
    <x v="1"/>
    <x v="4"/>
    <x v="1"/>
    <s v="Yes"/>
    <s v="Y"/>
    <n v="2"/>
    <n v="-2"/>
    <n v="0"/>
    <n v="38"/>
    <n v="0"/>
    <m/>
    <n v="0"/>
    <x v="1"/>
    <n v="833"/>
    <n v="18"/>
    <x v="3"/>
    <x v="0"/>
    <n v="2"/>
    <n v="60"/>
    <n v="1"/>
    <x v="0"/>
    <n v="4"/>
    <n v="5811"/>
    <n v="24539"/>
    <n v="3"/>
    <n v="16"/>
    <n v="3"/>
    <x v="3"/>
    <n v="80"/>
    <n v="1"/>
    <n v="15"/>
    <n v="3"/>
    <n v="1"/>
    <n v="0"/>
    <n v="1"/>
    <n v="0"/>
  </r>
  <r>
    <s v="No"/>
    <x v="0"/>
    <x v="2"/>
    <x v="1"/>
    <x v="1"/>
    <x v="0"/>
    <x v="1321"/>
    <x v="1321"/>
    <x v="1"/>
    <x v="2"/>
    <x v="1"/>
    <s v="Yes"/>
    <s v="Y"/>
    <n v="3"/>
    <n v="-2"/>
    <n v="0"/>
    <n v="33"/>
    <n v="0"/>
    <m/>
    <n v="0"/>
    <x v="1"/>
    <n v="589"/>
    <n v="28"/>
    <x v="2"/>
    <x v="0"/>
    <n v="2"/>
    <n v="79"/>
    <n v="3"/>
    <x v="0"/>
    <n v="3"/>
    <n v="5207"/>
    <n v="22949"/>
    <n v="1"/>
    <n v="12"/>
    <n v="3"/>
    <x v="2"/>
    <n v="80"/>
    <n v="1"/>
    <n v="15"/>
    <n v="3"/>
    <n v="15"/>
    <n v="14"/>
    <n v="5"/>
    <n v="7"/>
  </r>
  <r>
    <s v="No"/>
    <x v="0"/>
    <x v="2"/>
    <x v="1"/>
    <x v="1"/>
    <x v="1"/>
    <x v="1322"/>
    <x v="1322"/>
    <x v="1"/>
    <x v="2"/>
    <x v="1"/>
    <s v="Yes"/>
    <s v="Y"/>
    <n v="2"/>
    <n v="-2"/>
    <n v="0"/>
    <n v="29"/>
    <n v="0"/>
    <m/>
    <n v="0"/>
    <x v="1"/>
    <n v="1378"/>
    <n v="13"/>
    <x v="0"/>
    <x v="0"/>
    <n v="4"/>
    <n v="46"/>
    <n v="2"/>
    <x v="0"/>
    <n v="2"/>
    <n v="4025"/>
    <n v="23679"/>
    <n v="4"/>
    <n v="13"/>
    <n v="3"/>
    <x v="0"/>
    <n v="80"/>
    <n v="1"/>
    <n v="10"/>
    <n v="3"/>
    <n v="4"/>
    <n v="3"/>
    <n v="0"/>
    <n v="3"/>
  </r>
  <r>
    <s v="No"/>
    <x v="0"/>
    <x v="0"/>
    <x v="1"/>
    <x v="1"/>
    <x v="0"/>
    <x v="1323"/>
    <x v="1323"/>
    <x v="1"/>
    <x v="4"/>
    <x v="1"/>
    <s v="Yes"/>
    <s v="Y"/>
    <n v="1"/>
    <n v="-2"/>
    <n v="0"/>
    <n v="36"/>
    <n v="0"/>
    <m/>
    <n v="0"/>
    <x v="1"/>
    <n v="1383"/>
    <n v="10"/>
    <x v="3"/>
    <x v="0"/>
    <n v="4"/>
    <n v="90"/>
    <n v="3"/>
    <x v="2"/>
    <n v="1"/>
    <n v="8321"/>
    <n v="25949"/>
    <n v="7"/>
    <n v="13"/>
    <n v="3"/>
    <x v="1"/>
    <n v="80"/>
    <n v="1"/>
    <n v="15"/>
    <n v="3"/>
    <n v="12"/>
    <n v="8"/>
    <n v="5"/>
    <n v="7"/>
  </r>
  <r>
    <s v="No"/>
    <x v="0"/>
    <x v="0"/>
    <x v="1"/>
    <x v="1"/>
    <x v="2"/>
    <x v="1324"/>
    <x v="1324"/>
    <x v="1"/>
    <x v="2"/>
    <x v="1"/>
    <s v="Yes"/>
    <s v="Y"/>
    <n v="3"/>
    <n v="-2"/>
    <n v="0"/>
    <n v="35"/>
    <n v="0"/>
    <m/>
    <n v="0"/>
    <x v="1"/>
    <n v="1490"/>
    <n v="11"/>
    <x v="2"/>
    <x v="0"/>
    <n v="4"/>
    <n v="43"/>
    <n v="3"/>
    <x v="1"/>
    <n v="3"/>
    <n v="2660"/>
    <n v="20232"/>
    <n v="7"/>
    <n v="11"/>
    <n v="3"/>
    <x v="3"/>
    <n v="80"/>
    <n v="1"/>
    <n v="5"/>
    <n v="3"/>
    <n v="2"/>
    <n v="2"/>
    <n v="2"/>
    <n v="2"/>
  </r>
  <r>
    <s v="No"/>
    <x v="0"/>
    <x v="1"/>
    <x v="1"/>
    <x v="1"/>
    <x v="4"/>
    <x v="1325"/>
    <x v="1325"/>
    <x v="1"/>
    <x v="3"/>
    <x v="1"/>
    <s v="Yes"/>
    <s v="Y"/>
    <n v="4"/>
    <n v="-2"/>
    <n v="0"/>
    <n v="45"/>
    <n v="0"/>
    <m/>
    <n v="0"/>
    <x v="1"/>
    <n v="1448"/>
    <n v="29"/>
    <x v="3"/>
    <x v="0"/>
    <n v="4"/>
    <n v="55"/>
    <n v="3"/>
    <x v="2"/>
    <n v="4"/>
    <n v="9380"/>
    <n v="14720"/>
    <n v="4"/>
    <n v="18"/>
    <n v="3"/>
    <x v="1"/>
    <n v="80"/>
    <n v="2"/>
    <n v="10"/>
    <n v="4"/>
    <n v="3"/>
    <n v="1"/>
    <n v="1"/>
    <n v="2"/>
  </r>
  <r>
    <s v="No"/>
    <x v="0"/>
    <x v="2"/>
    <x v="1"/>
    <x v="1"/>
    <x v="2"/>
    <x v="1326"/>
    <x v="1326"/>
    <x v="1"/>
    <x v="1"/>
    <x v="1"/>
    <s v="Yes"/>
    <s v="Y"/>
    <n v="3"/>
    <n v="-2"/>
    <n v="0"/>
    <n v="34"/>
    <n v="0"/>
    <m/>
    <n v="0"/>
    <x v="1"/>
    <n v="181"/>
    <n v="2"/>
    <x v="2"/>
    <x v="0"/>
    <n v="4"/>
    <n v="97"/>
    <n v="4"/>
    <x v="1"/>
    <n v="4"/>
    <n v="2932"/>
    <n v="5586"/>
    <n v="0"/>
    <n v="14"/>
    <n v="3"/>
    <x v="0"/>
    <n v="80"/>
    <n v="3"/>
    <n v="6"/>
    <n v="3"/>
    <n v="5"/>
    <n v="0"/>
    <n v="1"/>
    <n v="2"/>
  </r>
  <r>
    <s v="No"/>
    <x v="0"/>
    <x v="2"/>
    <x v="1"/>
    <x v="1"/>
    <x v="2"/>
    <x v="1327"/>
    <x v="1327"/>
    <x v="1"/>
    <x v="2"/>
    <x v="0"/>
    <s v="Yes"/>
    <s v="Y"/>
    <n v="3"/>
    <n v="-2"/>
    <n v="0"/>
    <n v="29"/>
    <n v="0"/>
    <m/>
    <n v="0"/>
    <x v="1"/>
    <n v="1370"/>
    <n v="3"/>
    <x v="1"/>
    <x v="0"/>
    <n v="2"/>
    <n v="87"/>
    <n v="3"/>
    <x v="1"/>
    <n v="1"/>
    <n v="4723"/>
    <n v="16213"/>
    <n v="1"/>
    <n v="18"/>
    <n v="3"/>
    <x v="1"/>
    <n v="80"/>
    <n v="0"/>
    <n v="10"/>
    <n v="3"/>
    <n v="10"/>
    <n v="9"/>
    <n v="1"/>
    <n v="5"/>
  </r>
  <r>
    <s v="No"/>
    <x v="0"/>
    <x v="0"/>
    <x v="1"/>
    <x v="1"/>
    <x v="2"/>
    <x v="1328"/>
    <x v="1328"/>
    <x v="1"/>
    <x v="1"/>
    <x v="0"/>
    <s v="Yes"/>
    <s v="Y"/>
    <n v="2"/>
    <n v="-2"/>
    <n v="0"/>
    <n v="44"/>
    <n v="0"/>
    <m/>
    <n v="0"/>
    <x v="1"/>
    <n v="1037"/>
    <n v="1"/>
    <x v="3"/>
    <x v="0"/>
    <n v="2"/>
    <n v="42"/>
    <n v="3"/>
    <x v="1"/>
    <n v="4"/>
    <n v="2436"/>
    <n v="13422"/>
    <n v="6"/>
    <n v="12"/>
    <n v="3"/>
    <x v="3"/>
    <n v="80"/>
    <n v="0"/>
    <n v="6"/>
    <n v="3"/>
    <n v="4"/>
    <n v="3"/>
    <n v="1"/>
    <n v="2"/>
  </r>
  <r>
    <s v="No"/>
    <x v="0"/>
    <x v="2"/>
    <x v="1"/>
    <x v="1"/>
    <x v="0"/>
    <x v="1329"/>
    <x v="1329"/>
    <x v="1"/>
    <x v="4"/>
    <x v="0"/>
    <s v="Yes"/>
    <s v="Y"/>
    <n v="6"/>
    <n v="-2"/>
    <n v="0"/>
    <n v="33"/>
    <n v="0"/>
    <m/>
    <n v="0"/>
    <x v="1"/>
    <n v="516"/>
    <n v="8"/>
    <x v="4"/>
    <x v="0"/>
    <n v="4"/>
    <n v="69"/>
    <n v="3"/>
    <x v="0"/>
    <n v="3"/>
    <n v="6388"/>
    <n v="22049"/>
    <n v="2"/>
    <n v="17"/>
    <n v="3"/>
    <x v="0"/>
    <n v="80"/>
    <n v="0"/>
    <n v="14"/>
    <n v="3"/>
    <n v="0"/>
    <n v="0"/>
    <n v="0"/>
    <n v="0"/>
  </r>
  <r>
    <s v="No"/>
    <x v="0"/>
    <x v="2"/>
    <x v="1"/>
    <x v="0"/>
    <x v="2"/>
    <x v="1330"/>
    <x v="1330"/>
    <x v="1"/>
    <x v="0"/>
    <x v="2"/>
    <s v="Yes"/>
    <s v="Y"/>
    <n v="3"/>
    <n v="-2"/>
    <n v="0"/>
    <n v="29"/>
    <n v="0"/>
    <m/>
    <n v="0"/>
    <x v="1"/>
    <n v="991"/>
    <n v="5"/>
    <x v="3"/>
    <x v="0"/>
    <n v="1"/>
    <n v="43"/>
    <n v="2"/>
    <x v="0"/>
    <n v="2"/>
    <n v="4187"/>
    <n v="3356"/>
    <n v="1"/>
    <n v="13"/>
    <n v="3"/>
    <x v="2"/>
    <n v="80"/>
    <n v="1"/>
    <n v="10"/>
    <n v="2"/>
    <n v="10"/>
    <n v="0"/>
    <n v="0"/>
    <n v="9"/>
  </r>
  <r>
    <s v="No"/>
    <x v="0"/>
    <x v="1"/>
    <x v="1"/>
    <x v="0"/>
    <x v="0"/>
    <x v="1331"/>
    <x v="1331"/>
    <x v="1"/>
    <x v="0"/>
    <x v="2"/>
    <s v="Yes"/>
    <s v="Y"/>
    <n v="5"/>
    <n v="-2"/>
    <n v="0"/>
    <n v="46"/>
    <n v="0"/>
    <m/>
    <n v="0"/>
    <x v="1"/>
    <n v="1277"/>
    <n v="2"/>
    <x v="3"/>
    <x v="0"/>
    <n v="3"/>
    <n v="74"/>
    <n v="3"/>
    <x v="2"/>
    <n v="4"/>
    <n v="10368"/>
    <n v="5596"/>
    <n v="4"/>
    <n v="12"/>
    <n v="3"/>
    <x v="2"/>
    <n v="80"/>
    <n v="1"/>
    <n v="13"/>
    <n v="2"/>
    <n v="10"/>
    <n v="6"/>
    <n v="0"/>
    <n v="3"/>
  </r>
  <r>
    <s v="No"/>
    <x v="0"/>
    <x v="0"/>
    <x v="1"/>
    <x v="0"/>
    <x v="3"/>
    <x v="1332"/>
    <x v="1332"/>
    <x v="1"/>
    <x v="0"/>
    <x v="2"/>
    <s v="Yes"/>
    <s v="Y"/>
    <n v="4"/>
    <n v="-2"/>
    <n v="0"/>
    <n v="42"/>
    <n v="0"/>
    <m/>
    <n v="0"/>
    <x v="1"/>
    <n v="419"/>
    <n v="12"/>
    <x v="2"/>
    <x v="0"/>
    <n v="2"/>
    <n v="77"/>
    <n v="3"/>
    <x v="0"/>
    <n v="1"/>
    <n v="5087"/>
    <n v="2900"/>
    <n v="3"/>
    <n v="12"/>
    <n v="3"/>
    <x v="3"/>
    <n v="80"/>
    <n v="2"/>
    <n v="14"/>
    <n v="3"/>
    <n v="0"/>
    <n v="0"/>
    <n v="0"/>
    <n v="0"/>
  </r>
  <r>
    <s v="No"/>
    <x v="0"/>
    <x v="2"/>
    <x v="1"/>
    <x v="0"/>
    <x v="4"/>
    <x v="1333"/>
    <x v="1333"/>
    <x v="1"/>
    <x v="0"/>
    <x v="1"/>
    <s v="Yes"/>
    <s v="Y"/>
    <n v="3"/>
    <n v="-2"/>
    <n v="0"/>
    <n v="34"/>
    <n v="0"/>
    <m/>
    <n v="0"/>
    <x v="1"/>
    <n v="971"/>
    <n v="1"/>
    <x v="3"/>
    <x v="0"/>
    <n v="4"/>
    <n v="64"/>
    <n v="2"/>
    <x v="2"/>
    <n v="4"/>
    <n v="7083"/>
    <n v="12288"/>
    <n v="1"/>
    <n v="14"/>
    <n v="3"/>
    <x v="1"/>
    <n v="80"/>
    <n v="0"/>
    <n v="10"/>
    <n v="3"/>
    <n v="10"/>
    <n v="9"/>
    <n v="8"/>
    <n v="6"/>
  </r>
  <r>
    <s v="No"/>
    <x v="0"/>
    <x v="1"/>
    <x v="1"/>
    <x v="0"/>
    <x v="3"/>
    <x v="1334"/>
    <x v="1334"/>
    <x v="1"/>
    <x v="5"/>
    <x v="1"/>
    <s v="Yes"/>
    <s v="Y"/>
    <n v="2"/>
    <n v="-2"/>
    <n v="0"/>
    <n v="50"/>
    <n v="0"/>
    <m/>
    <n v="0"/>
    <x v="1"/>
    <n v="264"/>
    <n v="9"/>
    <x v="3"/>
    <x v="0"/>
    <n v="3"/>
    <n v="59"/>
    <n v="3"/>
    <x v="4"/>
    <n v="1"/>
    <n v="19331"/>
    <n v="19519"/>
    <n v="4"/>
    <n v="16"/>
    <n v="3"/>
    <x v="3"/>
    <n v="80"/>
    <n v="1"/>
    <n v="27"/>
    <n v="3"/>
    <n v="1"/>
    <n v="0"/>
    <n v="0"/>
    <n v="0"/>
  </r>
  <r>
    <s v="No"/>
    <x v="0"/>
    <x v="0"/>
    <x v="1"/>
    <x v="0"/>
    <x v="2"/>
    <x v="1335"/>
    <x v="1335"/>
    <x v="1"/>
    <x v="0"/>
    <x v="1"/>
    <s v="Yes"/>
    <s v="Y"/>
    <n v="3"/>
    <n v="-2"/>
    <n v="0"/>
    <n v="43"/>
    <n v="0"/>
    <m/>
    <n v="0"/>
    <x v="1"/>
    <n v="1179"/>
    <n v="2"/>
    <x v="3"/>
    <x v="0"/>
    <n v="4"/>
    <n v="73"/>
    <n v="3"/>
    <x v="0"/>
    <n v="4"/>
    <n v="7847"/>
    <n v="6069"/>
    <n v="1"/>
    <n v="17"/>
    <n v="3"/>
    <x v="0"/>
    <n v="80"/>
    <n v="1"/>
    <n v="10"/>
    <n v="3"/>
    <n v="10"/>
    <n v="9"/>
    <n v="8"/>
    <n v="8"/>
  </r>
  <r>
    <s v="No"/>
    <x v="0"/>
    <x v="2"/>
    <x v="1"/>
    <x v="0"/>
    <x v="0"/>
    <x v="1336"/>
    <x v="1336"/>
    <x v="1"/>
    <x v="0"/>
    <x v="1"/>
    <s v="Yes"/>
    <s v="Y"/>
    <n v="3"/>
    <n v="-2"/>
    <n v="0"/>
    <n v="34"/>
    <n v="0"/>
    <m/>
    <n v="0"/>
    <x v="1"/>
    <n v="1480"/>
    <n v="4"/>
    <x v="3"/>
    <x v="0"/>
    <n v="3"/>
    <n v="64"/>
    <n v="3"/>
    <x v="2"/>
    <n v="4"/>
    <n v="9713"/>
    <n v="24444"/>
    <n v="2"/>
    <n v="13"/>
    <n v="3"/>
    <x v="1"/>
    <n v="80"/>
    <n v="3"/>
    <n v="9"/>
    <n v="3"/>
    <n v="5"/>
    <n v="3"/>
    <n v="1"/>
    <n v="0"/>
  </r>
  <r>
    <s v="No"/>
    <x v="0"/>
    <x v="4"/>
    <x v="1"/>
    <x v="0"/>
    <x v="2"/>
    <x v="1337"/>
    <x v="1337"/>
    <x v="1"/>
    <x v="6"/>
    <x v="0"/>
    <s v="Yes"/>
    <s v="Y"/>
    <n v="6"/>
    <n v="-2"/>
    <n v="0"/>
    <n v="21"/>
    <n v="0"/>
    <m/>
    <n v="0"/>
    <x v="1"/>
    <n v="501"/>
    <n v="5"/>
    <x v="1"/>
    <x v="0"/>
    <n v="3"/>
    <n v="58"/>
    <n v="3"/>
    <x v="1"/>
    <n v="1"/>
    <n v="2380"/>
    <n v="25479"/>
    <n v="1"/>
    <n v="11"/>
    <n v="3"/>
    <x v="1"/>
    <n v="80"/>
    <n v="0"/>
    <n v="2"/>
    <n v="3"/>
    <n v="2"/>
    <n v="2"/>
    <n v="1"/>
    <n v="2"/>
  </r>
  <r>
    <s v="No"/>
    <x v="0"/>
    <x v="0"/>
    <x v="1"/>
    <x v="0"/>
    <x v="0"/>
    <x v="1338"/>
    <x v="1338"/>
    <x v="1"/>
    <x v="0"/>
    <x v="0"/>
    <s v="Yes"/>
    <s v="Y"/>
    <n v="2"/>
    <n v="-2"/>
    <n v="0"/>
    <n v="41"/>
    <n v="0"/>
    <m/>
    <n v="0"/>
    <x v="1"/>
    <n v="1206"/>
    <n v="23"/>
    <x v="0"/>
    <x v="0"/>
    <n v="4"/>
    <n v="80"/>
    <n v="3"/>
    <x v="2"/>
    <n v="3"/>
    <n v="7082"/>
    <n v="11591"/>
    <n v="3"/>
    <n v="16"/>
    <n v="3"/>
    <x v="1"/>
    <n v="80"/>
    <n v="0"/>
    <n v="21"/>
    <n v="3"/>
    <n v="2"/>
    <n v="0"/>
    <n v="0"/>
    <n v="2"/>
  </r>
  <r>
    <s v="No"/>
    <x v="2"/>
    <x v="2"/>
    <x v="1"/>
    <x v="1"/>
    <x v="2"/>
    <x v="1339"/>
    <x v="1339"/>
    <x v="0"/>
    <x v="7"/>
    <x v="1"/>
    <s v="No"/>
    <s v="Y"/>
    <n v="2"/>
    <n v="-2"/>
    <n v="0"/>
    <n v="31"/>
    <n v="0"/>
    <m/>
    <n v="0"/>
    <x v="1"/>
    <n v="697"/>
    <n v="10"/>
    <x v="3"/>
    <x v="0"/>
    <n v="3"/>
    <n v="40"/>
    <n v="3"/>
    <x v="2"/>
    <n v="3"/>
    <n v="11031"/>
    <n v="26862"/>
    <n v="4"/>
    <n v="20"/>
    <n v="4"/>
    <x v="3"/>
    <n v="80"/>
    <n v="1"/>
    <n v="13"/>
    <n v="4"/>
    <n v="11"/>
    <n v="7"/>
    <n v="4"/>
    <n v="8"/>
  </r>
  <r>
    <s v="No"/>
    <x v="2"/>
    <x v="1"/>
    <x v="1"/>
    <x v="0"/>
    <x v="0"/>
    <x v="1340"/>
    <x v="1340"/>
    <x v="0"/>
    <x v="0"/>
    <x v="1"/>
    <s v="No"/>
    <s v="Y"/>
    <n v="3"/>
    <n v="-2"/>
    <n v="0"/>
    <n v="45"/>
    <n v="0"/>
    <m/>
    <n v="0"/>
    <x v="1"/>
    <n v="589"/>
    <n v="2"/>
    <x v="2"/>
    <x v="0"/>
    <n v="3"/>
    <n v="67"/>
    <n v="3"/>
    <x v="0"/>
    <n v="3"/>
    <n v="5154"/>
    <n v="19665"/>
    <n v="4"/>
    <n v="22"/>
    <n v="4"/>
    <x v="2"/>
    <n v="80"/>
    <n v="2"/>
    <n v="10"/>
    <n v="4"/>
    <n v="8"/>
    <n v="7"/>
    <n v="5"/>
    <n v="7"/>
  </r>
  <r>
    <s v="No"/>
    <x v="1"/>
    <x v="1"/>
    <x v="1"/>
    <x v="1"/>
    <x v="2"/>
    <x v="1341"/>
    <x v="1341"/>
    <x v="0"/>
    <x v="5"/>
    <x v="2"/>
    <s v="No"/>
    <s v="Y"/>
    <n v="2"/>
    <n v="-2"/>
    <n v="0"/>
    <n v="54"/>
    <n v="0"/>
    <m/>
    <n v="0"/>
    <x v="1"/>
    <n v="1050"/>
    <n v="11"/>
    <x v="2"/>
    <x v="0"/>
    <n v="2"/>
    <n v="87"/>
    <n v="3"/>
    <x v="3"/>
    <n v="4"/>
    <n v="16032"/>
    <n v="24456"/>
    <n v="3"/>
    <n v="20"/>
    <n v="4"/>
    <x v="0"/>
    <n v="80"/>
    <n v="1"/>
    <n v="26"/>
    <n v="3"/>
    <n v="14"/>
    <n v="9"/>
    <n v="1"/>
    <n v="12"/>
  </r>
  <r>
    <s v="No"/>
    <x v="1"/>
    <x v="0"/>
    <x v="1"/>
    <x v="1"/>
    <x v="2"/>
    <x v="1342"/>
    <x v="1342"/>
    <x v="0"/>
    <x v="2"/>
    <x v="0"/>
    <s v="No"/>
    <s v="Y"/>
    <n v="3"/>
    <n v="-2"/>
    <n v="0"/>
    <n v="38"/>
    <n v="0"/>
    <m/>
    <n v="0"/>
    <x v="1"/>
    <n v="148"/>
    <n v="2"/>
    <x v="3"/>
    <x v="0"/>
    <n v="4"/>
    <n v="42"/>
    <n v="2"/>
    <x v="1"/>
    <n v="2"/>
    <n v="2440"/>
    <n v="23826"/>
    <n v="1"/>
    <n v="22"/>
    <n v="4"/>
    <x v="2"/>
    <n v="80"/>
    <n v="0"/>
    <n v="4"/>
    <n v="3"/>
    <n v="4"/>
    <n v="3"/>
    <n v="3"/>
    <n v="3"/>
  </r>
  <r>
    <s v="No"/>
    <x v="1"/>
    <x v="2"/>
    <x v="1"/>
    <x v="1"/>
    <x v="4"/>
    <x v="1343"/>
    <x v="1343"/>
    <x v="0"/>
    <x v="3"/>
    <x v="0"/>
    <s v="No"/>
    <s v="Y"/>
    <n v="3"/>
    <n v="-2"/>
    <n v="0"/>
    <n v="31"/>
    <n v="0"/>
    <m/>
    <n v="0"/>
    <x v="1"/>
    <n v="163"/>
    <n v="24"/>
    <x v="1"/>
    <x v="0"/>
    <n v="4"/>
    <n v="30"/>
    <n v="3"/>
    <x v="0"/>
    <n v="4"/>
    <n v="5238"/>
    <n v="6670"/>
    <n v="2"/>
    <n v="20"/>
    <n v="4"/>
    <x v="1"/>
    <n v="80"/>
    <n v="0"/>
    <n v="9"/>
    <n v="2"/>
    <n v="5"/>
    <n v="4"/>
    <n v="1"/>
    <n v="4"/>
  </r>
  <r>
    <s v="No"/>
    <x v="0"/>
    <x v="1"/>
    <x v="1"/>
    <x v="2"/>
    <x v="0"/>
    <x v="1344"/>
    <x v="1344"/>
    <x v="0"/>
    <x v="8"/>
    <x v="1"/>
    <s v="No"/>
    <s v="Y"/>
    <n v="2"/>
    <n v="-2"/>
    <n v="0"/>
    <n v="45"/>
    <n v="0"/>
    <m/>
    <n v="0"/>
    <x v="1"/>
    <n v="176"/>
    <n v="4"/>
    <x v="3"/>
    <x v="0"/>
    <n v="3"/>
    <n v="56"/>
    <n v="1"/>
    <x v="2"/>
    <n v="3"/>
    <n v="9756"/>
    <n v="6595"/>
    <n v="4"/>
    <n v="21"/>
    <n v="4"/>
    <x v="3"/>
    <n v="80"/>
    <n v="2"/>
    <n v="9"/>
    <n v="4"/>
    <n v="5"/>
    <n v="0"/>
    <n v="0"/>
    <n v="3"/>
  </r>
  <r>
    <s v="No"/>
    <x v="0"/>
    <x v="2"/>
    <x v="1"/>
    <x v="1"/>
    <x v="2"/>
    <x v="1345"/>
    <x v="1345"/>
    <x v="0"/>
    <x v="3"/>
    <x v="2"/>
    <s v="No"/>
    <s v="Y"/>
    <n v="5"/>
    <n v="-2"/>
    <n v="0"/>
    <n v="28"/>
    <n v="0"/>
    <m/>
    <n v="0"/>
    <x v="1"/>
    <n v="580"/>
    <n v="27"/>
    <x v="3"/>
    <x v="0"/>
    <n v="2"/>
    <n v="39"/>
    <n v="1"/>
    <x v="0"/>
    <n v="1"/>
    <n v="4877"/>
    <n v="20460"/>
    <n v="0"/>
    <n v="21"/>
    <n v="4"/>
    <x v="2"/>
    <n v="80"/>
    <n v="1"/>
    <n v="6"/>
    <n v="2"/>
    <n v="5"/>
    <n v="3"/>
    <n v="0"/>
    <n v="0"/>
  </r>
  <r>
    <s v="No"/>
    <x v="0"/>
    <x v="2"/>
    <x v="1"/>
    <x v="1"/>
    <x v="0"/>
    <x v="1346"/>
    <x v="1346"/>
    <x v="0"/>
    <x v="1"/>
    <x v="1"/>
    <s v="No"/>
    <s v="Y"/>
    <n v="5"/>
    <n v="-2"/>
    <n v="0"/>
    <n v="26"/>
    <n v="0"/>
    <m/>
    <n v="0"/>
    <x v="1"/>
    <n v="474"/>
    <n v="3"/>
    <x v="3"/>
    <x v="0"/>
    <n v="1"/>
    <n v="89"/>
    <n v="3"/>
    <x v="1"/>
    <n v="4"/>
    <n v="2061"/>
    <n v="11133"/>
    <n v="1"/>
    <n v="21"/>
    <n v="4"/>
    <x v="0"/>
    <n v="80"/>
    <n v="0"/>
    <n v="1"/>
    <n v="3"/>
    <n v="1"/>
    <n v="0"/>
    <n v="0"/>
    <n v="0"/>
  </r>
  <r>
    <s v="No"/>
    <x v="0"/>
    <x v="0"/>
    <x v="1"/>
    <x v="1"/>
    <x v="0"/>
    <x v="1347"/>
    <x v="1347"/>
    <x v="0"/>
    <x v="3"/>
    <x v="1"/>
    <s v="No"/>
    <s v="Y"/>
    <n v="3"/>
    <n v="-2"/>
    <n v="0"/>
    <n v="41"/>
    <n v="0"/>
    <m/>
    <n v="0"/>
    <x v="1"/>
    <n v="582"/>
    <n v="28"/>
    <x v="2"/>
    <x v="0"/>
    <n v="1"/>
    <n v="60"/>
    <n v="2"/>
    <x v="3"/>
    <n v="2"/>
    <n v="13570"/>
    <n v="5640"/>
    <n v="0"/>
    <n v="23"/>
    <n v="4"/>
    <x v="3"/>
    <n v="80"/>
    <n v="1"/>
    <n v="21"/>
    <n v="3"/>
    <n v="20"/>
    <n v="7"/>
    <n v="0"/>
    <n v="10"/>
  </r>
  <r>
    <s v="No"/>
    <x v="0"/>
    <x v="3"/>
    <x v="1"/>
    <x v="1"/>
    <x v="0"/>
    <x v="1348"/>
    <x v="1348"/>
    <x v="0"/>
    <x v="1"/>
    <x v="1"/>
    <s v="No"/>
    <s v="Y"/>
    <n v="3"/>
    <n v="-2"/>
    <n v="0"/>
    <n v="56"/>
    <n v="0"/>
    <m/>
    <n v="0"/>
    <x v="1"/>
    <n v="1255"/>
    <n v="1"/>
    <x v="0"/>
    <x v="0"/>
    <n v="1"/>
    <n v="90"/>
    <n v="3"/>
    <x v="1"/>
    <n v="1"/>
    <n v="2066"/>
    <n v="10494"/>
    <n v="2"/>
    <n v="22"/>
    <n v="4"/>
    <x v="1"/>
    <n v="80"/>
    <n v="1"/>
    <n v="5"/>
    <n v="4"/>
    <n v="3"/>
    <n v="2"/>
    <n v="1"/>
    <n v="0"/>
  </r>
  <r>
    <s v="No"/>
    <x v="0"/>
    <x v="1"/>
    <x v="1"/>
    <x v="1"/>
    <x v="2"/>
    <x v="1349"/>
    <x v="1349"/>
    <x v="0"/>
    <x v="5"/>
    <x v="1"/>
    <s v="No"/>
    <s v="Y"/>
    <n v="6"/>
    <n v="-2"/>
    <n v="0"/>
    <n v="54"/>
    <n v="0"/>
    <m/>
    <n v="0"/>
    <x v="1"/>
    <n v="584"/>
    <n v="22"/>
    <x v="4"/>
    <x v="0"/>
    <n v="2"/>
    <n v="91"/>
    <n v="3"/>
    <x v="3"/>
    <n v="3"/>
    <n v="17426"/>
    <n v="18685"/>
    <n v="3"/>
    <n v="25"/>
    <n v="4"/>
    <x v="3"/>
    <n v="80"/>
    <n v="1"/>
    <n v="36"/>
    <n v="3"/>
    <n v="10"/>
    <n v="8"/>
    <n v="4"/>
    <n v="7"/>
  </r>
  <r>
    <s v="No"/>
    <x v="0"/>
    <x v="1"/>
    <x v="1"/>
    <x v="1"/>
    <x v="2"/>
    <x v="1350"/>
    <x v="1350"/>
    <x v="0"/>
    <x v="2"/>
    <x v="1"/>
    <s v="No"/>
    <s v="Y"/>
    <n v="3"/>
    <n v="-2"/>
    <n v="0"/>
    <n v="49"/>
    <n v="0"/>
    <m/>
    <n v="0"/>
    <x v="1"/>
    <n v="271"/>
    <n v="3"/>
    <x v="0"/>
    <x v="0"/>
    <n v="3"/>
    <n v="43"/>
    <n v="2"/>
    <x v="0"/>
    <n v="1"/>
    <n v="4789"/>
    <n v="23070"/>
    <n v="4"/>
    <n v="25"/>
    <n v="4"/>
    <x v="0"/>
    <n v="80"/>
    <n v="1"/>
    <n v="10"/>
    <n v="3"/>
    <n v="3"/>
    <n v="2"/>
    <n v="1"/>
    <n v="2"/>
  </r>
  <r>
    <s v="No"/>
    <x v="0"/>
    <x v="2"/>
    <x v="1"/>
    <x v="1"/>
    <x v="2"/>
    <x v="1351"/>
    <x v="1351"/>
    <x v="0"/>
    <x v="1"/>
    <x v="1"/>
    <s v="No"/>
    <s v="Y"/>
    <n v="3"/>
    <n v="-2"/>
    <n v="0"/>
    <n v="28"/>
    <n v="0"/>
    <m/>
    <n v="0"/>
    <x v="1"/>
    <n v="1217"/>
    <n v="1"/>
    <x v="3"/>
    <x v="0"/>
    <n v="3"/>
    <n v="67"/>
    <n v="3"/>
    <x v="1"/>
    <n v="1"/>
    <n v="3591"/>
    <n v="12719"/>
    <n v="1"/>
    <n v="25"/>
    <n v="4"/>
    <x v="3"/>
    <n v="80"/>
    <n v="1"/>
    <n v="3"/>
    <n v="3"/>
    <n v="3"/>
    <n v="2"/>
    <n v="1"/>
    <n v="2"/>
  </r>
  <r>
    <s v="No"/>
    <x v="0"/>
    <x v="2"/>
    <x v="1"/>
    <x v="0"/>
    <x v="2"/>
    <x v="1352"/>
    <x v="1352"/>
    <x v="0"/>
    <x v="6"/>
    <x v="1"/>
    <s v="No"/>
    <s v="Y"/>
    <n v="5"/>
    <n v="-2"/>
    <n v="0"/>
    <n v="27"/>
    <n v="0"/>
    <m/>
    <n v="0"/>
    <x v="1"/>
    <n v="728"/>
    <n v="23"/>
    <x v="1"/>
    <x v="0"/>
    <n v="2"/>
    <n v="36"/>
    <n v="2"/>
    <x v="0"/>
    <n v="3"/>
    <n v="3540"/>
    <n v="7018"/>
    <n v="1"/>
    <n v="21"/>
    <n v="4"/>
    <x v="1"/>
    <n v="80"/>
    <n v="1"/>
    <n v="9"/>
    <n v="3"/>
    <n v="9"/>
    <n v="8"/>
    <n v="5"/>
    <n v="8"/>
  </r>
  <r>
    <s v="No"/>
    <x v="0"/>
    <x v="0"/>
    <x v="1"/>
    <x v="0"/>
    <x v="3"/>
    <x v="1353"/>
    <x v="1353"/>
    <x v="0"/>
    <x v="0"/>
    <x v="1"/>
    <s v="No"/>
    <s v="Y"/>
    <n v="3"/>
    <n v="-2"/>
    <n v="0"/>
    <n v="41"/>
    <n v="0"/>
    <m/>
    <n v="0"/>
    <x v="1"/>
    <n v="337"/>
    <n v="8"/>
    <x v="3"/>
    <x v="0"/>
    <n v="3"/>
    <n v="54"/>
    <n v="3"/>
    <x v="0"/>
    <n v="1"/>
    <n v="4393"/>
    <n v="26841"/>
    <n v="5"/>
    <n v="21"/>
    <n v="4"/>
    <x v="3"/>
    <n v="80"/>
    <n v="1"/>
    <n v="14"/>
    <n v="3"/>
    <n v="5"/>
    <n v="4"/>
    <n v="1"/>
    <n v="4"/>
  </r>
  <r>
    <s v="No"/>
    <x v="0"/>
    <x v="0"/>
    <x v="1"/>
    <x v="0"/>
    <x v="0"/>
    <x v="1354"/>
    <x v="1354"/>
    <x v="0"/>
    <x v="6"/>
    <x v="1"/>
    <s v="No"/>
    <s v="Y"/>
    <n v="5"/>
    <n v="-2"/>
    <n v="0"/>
    <n v="35"/>
    <n v="0"/>
    <m/>
    <n v="0"/>
    <x v="1"/>
    <n v="1402"/>
    <n v="28"/>
    <x v="2"/>
    <x v="0"/>
    <n v="2"/>
    <n v="98"/>
    <n v="2"/>
    <x v="1"/>
    <n v="3"/>
    <n v="2430"/>
    <n v="26204"/>
    <n v="0"/>
    <n v="23"/>
    <n v="4"/>
    <x v="0"/>
    <n v="80"/>
    <n v="2"/>
    <n v="6"/>
    <n v="3"/>
    <n v="5"/>
    <n v="3"/>
    <n v="4"/>
    <n v="2"/>
  </r>
  <r>
    <s v="No"/>
    <x v="0"/>
    <x v="2"/>
    <x v="1"/>
    <x v="0"/>
    <x v="3"/>
    <x v="1355"/>
    <x v="1355"/>
    <x v="0"/>
    <x v="0"/>
    <x v="1"/>
    <s v="No"/>
    <s v="Y"/>
    <n v="2"/>
    <n v="-2"/>
    <n v="0"/>
    <n v="34"/>
    <n v="0"/>
    <m/>
    <n v="0"/>
    <x v="1"/>
    <n v="704"/>
    <n v="28"/>
    <x v="3"/>
    <x v="0"/>
    <n v="4"/>
    <n v="95"/>
    <n v="2"/>
    <x v="0"/>
    <n v="1"/>
    <n v="6712"/>
    <n v="8978"/>
    <n v="1"/>
    <n v="21"/>
    <n v="4"/>
    <x v="1"/>
    <n v="80"/>
    <n v="2"/>
    <n v="8"/>
    <n v="3"/>
    <n v="8"/>
    <n v="7"/>
    <n v="1"/>
    <n v="7"/>
  </r>
  <r>
    <s v="No"/>
    <x v="2"/>
    <x v="3"/>
    <x v="1"/>
    <x v="1"/>
    <x v="0"/>
    <x v="1356"/>
    <x v="1356"/>
    <x v="1"/>
    <x v="4"/>
    <x v="2"/>
    <s v="No"/>
    <s v="Y"/>
    <n v="2"/>
    <n v="-2"/>
    <n v="0"/>
    <n v="56"/>
    <n v="0"/>
    <m/>
    <n v="0"/>
    <x v="1"/>
    <n v="667"/>
    <n v="1"/>
    <x v="2"/>
    <x v="0"/>
    <n v="3"/>
    <n v="57"/>
    <n v="3"/>
    <x v="0"/>
    <n v="3"/>
    <n v="6306"/>
    <n v="26236"/>
    <n v="1"/>
    <n v="21"/>
    <n v="4"/>
    <x v="0"/>
    <n v="80"/>
    <n v="1"/>
    <n v="13"/>
    <n v="2"/>
    <n v="13"/>
    <n v="12"/>
    <n v="1"/>
    <n v="9"/>
  </r>
  <r>
    <s v="No"/>
    <x v="2"/>
    <x v="0"/>
    <x v="1"/>
    <x v="1"/>
    <x v="0"/>
    <x v="1357"/>
    <x v="1357"/>
    <x v="1"/>
    <x v="2"/>
    <x v="1"/>
    <s v="No"/>
    <s v="Y"/>
    <n v="3"/>
    <n v="-2"/>
    <n v="0"/>
    <n v="36"/>
    <n v="0"/>
    <m/>
    <n v="0"/>
    <x v="1"/>
    <n v="1351"/>
    <n v="9"/>
    <x v="2"/>
    <x v="0"/>
    <n v="1"/>
    <n v="66"/>
    <n v="4"/>
    <x v="1"/>
    <n v="2"/>
    <n v="2810"/>
    <n v="9238"/>
    <n v="1"/>
    <n v="22"/>
    <n v="4"/>
    <x v="2"/>
    <n v="80"/>
    <n v="0"/>
    <n v="5"/>
    <n v="3"/>
    <n v="5"/>
    <n v="4"/>
    <n v="0"/>
    <n v="2"/>
  </r>
  <r>
    <s v="No"/>
    <x v="2"/>
    <x v="1"/>
    <x v="1"/>
    <x v="1"/>
    <x v="0"/>
    <x v="1358"/>
    <x v="1358"/>
    <x v="1"/>
    <x v="4"/>
    <x v="1"/>
    <s v="No"/>
    <s v="Y"/>
    <n v="3"/>
    <n v="-2"/>
    <n v="0"/>
    <n v="45"/>
    <n v="0"/>
    <m/>
    <n v="0"/>
    <x v="1"/>
    <n v="1238"/>
    <n v="1"/>
    <x v="1"/>
    <x v="0"/>
    <n v="3"/>
    <n v="74"/>
    <n v="2"/>
    <x v="2"/>
    <n v="3"/>
    <n v="10748"/>
    <n v="3395"/>
    <n v="3"/>
    <n v="23"/>
    <n v="4"/>
    <x v="1"/>
    <n v="80"/>
    <n v="1"/>
    <n v="25"/>
    <n v="2"/>
    <n v="23"/>
    <n v="15"/>
    <n v="14"/>
    <n v="4"/>
  </r>
  <r>
    <s v="No"/>
    <x v="2"/>
    <x v="0"/>
    <x v="1"/>
    <x v="1"/>
    <x v="4"/>
    <x v="1359"/>
    <x v="1359"/>
    <x v="1"/>
    <x v="1"/>
    <x v="1"/>
    <s v="No"/>
    <s v="Y"/>
    <n v="1"/>
    <n v="-2"/>
    <n v="0"/>
    <n v="42"/>
    <n v="0"/>
    <m/>
    <n v="0"/>
    <x v="1"/>
    <n v="355"/>
    <n v="10"/>
    <x v="2"/>
    <x v="0"/>
    <n v="4"/>
    <n v="38"/>
    <n v="3"/>
    <x v="1"/>
    <n v="4"/>
    <n v="2936"/>
    <n v="6161"/>
    <n v="3"/>
    <n v="22"/>
    <n v="4"/>
    <x v="2"/>
    <n v="80"/>
    <n v="2"/>
    <n v="10"/>
    <n v="2"/>
    <n v="6"/>
    <n v="3"/>
    <n v="3"/>
    <n v="3"/>
  </r>
  <r>
    <s v="No"/>
    <x v="2"/>
    <x v="2"/>
    <x v="1"/>
    <x v="1"/>
    <x v="2"/>
    <x v="1360"/>
    <x v="1360"/>
    <x v="1"/>
    <x v="2"/>
    <x v="0"/>
    <s v="No"/>
    <s v="Y"/>
    <n v="5"/>
    <n v="-2"/>
    <n v="0"/>
    <n v="26"/>
    <n v="0"/>
    <m/>
    <n v="0"/>
    <x v="1"/>
    <n v="786"/>
    <n v="7"/>
    <x v="3"/>
    <x v="0"/>
    <n v="4"/>
    <n v="76"/>
    <n v="3"/>
    <x v="1"/>
    <n v="4"/>
    <n v="2570"/>
    <n v="11925"/>
    <n v="1"/>
    <n v="20"/>
    <n v="4"/>
    <x v="3"/>
    <n v="80"/>
    <n v="0"/>
    <n v="7"/>
    <n v="3"/>
    <n v="7"/>
    <n v="7"/>
    <n v="5"/>
    <n v="7"/>
  </r>
  <r>
    <s v="No"/>
    <x v="2"/>
    <x v="3"/>
    <x v="1"/>
    <x v="0"/>
    <x v="2"/>
    <x v="1361"/>
    <x v="1361"/>
    <x v="1"/>
    <x v="5"/>
    <x v="2"/>
    <s v="No"/>
    <s v="Y"/>
    <n v="0"/>
    <n v="-2"/>
    <n v="0"/>
    <n v="58"/>
    <n v="0"/>
    <m/>
    <n v="0"/>
    <x v="1"/>
    <n v="350"/>
    <n v="2"/>
    <x v="3"/>
    <x v="0"/>
    <n v="2"/>
    <n v="52"/>
    <n v="3"/>
    <x v="3"/>
    <n v="2"/>
    <n v="16291"/>
    <n v="22577"/>
    <n v="4"/>
    <n v="22"/>
    <n v="4"/>
    <x v="1"/>
    <n v="80"/>
    <n v="1"/>
    <n v="37"/>
    <n v="2"/>
    <n v="16"/>
    <n v="9"/>
    <n v="14"/>
    <n v="14"/>
  </r>
  <r>
    <s v="No"/>
    <x v="2"/>
    <x v="0"/>
    <x v="1"/>
    <x v="0"/>
    <x v="3"/>
    <x v="1362"/>
    <x v="1362"/>
    <x v="1"/>
    <x v="0"/>
    <x v="2"/>
    <s v="No"/>
    <s v="Y"/>
    <n v="4"/>
    <n v="-2"/>
    <n v="0"/>
    <n v="36"/>
    <n v="0"/>
    <m/>
    <n v="0"/>
    <x v="1"/>
    <n v="301"/>
    <n v="15"/>
    <x v="2"/>
    <x v="0"/>
    <n v="4"/>
    <n v="88"/>
    <n v="1"/>
    <x v="0"/>
    <n v="1"/>
    <n v="5406"/>
    <n v="10436"/>
    <n v="1"/>
    <n v="24"/>
    <n v="4"/>
    <x v="0"/>
    <n v="80"/>
    <n v="1"/>
    <n v="15"/>
    <n v="2"/>
    <n v="15"/>
    <n v="12"/>
    <n v="11"/>
    <n v="11"/>
  </r>
  <r>
    <s v="No"/>
    <x v="1"/>
    <x v="0"/>
    <x v="1"/>
    <x v="2"/>
    <x v="5"/>
    <x v="1363"/>
    <x v="1363"/>
    <x v="1"/>
    <x v="8"/>
    <x v="0"/>
    <s v="No"/>
    <s v="Y"/>
    <n v="2"/>
    <n v="-2"/>
    <n v="0"/>
    <n v="36"/>
    <n v="0"/>
    <m/>
    <n v="0"/>
    <x v="1"/>
    <n v="1213"/>
    <n v="2"/>
    <x v="1"/>
    <x v="0"/>
    <n v="2"/>
    <n v="94"/>
    <n v="2"/>
    <x v="0"/>
    <n v="4"/>
    <n v="3886"/>
    <n v="4223"/>
    <n v="1"/>
    <n v="21"/>
    <n v="4"/>
    <x v="1"/>
    <n v="80"/>
    <n v="0"/>
    <n v="10"/>
    <n v="2"/>
    <n v="10"/>
    <n v="1"/>
    <n v="0"/>
    <n v="8"/>
  </r>
  <r>
    <s v="No"/>
    <x v="1"/>
    <x v="2"/>
    <x v="1"/>
    <x v="1"/>
    <x v="0"/>
    <x v="1364"/>
    <x v="1364"/>
    <x v="1"/>
    <x v="4"/>
    <x v="2"/>
    <s v="No"/>
    <s v="Y"/>
    <n v="2"/>
    <n v="-2"/>
    <n v="0"/>
    <n v="33"/>
    <n v="0"/>
    <m/>
    <n v="0"/>
    <x v="1"/>
    <n v="1303"/>
    <n v="7"/>
    <x v="0"/>
    <x v="0"/>
    <n v="4"/>
    <n v="36"/>
    <n v="3"/>
    <x v="0"/>
    <n v="3"/>
    <n v="5968"/>
    <n v="18079"/>
    <n v="1"/>
    <n v="20"/>
    <n v="4"/>
    <x v="3"/>
    <n v="80"/>
    <n v="3"/>
    <n v="9"/>
    <n v="3"/>
    <n v="9"/>
    <n v="7"/>
    <n v="2"/>
    <n v="8"/>
  </r>
  <r>
    <s v="No"/>
    <x v="1"/>
    <x v="2"/>
    <x v="1"/>
    <x v="1"/>
    <x v="0"/>
    <x v="1365"/>
    <x v="1365"/>
    <x v="1"/>
    <x v="1"/>
    <x v="1"/>
    <s v="No"/>
    <s v="Y"/>
    <n v="6"/>
    <n v="-2"/>
    <n v="0"/>
    <n v="31"/>
    <n v="0"/>
    <m/>
    <n v="0"/>
    <x v="1"/>
    <n v="1125"/>
    <n v="1"/>
    <x v="3"/>
    <x v="0"/>
    <n v="4"/>
    <n v="48"/>
    <n v="1"/>
    <x v="0"/>
    <n v="1"/>
    <n v="5003"/>
    <n v="5771"/>
    <n v="1"/>
    <n v="21"/>
    <n v="4"/>
    <x v="2"/>
    <n v="80"/>
    <n v="0"/>
    <n v="10"/>
    <n v="3"/>
    <n v="10"/>
    <n v="8"/>
    <n v="8"/>
    <n v="7"/>
  </r>
  <r>
    <s v="No"/>
    <x v="1"/>
    <x v="1"/>
    <x v="1"/>
    <x v="1"/>
    <x v="2"/>
    <x v="1366"/>
    <x v="1366"/>
    <x v="1"/>
    <x v="5"/>
    <x v="1"/>
    <s v="No"/>
    <s v="Y"/>
    <n v="3"/>
    <n v="-2"/>
    <n v="0"/>
    <n v="48"/>
    <n v="0"/>
    <m/>
    <n v="0"/>
    <x v="1"/>
    <n v="365"/>
    <n v="4"/>
    <x v="4"/>
    <x v="0"/>
    <n v="3"/>
    <n v="89"/>
    <n v="2"/>
    <x v="3"/>
    <n v="4"/>
    <n v="15202"/>
    <n v="5602"/>
    <n v="2"/>
    <n v="25"/>
    <n v="4"/>
    <x v="2"/>
    <n v="80"/>
    <n v="1"/>
    <n v="23"/>
    <n v="3"/>
    <n v="2"/>
    <n v="2"/>
    <n v="2"/>
    <n v="2"/>
  </r>
  <r>
    <s v="No"/>
    <x v="1"/>
    <x v="0"/>
    <x v="1"/>
    <x v="0"/>
    <x v="0"/>
    <x v="1367"/>
    <x v="1367"/>
    <x v="1"/>
    <x v="0"/>
    <x v="1"/>
    <s v="No"/>
    <s v="Y"/>
    <n v="5"/>
    <n v="-2"/>
    <n v="0"/>
    <n v="43"/>
    <n v="0"/>
    <m/>
    <n v="0"/>
    <x v="1"/>
    <n v="1422"/>
    <n v="2"/>
    <x v="2"/>
    <x v="0"/>
    <n v="1"/>
    <n v="92"/>
    <n v="3"/>
    <x v="0"/>
    <n v="4"/>
    <n v="5675"/>
    <n v="19246"/>
    <n v="1"/>
    <n v="20"/>
    <n v="4"/>
    <x v="3"/>
    <n v="80"/>
    <n v="1"/>
    <n v="7"/>
    <n v="3"/>
    <n v="7"/>
    <n v="7"/>
    <n v="7"/>
    <n v="7"/>
  </r>
  <r>
    <s v="No"/>
    <x v="0"/>
    <x v="2"/>
    <x v="1"/>
    <x v="2"/>
    <x v="0"/>
    <x v="1368"/>
    <x v="1368"/>
    <x v="1"/>
    <x v="8"/>
    <x v="2"/>
    <s v="No"/>
    <s v="Y"/>
    <n v="3"/>
    <n v="-2"/>
    <n v="0"/>
    <n v="30"/>
    <n v="0"/>
    <m/>
    <n v="0"/>
    <x v="1"/>
    <n v="330"/>
    <n v="1"/>
    <x v="3"/>
    <x v="0"/>
    <n v="3"/>
    <n v="46"/>
    <n v="3"/>
    <x v="1"/>
    <n v="3"/>
    <n v="2064"/>
    <n v="15428"/>
    <n v="0"/>
    <n v="21"/>
    <n v="4"/>
    <x v="0"/>
    <n v="80"/>
    <n v="1"/>
    <n v="6"/>
    <n v="4"/>
    <n v="5"/>
    <n v="3"/>
    <n v="1"/>
    <n v="3"/>
  </r>
  <r>
    <s v="No"/>
    <x v="0"/>
    <x v="3"/>
    <x v="1"/>
    <x v="1"/>
    <x v="2"/>
    <x v="1369"/>
    <x v="1369"/>
    <x v="1"/>
    <x v="4"/>
    <x v="2"/>
    <s v="No"/>
    <s v="Y"/>
    <n v="2"/>
    <n v="-2"/>
    <n v="0"/>
    <n v="60"/>
    <n v="0"/>
    <m/>
    <n v="0"/>
    <x v="1"/>
    <n v="370"/>
    <n v="1"/>
    <x v="2"/>
    <x v="0"/>
    <n v="3"/>
    <n v="92"/>
    <n v="1"/>
    <x v="2"/>
    <n v="4"/>
    <n v="10883"/>
    <n v="20467"/>
    <n v="3"/>
    <n v="20"/>
    <n v="4"/>
    <x v="3"/>
    <n v="80"/>
    <n v="1"/>
    <n v="19"/>
    <n v="4"/>
    <n v="1"/>
    <n v="0"/>
    <n v="0"/>
    <n v="0"/>
  </r>
  <r>
    <s v="No"/>
    <x v="0"/>
    <x v="0"/>
    <x v="1"/>
    <x v="1"/>
    <x v="0"/>
    <x v="1370"/>
    <x v="1370"/>
    <x v="1"/>
    <x v="4"/>
    <x v="2"/>
    <s v="No"/>
    <s v="Y"/>
    <n v="3"/>
    <n v="-2"/>
    <n v="0"/>
    <n v="36"/>
    <n v="0"/>
    <m/>
    <n v="0"/>
    <x v="1"/>
    <n v="1040"/>
    <n v="3"/>
    <x v="0"/>
    <x v="0"/>
    <n v="4"/>
    <n v="79"/>
    <n v="4"/>
    <x v="0"/>
    <n v="1"/>
    <n v="6842"/>
    <n v="26308"/>
    <n v="6"/>
    <n v="20"/>
    <n v="4"/>
    <x v="0"/>
    <n v="80"/>
    <n v="1"/>
    <n v="13"/>
    <n v="3"/>
    <n v="5"/>
    <n v="4"/>
    <n v="0"/>
    <n v="4"/>
  </r>
  <r>
    <s v="No"/>
    <x v="0"/>
    <x v="0"/>
    <x v="1"/>
    <x v="1"/>
    <x v="0"/>
    <x v="1371"/>
    <x v="1371"/>
    <x v="1"/>
    <x v="2"/>
    <x v="2"/>
    <s v="No"/>
    <s v="Y"/>
    <n v="2"/>
    <n v="-2"/>
    <n v="0"/>
    <n v="41"/>
    <n v="0"/>
    <m/>
    <n v="0"/>
    <x v="1"/>
    <n v="548"/>
    <n v="9"/>
    <x v="2"/>
    <x v="0"/>
    <n v="3"/>
    <n v="94"/>
    <n v="3"/>
    <x v="1"/>
    <n v="1"/>
    <n v="2289"/>
    <n v="20520"/>
    <n v="1"/>
    <n v="20"/>
    <n v="4"/>
    <x v="2"/>
    <n v="80"/>
    <n v="2"/>
    <n v="5"/>
    <n v="3"/>
    <n v="5"/>
    <n v="3"/>
    <n v="0"/>
    <n v="4"/>
  </r>
  <r>
    <s v="No"/>
    <x v="0"/>
    <x v="0"/>
    <x v="1"/>
    <x v="1"/>
    <x v="2"/>
    <x v="1372"/>
    <x v="1372"/>
    <x v="1"/>
    <x v="2"/>
    <x v="2"/>
    <s v="No"/>
    <s v="Y"/>
    <n v="6"/>
    <n v="-2"/>
    <n v="0"/>
    <n v="42"/>
    <n v="0"/>
    <m/>
    <n v="0"/>
    <x v="1"/>
    <n v="855"/>
    <n v="12"/>
    <x v="3"/>
    <x v="0"/>
    <n v="2"/>
    <n v="57"/>
    <n v="3"/>
    <x v="1"/>
    <n v="2"/>
    <n v="2766"/>
    <n v="8952"/>
    <n v="8"/>
    <n v="22"/>
    <n v="4"/>
    <x v="2"/>
    <n v="80"/>
    <n v="3"/>
    <n v="7"/>
    <n v="2"/>
    <n v="5"/>
    <n v="3"/>
    <n v="0"/>
    <n v="4"/>
  </r>
  <r>
    <s v="No"/>
    <x v="0"/>
    <x v="0"/>
    <x v="1"/>
    <x v="1"/>
    <x v="2"/>
    <x v="1373"/>
    <x v="1373"/>
    <x v="1"/>
    <x v="3"/>
    <x v="1"/>
    <s v="No"/>
    <s v="Y"/>
    <n v="3"/>
    <n v="-2"/>
    <n v="0"/>
    <n v="39"/>
    <n v="0"/>
    <m/>
    <n v="0"/>
    <x v="1"/>
    <n v="492"/>
    <n v="12"/>
    <x v="3"/>
    <x v="0"/>
    <n v="4"/>
    <n v="66"/>
    <n v="3"/>
    <x v="0"/>
    <n v="2"/>
    <n v="5295"/>
    <n v="7693"/>
    <n v="4"/>
    <n v="21"/>
    <n v="4"/>
    <x v="3"/>
    <n v="80"/>
    <n v="0"/>
    <n v="7"/>
    <n v="3"/>
    <n v="5"/>
    <n v="4"/>
    <n v="1"/>
    <n v="0"/>
  </r>
  <r>
    <s v="No"/>
    <x v="0"/>
    <x v="0"/>
    <x v="1"/>
    <x v="1"/>
    <x v="2"/>
    <x v="1374"/>
    <x v="1374"/>
    <x v="1"/>
    <x v="3"/>
    <x v="1"/>
    <s v="No"/>
    <s v="Y"/>
    <n v="3"/>
    <n v="-2"/>
    <n v="0"/>
    <n v="39"/>
    <n v="0"/>
    <m/>
    <n v="0"/>
    <x v="1"/>
    <n v="867"/>
    <n v="9"/>
    <x v="0"/>
    <x v="0"/>
    <n v="1"/>
    <n v="87"/>
    <n v="3"/>
    <x v="0"/>
    <n v="1"/>
    <n v="5151"/>
    <n v="12315"/>
    <n v="1"/>
    <n v="25"/>
    <n v="4"/>
    <x v="1"/>
    <n v="80"/>
    <n v="1"/>
    <n v="10"/>
    <n v="3"/>
    <n v="10"/>
    <n v="0"/>
    <n v="7"/>
    <n v="9"/>
  </r>
  <r>
    <s v="No"/>
    <x v="0"/>
    <x v="3"/>
    <x v="1"/>
    <x v="1"/>
    <x v="4"/>
    <x v="1375"/>
    <x v="1375"/>
    <x v="1"/>
    <x v="1"/>
    <x v="1"/>
    <s v="No"/>
    <s v="Y"/>
    <n v="2"/>
    <n v="-2"/>
    <n v="0"/>
    <n v="55"/>
    <n v="0"/>
    <m/>
    <n v="0"/>
    <x v="1"/>
    <n v="836"/>
    <n v="2"/>
    <x v="2"/>
    <x v="0"/>
    <n v="4"/>
    <n v="98"/>
    <n v="2"/>
    <x v="1"/>
    <n v="4"/>
    <n v="2662"/>
    <n v="7975"/>
    <n v="8"/>
    <n v="20"/>
    <n v="4"/>
    <x v="2"/>
    <n v="80"/>
    <n v="1"/>
    <n v="19"/>
    <n v="4"/>
    <n v="5"/>
    <n v="2"/>
    <n v="0"/>
    <n v="4"/>
  </r>
  <r>
    <s v="No"/>
    <x v="0"/>
    <x v="3"/>
    <x v="1"/>
    <x v="1"/>
    <x v="0"/>
    <x v="1376"/>
    <x v="1376"/>
    <x v="1"/>
    <x v="1"/>
    <x v="1"/>
    <s v="No"/>
    <s v="Y"/>
    <n v="2"/>
    <n v="-2"/>
    <n v="0"/>
    <n v="57"/>
    <n v="0"/>
    <m/>
    <n v="0"/>
    <x v="1"/>
    <n v="405"/>
    <n v="1"/>
    <x v="0"/>
    <x v="0"/>
    <n v="2"/>
    <n v="93"/>
    <n v="4"/>
    <x v="0"/>
    <n v="3"/>
    <n v="4900"/>
    <n v="2721"/>
    <n v="0"/>
    <n v="24"/>
    <n v="4"/>
    <x v="0"/>
    <n v="80"/>
    <n v="1"/>
    <n v="13"/>
    <n v="2"/>
    <n v="12"/>
    <n v="9"/>
    <n v="2"/>
    <n v="8"/>
  </r>
  <r>
    <s v="No"/>
    <x v="0"/>
    <x v="0"/>
    <x v="1"/>
    <x v="1"/>
    <x v="0"/>
    <x v="1377"/>
    <x v="1377"/>
    <x v="1"/>
    <x v="7"/>
    <x v="1"/>
    <s v="No"/>
    <s v="Y"/>
    <n v="3"/>
    <n v="-2"/>
    <n v="0"/>
    <n v="43"/>
    <n v="0"/>
    <m/>
    <n v="0"/>
    <x v="1"/>
    <n v="1291"/>
    <n v="15"/>
    <x v="0"/>
    <x v="0"/>
    <n v="3"/>
    <n v="65"/>
    <n v="2"/>
    <x v="3"/>
    <n v="3"/>
    <n v="17603"/>
    <n v="3525"/>
    <n v="1"/>
    <n v="24"/>
    <n v="4"/>
    <x v="0"/>
    <n v="80"/>
    <n v="1"/>
    <n v="14"/>
    <n v="3"/>
    <n v="14"/>
    <n v="10"/>
    <n v="6"/>
    <n v="11"/>
  </r>
  <r>
    <s v="No"/>
    <x v="0"/>
    <x v="0"/>
    <x v="1"/>
    <x v="1"/>
    <x v="0"/>
    <x v="1378"/>
    <x v="1378"/>
    <x v="1"/>
    <x v="1"/>
    <x v="1"/>
    <s v="No"/>
    <s v="Y"/>
    <n v="3"/>
    <n v="-2"/>
    <n v="0"/>
    <n v="41"/>
    <n v="0"/>
    <m/>
    <n v="0"/>
    <x v="1"/>
    <n v="642"/>
    <n v="1"/>
    <x v="3"/>
    <x v="0"/>
    <n v="4"/>
    <n v="76"/>
    <n v="3"/>
    <x v="1"/>
    <n v="4"/>
    <n v="2782"/>
    <n v="21412"/>
    <n v="3"/>
    <n v="22"/>
    <n v="4"/>
    <x v="0"/>
    <n v="80"/>
    <n v="1"/>
    <n v="12"/>
    <n v="3"/>
    <n v="5"/>
    <n v="3"/>
    <n v="1"/>
    <n v="0"/>
  </r>
  <r>
    <s v="No"/>
    <x v="0"/>
    <x v="1"/>
    <x v="1"/>
    <x v="1"/>
    <x v="4"/>
    <x v="1379"/>
    <x v="1379"/>
    <x v="1"/>
    <x v="1"/>
    <x v="1"/>
    <s v="No"/>
    <s v="Y"/>
    <n v="3"/>
    <n v="-2"/>
    <n v="0"/>
    <n v="45"/>
    <n v="0"/>
    <m/>
    <n v="0"/>
    <x v="1"/>
    <n v="950"/>
    <n v="28"/>
    <x v="3"/>
    <x v="0"/>
    <n v="4"/>
    <n v="97"/>
    <n v="3"/>
    <x v="1"/>
    <n v="4"/>
    <n v="2132"/>
    <n v="4585"/>
    <n v="4"/>
    <n v="20"/>
    <n v="4"/>
    <x v="1"/>
    <n v="80"/>
    <n v="1"/>
    <n v="8"/>
    <n v="3"/>
    <n v="5"/>
    <n v="4"/>
    <n v="0"/>
    <n v="3"/>
  </r>
  <r>
    <s v="No"/>
    <x v="0"/>
    <x v="1"/>
    <x v="1"/>
    <x v="1"/>
    <x v="2"/>
    <x v="1380"/>
    <x v="1380"/>
    <x v="1"/>
    <x v="4"/>
    <x v="0"/>
    <s v="No"/>
    <s v="Y"/>
    <n v="3"/>
    <n v="-2"/>
    <n v="0"/>
    <n v="47"/>
    <n v="0"/>
    <m/>
    <n v="0"/>
    <x v="1"/>
    <n v="1180"/>
    <n v="25"/>
    <x v="3"/>
    <x v="0"/>
    <n v="1"/>
    <n v="84"/>
    <n v="3"/>
    <x v="2"/>
    <n v="3"/>
    <n v="8633"/>
    <n v="13084"/>
    <n v="2"/>
    <n v="23"/>
    <n v="4"/>
    <x v="2"/>
    <n v="80"/>
    <n v="0"/>
    <n v="25"/>
    <n v="3"/>
    <n v="17"/>
    <n v="14"/>
    <n v="12"/>
    <n v="11"/>
  </r>
  <r>
    <s v="No"/>
    <x v="0"/>
    <x v="0"/>
    <x v="1"/>
    <x v="1"/>
    <x v="2"/>
    <x v="1381"/>
    <x v="1381"/>
    <x v="1"/>
    <x v="7"/>
    <x v="0"/>
    <s v="No"/>
    <s v="Y"/>
    <n v="3"/>
    <n v="-2"/>
    <n v="0"/>
    <n v="39"/>
    <n v="0"/>
    <m/>
    <n v="0"/>
    <x v="1"/>
    <n v="1253"/>
    <n v="10"/>
    <x v="1"/>
    <x v="0"/>
    <n v="3"/>
    <n v="65"/>
    <n v="3"/>
    <x v="2"/>
    <n v="3"/>
    <n v="13464"/>
    <n v="7914"/>
    <n v="7"/>
    <n v="21"/>
    <n v="4"/>
    <x v="3"/>
    <n v="80"/>
    <n v="0"/>
    <n v="9"/>
    <n v="3"/>
    <n v="4"/>
    <n v="3"/>
    <n v="2"/>
    <n v="2"/>
  </r>
  <r>
    <s v="No"/>
    <x v="0"/>
    <x v="2"/>
    <x v="1"/>
    <x v="1"/>
    <x v="2"/>
    <x v="1382"/>
    <x v="1382"/>
    <x v="1"/>
    <x v="5"/>
    <x v="0"/>
    <s v="No"/>
    <s v="Y"/>
    <n v="5"/>
    <n v="-2"/>
    <n v="0"/>
    <n v="32"/>
    <n v="0"/>
    <m/>
    <n v="0"/>
    <x v="1"/>
    <n v="495"/>
    <n v="10"/>
    <x v="3"/>
    <x v="0"/>
    <n v="3"/>
    <n v="64"/>
    <n v="3"/>
    <x v="2"/>
    <n v="4"/>
    <n v="11244"/>
    <n v="21072"/>
    <n v="2"/>
    <n v="25"/>
    <n v="4"/>
    <x v="2"/>
    <n v="80"/>
    <n v="0"/>
    <n v="10"/>
    <n v="4"/>
    <n v="5"/>
    <n v="2"/>
    <n v="0"/>
    <n v="0"/>
  </r>
  <r>
    <s v="No"/>
    <x v="0"/>
    <x v="2"/>
    <x v="1"/>
    <x v="1"/>
    <x v="0"/>
    <x v="1383"/>
    <x v="1383"/>
    <x v="1"/>
    <x v="3"/>
    <x v="0"/>
    <s v="No"/>
    <s v="Y"/>
    <n v="1"/>
    <n v="-2"/>
    <n v="0"/>
    <n v="32"/>
    <n v="0"/>
    <m/>
    <n v="0"/>
    <x v="1"/>
    <n v="1373"/>
    <n v="5"/>
    <x v="2"/>
    <x v="0"/>
    <n v="4"/>
    <n v="56"/>
    <n v="2"/>
    <x v="0"/>
    <n v="4"/>
    <n v="9679"/>
    <n v="10138"/>
    <n v="8"/>
    <n v="24"/>
    <n v="4"/>
    <x v="2"/>
    <n v="80"/>
    <n v="0"/>
    <n v="8"/>
    <n v="3"/>
    <n v="1"/>
    <n v="0"/>
    <n v="0"/>
    <n v="0"/>
  </r>
  <r>
    <s v="No"/>
    <x v="0"/>
    <x v="0"/>
    <x v="1"/>
    <x v="1"/>
    <x v="1"/>
    <x v="1384"/>
    <x v="1384"/>
    <x v="1"/>
    <x v="5"/>
    <x v="0"/>
    <s v="No"/>
    <s v="Y"/>
    <n v="2"/>
    <n v="-2"/>
    <n v="0"/>
    <n v="42"/>
    <n v="0"/>
    <m/>
    <n v="0"/>
    <x v="1"/>
    <n v="1059"/>
    <n v="9"/>
    <x v="0"/>
    <x v="0"/>
    <n v="4"/>
    <n v="93"/>
    <n v="2"/>
    <x v="4"/>
    <n v="4"/>
    <n v="19613"/>
    <n v="26362"/>
    <n v="8"/>
    <n v="22"/>
    <n v="4"/>
    <x v="1"/>
    <n v="80"/>
    <n v="0"/>
    <n v="24"/>
    <n v="3"/>
    <n v="1"/>
    <n v="0"/>
    <n v="0"/>
    <n v="1"/>
  </r>
  <r>
    <s v="No"/>
    <x v="0"/>
    <x v="3"/>
    <x v="1"/>
    <x v="0"/>
    <x v="3"/>
    <x v="1385"/>
    <x v="1385"/>
    <x v="1"/>
    <x v="5"/>
    <x v="1"/>
    <s v="No"/>
    <s v="Y"/>
    <n v="3"/>
    <n v="-2"/>
    <n v="0"/>
    <n v="55"/>
    <n v="0"/>
    <m/>
    <n v="0"/>
    <x v="1"/>
    <n v="685"/>
    <n v="26"/>
    <x v="4"/>
    <x v="0"/>
    <n v="3"/>
    <n v="60"/>
    <n v="2"/>
    <x v="4"/>
    <n v="1"/>
    <n v="19586"/>
    <n v="23037"/>
    <n v="1"/>
    <n v="21"/>
    <n v="4"/>
    <x v="3"/>
    <n v="80"/>
    <n v="1"/>
    <n v="36"/>
    <n v="3"/>
    <n v="36"/>
    <n v="6"/>
    <n v="2"/>
    <n v="13"/>
  </r>
  <r>
    <s v="No"/>
    <x v="0"/>
    <x v="2"/>
    <x v="1"/>
    <x v="0"/>
    <x v="4"/>
    <x v="1386"/>
    <x v="1386"/>
    <x v="1"/>
    <x v="0"/>
    <x v="1"/>
    <s v="No"/>
    <s v="Y"/>
    <n v="5"/>
    <n v="-2"/>
    <n v="0"/>
    <n v="34"/>
    <n v="0"/>
    <m/>
    <n v="0"/>
    <x v="1"/>
    <n v="810"/>
    <n v="8"/>
    <x v="0"/>
    <x v="0"/>
    <n v="4"/>
    <n v="92"/>
    <n v="4"/>
    <x v="0"/>
    <n v="4"/>
    <n v="6799"/>
    <n v="22128"/>
    <n v="1"/>
    <n v="21"/>
    <n v="4"/>
    <x v="3"/>
    <n v="80"/>
    <n v="2"/>
    <n v="10"/>
    <n v="3"/>
    <n v="10"/>
    <n v="8"/>
    <n v="4"/>
    <n v="8"/>
  </r>
  <r>
    <s v="No"/>
    <x v="0"/>
    <x v="2"/>
    <x v="1"/>
    <x v="0"/>
    <x v="3"/>
    <x v="1387"/>
    <x v="1387"/>
    <x v="1"/>
    <x v="0"/>
    <x v="0"/>
    <s v="No"/>
    <s v="Y"/>
    <n v="3"/>
    <n v="-2"/>
    <n v="0"/>
    <n v="34"/>
    <n v="0"/>
    <m/>
    <n v="0"/>
    <x v="1"/>
    <n v="937"/>
    <n v="1"/>
    <x v="3"/>
    <x v="0"/>
    <n v="1"/>
    <n v="32"/>
    <n v="3"/>
    <x v="2"/>
    <n v="1"/>
    <n v="9888"/>
    <n v="6770"/>
    <n v="1"/>
    <n v="21"/>
    <n v="4"/>
    <x v="0"/>
    <n v="80"/>
    <n v="0"/>
    <n v="14"/>
    <n v="2"/>
    <n v="14"/>
    <n v="8"/>
    <n v="2"/>
    <n v="1"/>
  </r>
  <r>
    <s v="No"/>
    <x v="2"/>
    <x v="1"/>
    <x v="1"/>
    <x v="1"/>
    <x v="2"/>
    <x v="1388"/>
    <x v="1388"/>
    <x v="0"/>
    <x v="3"/>
    <x v="1"/>
    <s v="Yes"/>
    <s v="Y"/>
    <n v="2"/>
    <n v="-2"/>
    <n v="0"/>
    <n v="53"/>
    <n v="0"/>
    <m/>
    <n v="0"/>
    <x v="1"/>
    <n v="661"/>
    <n v="1"/>
    <x v="2"/>
    <x v="0"/>
    <n v="1"/>
    <n v="60"/>
    <n v="2"/>
    <x v="3"/>
    <n v="3"/>
    <n v="12965"/>
    <n v="22308"/>
    <n v="4"/>
    <n v="20"/>
    <n v="4"/>
    <x v="1"/>
    <n v="80"/>
    <n v="3"/>
    <n v="27"/>
    <n v="2"/>
    <n v="3"/>
    <n v="2"/>
    <n v="0"/>
    <n v="2"/>
  </r>
  <r>
    <s v="No"/>
    <x v="2"/>
    <x v="2"/>
    <x v="1"/>
    <x v="0"/>
    <x v="0"/>
    <x v="1389"/>
    <x v="1389"/>
    <x v="0"/>
    <x v="0"/>
    <x v="2"/>
    <s v="Yes"/>
    <s v="Y"/>
    <n v="2"/>
    <n v="-2"/>
    <n v="0"/>
    <n v="33"/>
    <n v="0"/>
    <m/>
    <n v="0"/>
    <x v="1"/>
    <n v="530"/>
    <n v="16"/>
    <x v="3"/>
    <x v="0"/>
    <n v="3"/>
    <n v="36"/>
    <n v="3"/>
    <x v="0"/>
    <n v="4"/>
    <n v="5368"/>
    <n v="16130"/>
    <n v="1"/>
    <n v="25"/>
    <n v="4"/>
    <x v="3"/>
    <n v="80"/>
    <n v="1"/>
    <n v="7"/>
    <n v="3"/>
    <n v="6"/>
    <n v="5"/>
    <n v="1"/>
    <n v="2"/>
  </r>
  <r>
    <s v="No"/>
    <x v="0"/>
    <x v="0"/>
    <x v="1"/>
    <x v="1"/>
    <x v="0"/>
    <x v="1390"/>
    <x v="1390"/>
    <x v="0"/>
    <x v="7"/>
    <x v="1"/>
    <s v="Yes"/>
    <s v="Y"/>
    <n v="2"/>
    <n v="-2"/>
    <n v="0"/>
    <n v="37"/>
    <n v="0"/>
    <m/>
    <n v="0"/>
    <x v="1"/>
    <n v="161"/>
    <n v="10"/>
    <x v="3"/>
    <x v="0"/>
    <n v="3"/>
    <n v="42"/>
    <n v="4"/>
    <x v="2"/>
    <n v="4"/>
    <n v="13744"/>
    <n v="15471"/>
    <n v="1"/>
    <n v="25"/>
    <n v="4"/>
    <x v="0"/>
    <n v="80"/>
    <n v="1"/>
    <n v="16"/>
    <n v="3"/>
    <n v="16"/>
    <n v="11"/>
    <n v="6"/>
    <n v="8"/>
  </r>
  <r>
    <s v="No"/>
    <x v="0"/>
    <x v="3"/>
    <x v="1"/>
    <x v="1"/>
    <x v="2"/>
    <x v="1391"/>
    <x v="1391"/>
    <x v="0"/>
    <x v="7"/>
    <x v="1"/>
    <s v="Yes"/>
    <s v="Y"/>
    <n v="3"/>
    <n v="-2"/>
    <n v="0"/>
    <n v="58"/>
    <n v="0"/>
    <m/>
    <n v="0"/>
    <x v="1"/>
    <n v="1055"/>
    <n v="1"/>
    <x v="3"/>
    <x v="0"/>
    <n v="4"/>
    <n v="76"/>
    <n v="3"/>
    <x v="4"/>
    <n v="1"/>
    <n v="19701"/>
    <n v="22456"/>
    <n v="3"/>
    <n v="21"/>
    <n v="4"/>
    <x v="3"/>
    <n v="80"/>
    <n v="1"/>
    <n v="32"/>
    <n v="3"/>
    <n v="9"/>
    <n v="8"/>
    <n v="1"/>
    <n v="5"/>
  </r>
  <r>
    <s v="No"/>
    <x v="0"/>
    <x v="0"/>
    <x v="1"/>
    <x v="1"/>
    <x v="1"/>
    <x v="1392"/>
    <x v="1392"/>
    <x v="0"/>
    <x v="1"/>
    <x v="1"/>
    <s v="Yes"/>
    <s v="Y"/>
    <n v="2"/>
    <n v="-2"/>
    <n v="0"/>
    <n v="36"/>
    <n v="0"/>
    <m/>
    <n v="0"/>
    <x v="1"/>
    <n v="430"/>
    <n v="2"/>
    <x v="2"/>
    <x v="0"/>
    <n v="4"/>
    <n v="73"/>
    <n v="3"/>
    <x v="0"/>
    <n v="2"/>
    <n v="6962"/>
    <n v="19573"/>
    <n v="4"/>
    <n v="22"/>
    <n v="4"/>
    <x v="1"/>
    <n v="80"/>
    <n v="1"/>
    <n v="15"/>
    <n v="3"/>
    <n v="1"/>
    <n v="0"/>
    <n v="0"/>
    <n v="0"/>
  </r>
  <r>
    <s v="No"/>
    <x v="0"/>
    <x v="2"/>
    <x v="1"/>
    <x v="0"/>
    <x v="1"/>
    <x v="1393"/>
    <x v="1393"/>
    <x v="0"/>
    <x v="0"/>
    <x v="2"/>
    <s v="Yes"/>
    <s v="Y"/>
    <n v="3"/>
    <n v="-2"/>
    <n v="0"/>
    <n v="25"/>
    <n v="0"/>
    <m/>
    <n v="0"/>
    <x v="1"/>
    <n v="1382"/>
    <n v="8"/>
    <x v="0"/>
    <x v="0"/>
    <n v="1"/>
    <n v="85"/>
    <n v="3"/>
    <x v="0"/>
    <n v="3"/>
    <n v="4907"/>
    <n v="13684"/>
    <n v="0"/>
    <n v="22"/>
    <n v="4"/>
    <x v="2"/>
    <n v="80"/>
    <n v="1"/>
    <n v="6"/>
    <n v="2"/>
    <n v="5"/>
    <n v="3"/>
    <n v="0"/>
    <n v="4"/>
  </r>
  <r>
    <s v="No"/>
    <x v="0"/>
    <x v="0"/>
    <x v="1"/>
    <x v="0"/>
    <x v="3"/>
    <x v="1394"/>
    <x v="1394"/>
    <x v="0"/>
    <x v="6"/>
    <x v="1"/>
    <s v="Yes"/>
    <s v="Y"/>
    <n v="4"/>
    <n v="-2"/>
    <n v="0"/>
    <n v="38"/>
    <n v="0"/>
    <m/>
    <n v="0"/>
    <x v="1"/>
    <n v="723"/>
    <n v="2"/>
    <x v="2"/>
    <x v="0"/>
    <n v="2"/>
    <n v="77"/>
    <n v="1"/>
    <x v="0"/>
    <n v="1"/>
    <n v="5405"/>
    <n v="4244"/>
    <n v="2"/>
    <n v="20"/>
    <n v="4"/>
    <x v="0"/>
    <n v="80"/>
    <n v="2"/>
    <n v="20"/>
    <n v="2"/>
    <n v="4"/>
    <n v="2"/>
    <n v="0"/>
    <n v="3"/>
  </r>
  <r>
    <s v="No"/>
    <x v="0"/>
    <x v="0"/>
    <x v="1"/>
    <x v="2"/>
    <x v="2"/>
    <x v="1395"/>
    <x v="1395"/>
    <x v="1"/>
    <x v="5"/>
    <x v="0"/>
    <s v="Yes"/>
    <s v="Y"/>
    <n v="2"/>
    <n v="-2"/>
    <n v="0"/>
    <n v="40"/>
    <n v="0"/>
    <m/>
    <n v="0"/>
    <x v="1"/>
    <n v="898"/>
    <n v="6"/>
    <x v="0"/>
    <x v="0"/>
    <n v="3"/>
    <n v="38"/>
    <n v="3"/>
    <x v="3"/>
    <n v="4"/>
    <n v="16437"/>
    <n v="17381"/>
    <n v="1"/>
    <n v="21"/>
    <n v="4"/>
    <x v="1"/>
    <n v="80"/>
    <n v="0"/>
    <n v="21"/>
    <n v="3"/>
    <n v="21"/>
    <n v="7"/>
    <n v="7"/>
    <n v="7"/>
  </r>
  <r>
    <s v="No"/>
    <x v="0"/>
    <x v="2"/>
    <x v="1"/>
    <x v="1"/>
    <x v="0"/>
    <x v="1396"/>
    <x v="1396"/>
    <x v="1"/>
    <x v="3"/>
    <x v="1"/>
    <s v="Yes"/>
    <s v="Y"/>
    <n v="0"/>
    <n v="-2"/>
    <n v="0"/>
    <n v="27"/>
    <n v="0"/>
    <m/>
    <n v="0"/>
    <x v="1"/>
    <n v="155"/>
    <n v="4"/>
    <x v="3"/>
    <x v="0"/>
    <n v="2"/>
    <n v="87"/>
    <n v="4"/>
    <x v="0"/>
    <n v="2"/>
    <n v="6142"/>
    <n v="5174"/>
    <n v="1"/>
    <n v="20"/>
    <n v="4"/>
    <x v="2"/>
    <n v="80"/>
    <n v="1"/>
    <n v="6"/>
    <n v="3"/>
    <n v="6"/>
    <n v="2"/>
    <n v="0"/>
    <n v="3"/>
  </r>
  <r>
    <s v="No"/>
    <x v="0"/>
    <x v="0"/>
    <x v="1"/>
    <x v="1"/>
    <x v="2"/>
    <x v="1397"/>
    <x v="1397"/>
    <x v="1"/>
    <x v="1"/>
    <x v="1"/>
    <s v="Yes"/>
    <s v="Y"/>
    <n v="2"/>
    <n v="-2"/>
    <n v="0"/>
    <n v="37"/>
    <n v="0"/>
    <m/>
    <n v="0"/>
    <x v="1"/>
    <n v="783"/>
    <n v="7"/>
    <x v="2"/>
    <x v="0"/>
    <n v="4"/>
    <n v="78"/>
    <n v="3"/>
    <x v="0"/>
    <n v="1"/>
    <n v="4284"/>
    <n v="13588"/>
    <n v="5"/>
    <n v="22"/>
    <n v="4"/>
    <x v="3"/>
    <n v="80"/>
    <n v="1"/>
    <n v="16"/>
    <n v="3"/>
    <n v="5"/>
    <n v="3"/>
    <n v="0"/>
    <n v="4"/>
  </r>
  <r>
    <s v="No"/>
    <x v="0"/>
    <x v="2"/>
    <x v="1"/>
    <x v="0"/>
    <x v="4"/>
    <x v="1398"/>
    <x v="1398"/>
    <x v="1"/>
    <x v="6"/>
    <x v="1"/>
    <s v="Yes"/>
    <s v="Y"/>
    <n v="4"/>
    <n v="-2"/>
    <n v="0"/>
    <n v="34"/>
    <n v="0"/>
    <m/>
    <n v="0"/>
    <x v="1"/>
    <n v="1440"/>
    <n v="7"/>
    <x v="0"/>
    <x v="0"/>
    <n v="4"/>
    <n v="55"/>
    <n v="3"/>
    <x v="1"/>
    <n v="4"/>
    <n v="2308"/>
    <n v="4944"/>
    <n v="0"/>
    <n v="25"/>
    <n v="4"/>
    <x v="2"/>
    <n v="80"/>
    <n v="1"/>
    <n v="12"/>
    <n v="3"/>
    <n v="11"/>
    <n v="10"/>
    <n v="5"/>
    <n v="7"/>
  </r>
  <r>
    <s v="No"/>
    <x v="0"/>
    <x v="0"/>
    <x v="1"/>
    <x v="0"/>
    <x v="0"/>
    <x v="1399"/>
    <x v="1399"/>
    <x v="1"/>
    <x v="6"/>
    <x v="0"/>
    <s v="Yes"/>
    <s v="Y"/>
    <n v="3"/>
    <n v="-2"/>
    <n v="0"/>
    <n v="36"/>
    <n v="0"/>
    <m/>
    <n v="0"/>
    <x v="1"/>
    <n v="1157"/>
    <n v="2"/>
    <x v="2"/>
    <x v="0"/>
    <n v="3"/>
    <n v="70"/>
    <n v="3"/>
    <x v="1"/>
    <n v="4"/>
    <n v="2644"/>
    <n v="17001"/>
    <n v="3"/>
    <n v="21"/>
    <n v="4"/>
    <x v="1"/>
    <n v="80"/>
    <n v="0"/>
    <n v="7"/>
    <n v="2"/>
    <n v="3"/>
    <n v="2"/>
    <n v="1"/>
    <n v="2"/>
  </r>
  <r>
    <s v="Yes"/>
    <x v="1"/>
    <x v="2"/>
    <x v="0"/>
    <x v="2"/>
    <x v="5"/>
    <x v="1400"/>
    <x v="1400"/>
    <x v="0"/>
    <x v="8"/>
    <x v="2"/>
    <s v="No"/>
    <s v="Y"/>
    <n v="0"/>
    <n v="-2"/>
    <n v="0"/>
    <n v="30"/>
    <n v="1"/>
    <n v="1"/>
    <n v="1"/>
    <x v="0"/>
    <n v="600"/>
    <n v="8"/>
    <x v="3"/>
    <x v="0"/>
    <n v="3"/>
    <n v="66"/>
    <n v="2"/>
    <x v="1"/>
    <n v="4"/>
    <n v="2180"/>
    <n v="9732"/>
    <n v="6"/>
    <n v="11"/>
    <n v="3"/>
    <x v="3"/>
    <n v="80"/>
    <n v="1"/>
    <n v="6"/>
    <n v="2"/>
    <n v="4"/>
    <n v="2"/>
    <n v="1"/>
    <n v="2"/>
  </r>
  <r>
    <s v="Yes"/>
    <x v="1"/>
    <x v="2"/>
    <x v="0"/>
    <x v="2"/>
    <x v="5"/>
    <x v="1401"/>
    <x v="1401"/>
    <x v="0"/>
    <x v="8"/>
    <x v="1"/>
    <s v="No"/>
    <s v="Y"/>
    <n v="2"/>
    <n v="-2"/>
    <n v="0"/>
    <n v="27"/>
    <n v="1"/>
    <n v="1"/>
    <n v="1"/>
    <x v="0"/>
    <n v="1337"/>
    <n v="22"/>
    <x v="3"/>
    <x v="0"/>
    <n v="1"/>
    <n v="58"/>
    <n v="2"/>
    <x v="1"/>
    <n v="2"/>
    <n v="2863"/>
    <n v="19555"/>
    <n v="1"/>
    <n v="12"/>
    <n v="3"/>
    <x v="0"/>
    <n v="80"/>
    <n v="0"/>
    <n v="1"/>
    <n v="3"/>
    <n v="1"/>
    <n v="0"/>
    <n v="0"/>
    <n v="0"/>
  </r>
  <r>
    <s v="Yes"/>
    <x v="1"/>
    <x v="2"/>
    <x v="0"/>
    <x v="1"/>
    <x v="0"/>
    <x v="1402"/>
    <x v="1402"/>
    <x v="0"/>
    <x v="3"/>
    <x v="0"/>
    <s v="No"/>
    <s v="Y"/>
    <n v="2"/>
    <n v="-2"/>
    <n v="0"/>
    <n v="31"/>
    <n v="1"/>
    <n v="1"/>
    <n v="1"/>
    <x v="0"/>
    <n v="1445"/>
    <n v="1"/>
    <x v="4"/>
    <x v="0"/>
    <n v="3"/>
    <n v="100"/>
    <n v="4"/>
    <x v="2"/>
    <n v="2"/>
    <n v="7446"/>
    <n v="8931"/>
    <n v="1"/>
    <n v="11"/>
    <n v="3"/>
    <x v="0"/>
    <n v="80"/>
    <n v="0"/>
    <n v="10"/>
    <n v="3"/>
    <n v="10"/>
    <n v="8"/>
    <n v="4"/>
    <n v="7"/>
  </r>
  <r>
    <s v="Yes"/>
    <x v="1"/>
    <x v="2"/>
    <x v="0"/>
    <x v="1"/>
    <x v="0"/>
    <x v="1403"/>
    <x v="1403"/>
    <x v="0"/>
    <x v="1"/>
    <x v="0"/>
    <s v="No"/>
    <s v="Y"/>
    <n v="2"/>
    <n v="-2"/>
    <n v="0"/>
    <n v="31"/>
    <n v="1"/>
    <n v="1"/>
    <n v="1"/>
    <x v="0"/>
    <n v="561"/>
    <n v="3"/>
    <x v="3"/>
    <x v="0"/>
    <n v="4"/>
    <n v="33"/>
    <n v="3"/>
    <x v="1"/>
    <n v="3"/>
    <n v="4084"/>
    <n v="4156"/>
    <n v="1"/>
    <n v="12"/>
    <n v="3"/>
    <x v="0"/>
    <n v="80"/>
    <n v="0"/>
    <n v="7"/>
    <n v="1"/>
    <n v="7"/>
    <n v="2"/>
    <n v="7"/>
    <n v="7"/>
  </r>
  <r>
    <s v="Yes"/>
    <x v="1"/>
    <x v="2"/>
    <x v="0"/>
    <x v="0"/>
    <x v="4"/>
    <x v="1404"/>
    <x v="1404"/>
    <x v="0"/>
    <x v="0"/>
    <x v="0"/>
    <s v="No"/>
    <s v="Y"/>
    <n v="4"/>
    <n v="-2"/>
    <n v="0"/>
    <n v="29"/>
    <n v="1"/>
    <n v="1"/>
    <n v="1"/>
    <x v="0"/>
    <n v="115"/>
    <n v="13"/>
    <x v="3"/>
    <x v="0"/>
    <n v="4"/>
    <n v="51"/>
    <n v="3"/>
    <x v="0"/>
    <n v="4"/>
    <n v="5765"/>
    <n v="17485"/>
    <n v="5"/>
    <n v="11"/>
    <n v="3"/>
    <x v="0"/>
    <n v="80"/>
    <n v="0"/>
    <n v="7"/>
    <n v="1"/>
    <n v="5"/>
    <n v="3"/>
    <n v="0"/>
    <n v="0"/>
  </r>
  <r>
    <s v="Yes"/>
    <x v="1"/>
    <x v="2"/>
    <x v="0"/>
    <x v="0"/>
    <x v="0"/>
    <x v="1405"/>
    <x v="1405"/>
    <x v="0"/>
    <x v="6"/>
    <x v="0"/>
    <s v="No"/>
    <s v="Y"/>
    <n v="3"/>
    <n v="-2"/>
    <n v="0"/>
    <n v="31"/>
    <n v="1"/>
    <n v="1"/>
    <n v="1"/>
    <x v="0"/>
    <n v="667"/>
    <n v="1"/>
    <x v="2"/>
    <x v="0"/>
    <n v="2"/>
    <n v="50"/>
    <n v="1"/>
    <x v="1"/>
    <n v="3"/>
    <n v="1359"/>
    <n v="16154"/>
    <n v="1"/>
    <n v="12"/>
    <n v="3"/>
    <x v="2"/>
    <n v="80"/>
    <n v="0"/>
    <n v="1"/>
    <n v="3"/>
    <n v="1"/>
    <n v="0"/>
    <n v="0"/>
    <n v="0"/>
  </r>
  <r>
    <s v="Yes"/>
    <x v="0"/>
    <x v="2"/>
    <x v="0"/>
    <x v="2"/>
    <x v="4"/>
    <x v="1406"/>
    <x v="1406"/>
    <x v="0"/>
    <x v="8"/>
    <x v="1"/>
    <s v="No"/>
    <s v="Y"/>
    <n v="0"/>
    <n v="-2"/>
    <n v="0"/>
    <n v="34"/>
    <n v="1"/>
    <n v="1"/>
    <n v="1"/>
    <x v="0"/>
    <n v="1107"/>
    <n v="9"/>
    <x v="2"/>
    <x v="0"/>
    <n v="4"/>
    <n v="52"/>
    <n v="3"/>
    <x v="1"/>
    <n v="4"/>
    <n v="2742"/>
    <n v="3072"/>
    <n v="1"/>
    <n v="15"/>
    <n v="3"/>
    <x v="1"/>
    <n v="80"/>
    <n v="0"/>
    <n v="2"/>
    <n v="3"/>
    <n v="2"/>
    <n v="2"/>
    <n v="2"/>
    <n v="2"/>
  </r>
  <r>
    <s v="Yes"/>
    <x v="0"/>
    <x v="1"/>
    <x v="0"/>
    <x v="1"/>
    <x v="4"/>
    <x v="1407"/>
    <x v="1407"/>
    <x v="0"/>
    <x v="3"/>
    <x v="1"/>
    <s v="No"/>
    <s v="Y"/>
    <n v="4"/>
    <n v="-2"/>
    <n v="0"/>
    <n v="53"/>
    <n v="1"/>
    <n v="1"/>
    <n v="1"/>
    <x v="0"/>
    <n v="607"/>
    <n v="2"/>
    <x v="4"/>
    <x v="0"/>
    <n v="3"/>
    <n v="78"/>
    <n v="2"/>
    <x v="2"/>
    <n v="4"/>
    <n v="10169"/>
    <n v="14618"/>
    <n v="0"/>
    <n v="16"/>
    <n v="3"/>
    <x v="2"/>
    <n v="80"/>
    <n v="1"/>
    <n v="34"/>
    <n v="3"/>
    <n v="33"/>
    <n v="7"/>
    <n v="1"/>
    <n v="9"/>
  </r>
  <r>
    <s v="Yes"/>
    <x v="0"/>
    <x v="2"/>
    <x v="0"/>
    <x v="1"/>
    <x v="0"/>
    <x v="1408"/>
    <x v="1408"/>
    <x v="0"/>
    <x v="1"/>
    <x v="0"/>
    <s v="No"/>
    <s v="Y"/>
    <n v="3"/>
    <n v="-2"/>
    <n v="0"/>
    <n v="31"/>
    <n v="1"/>
    <n v="1"/>
    <n v="1"/>
    <x v="0"/>
    <n v="202"/>
    <n v="8"/>
    <x v="3"/>
    <x v="0"/>
    <n v="1"/>
    <n v="34"/>
    <n v="2"/>
    <x v="1"/>
    <n v="2"/>
    <n v="1261"/>
    <n v="22262"/>
    <n v="1"/>
    <n v="12"/>
    <n v="3"/>
    <x v="3"/>
    <n v="80"/>
    <n v="0"/>
    <n v="1"/>
    <n v="4"/>
    <n v="1"/>
    <n v="0"/>
    <n v="0"/>
    <n v="0"/>
  </r>
  <r>
    <s v="Yes"/>
    <x v="0"/>
    <x v="2"/>
    <x v="0"/>
    <x v="0"/>
    <x v="3"/>
    <x v="1409"/>
    <x v="1409"/>
    <x v="0"/>
    <x v="6"/>
    <x v="0"/>
    <s v="No"/>
    <s v="Y"/>
    <n v="3"/>
    <n v="-2"/>
    <n v="0"/>
    <n v="29"/>
    <n v="1"/>
    <n v="1"/>
    <n v="1"/>
    <x v="0"/>
    <n v="428"/>
    <n v="9"/>
    <x v="3"/>
    <x v="0"/>
    <n v="2"/>
    <n v="52"/>
    <n v="1"/>
    <x v="1"/>
    <n v="1"/>
    <n v="2760"/>
    <n v="14630"/>
    <n v="1"/>
    <n v="13"/>
    <n v="3"/>
    <x v="3"/>
    <n v="80"/>
    <n v="0"/>
    <n v="2"/>
    <n v="3"/>
    <n v="2"/>
    <n v="2"/>
    <n v="2"/>
    <n v="2"/>
  </r>
  <r>
    <s v="Yes"/>
    <x v="1"/>
    <x v="2"/>
    <x v="0"/>
    <x v="1"/>
    <x v="0"/>
    <x v="1410"/>
    <x v="1410"/>
    <x v="1"/>
    <x v="2"/>
    <x v="1"/>
    <s v="No"/>
    <s v="Y"/>
    <n v="3"/>
    <n v="-2"/>
    <n v="0"/>
    <n v="34"/>
    <n v="1"/>
    <n v="1"/>
    <n v="1"/>
    <x v="0"/>
    <n v="234"/>
    <n v="9"/>
    <x v="2"/>
    <x v="0"/>
    <n v="4"/>
    <n v="93"/>
    <n v="3"/>
    <x v="0"/>
    <n v="1"/>
    <n v="5346"/>
    <n v="6208"/>
    <n v="4"/>
    <n v="17"/>
    <n v="3"/>
    <x v="3"/>
    <n v="80"/>
    <n v="1"/>
    <n v="11"/>
    <n v="2"/>
    <n v="7"/>
    <n v="1"/>
    <n v="0"/>
    <n v="7"/>
  </r>
  <r>
    <s v="Yes"/>
    <x v="1"/>
    <x v="2"/>
    <x v="0"/>
    <x v="1"/>
    <x v="2"/>
    <x v="1411"/>
    <x v="1411"/>
    <x v="1"/>
    <x v="2"/>
    <x v="0"/>
    <s v="No"/>
    <s v="Y"/>
    <n v="2"/>
    <n v="-2"/>
    <n v="0"/>
    <n v="28"/>
    <n v="1"/>
    <n v="1"/>
    <n v="1"/>
    <x v="0"/>
    <n v="289"/>
    <n v="2"/>
    <x v="0"/>
    <x v="0"/>
    <n v="3"/>
    <n v="38"/>
    <n v="2"/>
    <x v="1"/>
    <n v="1"/>
    <n v="2561"/>
    <n v="5355"/>
    <n v="7"/>
    <n v="11"/>
    <n v="3"/>
    <x v="3"/>
    <n v="80"/>
    <n v="0"/>
    <n v="8"/>
    <n v="2"/>
    <n v="0"/>
    <n v="0"/>
    <n v="0"/>
    <n v="0"/>
  </r>
  <r>
    <s v="Yes"/>
    <x v="1"/>
    <x v="1"/>
    <x v="0"/>
    <x v="0"/>
    <x v="0"/>
    <x v="1412"/>
    <x v="1412"/>
    <x v="1"/>
    <x v="0"/>
    <x v="2"/>
    <s v="No"/>
    <s v="Y"/>
    <n v="3"/>
    <n v="-2"/>
    <n v="0"/>
    <n v="50"/>
    <n v="1"/>
    <n v="1"/>
    <n v="1"/>
    <x v="0"/>
    <n v="878"/>
    <n v="1"/>
    <x v="2"/>
    <x v="0"/>
    <n v="2"/>
    <n v="94"/>
    <n v="3"/>
    <x v="0"/>
    <n v="3"/>
    <n v="6728"/>
    <n v="14255"/>
    <n v="7"/>
    <n v="12"/>
    <n v="3"/>
    <x v="1"/>
    <n v="80"/>
    <n v="2"/>
    <n v="12"/>
    <n v="3"/>
    <n v="6"/>
    <n v="3"/>
    <n v="0"/>
    <n v="1"/>
  </r>
  <r>
    <s v="Yes"/>
    <x v="1"/>
    <x v="1"/>
    <x v="0"/>
    <x v="0"/>
    <x v="0"/>
    <x v="1413"/>
    <x v="1413"/>
    <x v="1"/>
    <x v="0"/>
    <x v="1"/>
    <s v="No"/>
    <s v="Y"/>
    <n v="3"/>
    <n v="-2"/>
    <n v="0"/>
    <n v="47"/>
    <n v="1"/>
    <n v="1"/>
    <n v="1"/>
    <x v="0"/>
    <n v="1093"/>
    <n v="9"/>
    <x v="3"/>
    <x v="0"/>
    <n v="3"/>
    <n v="82"/>
    <n v="1"/>
    <x v="3"/>
    <n v="3"/>
    <n v="12936"/>
    <n v="24164"/>
    <n v="7"/>
    <n v="11"/>
    <n v="3"/>
    <x v="3"/>
    <n v="80"/>
    <n v="0"/>
    <n v="25"/>
    <n v="1"/>
    <n v="23"/>
    <n v="5"/>
    <n v="14"/>
    <n v="10"/>
  </r>
  <r>
    <s v="Yes"/>
    <x v="1"/>
    <x v="2"/>
    <x v="0"/>
    <x v="0"/>
    <x v="4"/>
    <x v="1414"/>
    <x v="1414"/>
    <x v="1"/>
    <x v="6"/>
    <x v="1"/>
    <s v="No"/>
    <s v="Y"/>
    <n v="3"/>
    <n v="-2"/>
    <n v="0"/>
    <n v="28"/>
    <n v="1"/>
    <n v="1"/>
    <n v="1"/>
    <x v="0"/>
    <n v="1496"/>
    <n v="1"/>
    <x v="3"/>
    <x v="0"/>
    <n v="1"/>
    <n v="92"/>
    <n v="3"/>
    <x v="1"/>
    <n v="4"/>
    <n v="2909"/>
    <n v="15747"/>
    <n v="3"/>
    <n v="15"/>
    <n v="3"/>
    <x v="1"/>
    <n v="80"/>
    <n v="1"/>
    <n v="5"/>
    <n v="4"/>
    <n v="3"/>
    <n v="2"/>
    <n v="1"/>
    <n v="2"/>
  </r>
  <r>
    <s v="Yes"/>
    <x v="1"/>
    <x v="4"/>
    <x v="0"/>
    <x v="0"/>
    <x v="3"/>
    <x v="1415"/>
    <x v="1415"/>
    <x v="1"/>
    <x v="6"/>
    <x v="1"/>
    <s v="No"/>
    <s v="Y"/>
    <n v="3"/>
    <n v="-2"/>
    <n v="0"/>
    <n v="23"/>
    <n v="1"/>
    <n v="1"/>
    <n v="1"/>
    <x v="0"/>
    <n v="638"/>
    <n v="9"/>
    <x v="3"/>
    <x v="0"/>
    <n v="4"/>
    <n v="33"/>
    <n v="3"/>
    <x v="1"/>
    <n v="1"/>
    <n v="1790"/>
    <n v="26956"/>
    <n v="1"/>
    <n v="19"/>
    <n v="3"/>
    <x v="0"/>
    <n v="80"/>
    <n v="1"/>
    <n v="1"/>
    <n v="2"/>
    <n v="1"/>
    <n v="0"/>
    <n v="1"/>
    <n v="0"/>
  </r>
  <r>
    <s v="Yes"/>
    <x v="1"/>
    <x v="2"/>
    <x v="0"/>
    <x v="0"/>
    <x v="4"/>
    <x v="1416"/>
    <x v="1416"/>
    <x v="1"/>
    <x v="6"/>
    <x v="0"/>
    <s v="No"/>
    <s v="Y"/>
    <n v="3"/>
    <n v="-2"/>
    <n v="0"/>
    <n v="29"/>
    <n v="1"/>
    <n v="1"/>
    <n v="1"/>
    <x v="0"/>
    <n v="746"/>
    <n v="24"/>
    <x v="3"/>
    <x v="0"/>
    <n v="3"/>
    <n v="45"/>
    <n v="4"/>
    <x v="1"/>
    <n v="4"/>
    <n v="1091"/>
    <n v="10642"/>
    <n v="1"/>
    <n v="17"/>
    <n v="3"/>
    <x v="1"/>
    <n v="80"/>
    <n v="0"/>
    <n v="1"/>
    <n v="3"/>
    <n v="1"/>
    <n v="0"/>
    <n v="0"/>
    <n v="0"/>
  </r>
  <r>
    <s v="Yes"/>
    <x v="0"/>
    <x v="2"/>
    <x v="0"/>
    <x v="2"/>
    <x v="5"/>
    <x v="1417"/>
    <x v="1417"/>
    <x v="1"/>
    <x v="8"/>
    <x v="1"/>
    <s v="No"/>
    <s v="Y"/>
    <n v="4"/>
    <n v="-2"/>
    <n v="0"/>
    <n v="31"/>
    <n v="1"/>
    <n v="1"/>
    <n v="1"/>
    <x v="0"/>
    <n v="359"/>
    <n v="18"/>
    <x v="4"/>
    <x v="0"/>
    <n v="4"/>
    <n v="89"/>
    <n v="4"/>
    <x v="1"/>
    <n v="1"/>
    <n v="2956"/>
    <n v="21495"/>
    <n v="0"/>
    <n v="17"/>
    <n v="3"/>
    <x v="3"/>
    <n v="80"/>
    <n v="0"/>
    <n v="2"/>
    <n v="3"/>
    <n v="1"/>
    <n v="0"/>
    <n v="0"/>
    <n v="0"/>
  </r>
  <r>
    <s v="Yes"/>
    <x v="0"/>
    <x v="4"/>
    <x v="0"/>
    <x v="2"/>
    <x v="5"/>
    <x v="1418"/>
    <x v="1418"/>
    <x v="1"/>
    <x v="8"/>
    <x v="1"/>
    <s v="No"/>
    <s v="Y"/>
    <n v="2"/>
    <n v="-2"/>
    <n v="0"/>
    <n v="24"/>
    <n v="1"/>
    <n v="1"/>
    <n v="1"/>
    <x v="0"/>
    <n v="240"/>
    <n v="22"/>
    <x v="1"/>
    <x v="0"/>
    <n v="4"/>
    <n v="58"/>
    <n v="1"/>
    <x v="1"/>
    <n v="3"/>
    <n v="1555"/>
    <n v="11585"/>
    <n v="1"/>
    <n v="11"/>
    <n v="3"/>
    <x v="3"/>
    <n v="80"/>
    <n v="1"/>
    <n v="1"/>
    <n v="3"/>
    <n v="1"/>
    <n v="0"/>
    <n v="0"/>
    <n v="0"/>
  </r>
  <r>
    <s v="Yes"/>
    <x v="0"/>
    <x v="2"/>
    <x v="0"/>
    <x v="1"/>
    <x v="4"/>
    <x v="1419"/>
    <x v="1419"/>
    <x v="1"/>
    <x v="2"/>
    <x v="2"/>
    <s v="No"/>
    <s v="Y"/>
    <n v="2"/>
    <n v="-2"/>
    <n v="0"/>
    <n v="28"/>
    <n v="1"/>
    <n v="1"/>
    <n v="1"/>
    <x v="0"/>
    <n v="1404"/>
    <n v="17"/>
    <x v="3"/>
    <x v="0"/>
    <n v="3"/>
    <n v="32"/>
    <n v="2"/>
    <x v="1"/>
    <n v="4"/>
    <n v="2367"/>
    <n v="18779"/>
    <n v="5"/>
    <n v="12"/>
    <n v="3"/>
    <x v="0"/>
    <n v="80"/>
    <n v="1"/>
    <n v="6"/>
    <n v="2"/>
    <n v="4"/>
    <n v="1"/>
    <n v="0"/>
    <n v="3"/>
  </r>
  <r>
    <s v="Yes"/>
    <x v="0"/>
    <x v="3"/>
    <x v="0"/>
    <x v="1"/>
    <x v="4"/>
    <x v="1420"/>
    <x v="1420"/>
    <x v="1"/>
    <x v="2"/>
    <x v="1"/>
    <s v="No"/>
    <s v="Y"/>
    <n v="4"/>
    <n v="-2"/>
    <n v="0"/>
    <n v="56"/>
    <n v="1"/>
    <n v="1"/>
    <n v="1"/>
    <x v="0"/>
    <n v="310"/>
    <n v="7"/>
    <x v="0"/>
    <x v="0"/>
    <n v="4"/>
    <n v="72"/>
    <n v="3"/>
    <x v="1"/>
    <n v="4"/>
    <n v="2339"/>
    <n v="3666"/>
    <n v="8"/>
    <n v="11"/>
    <n v="3"/>
    <x v="1"/>
    <n v="80"/>
    <n v="1"/>
    <n v="14"/>
    <n v="1"/>
    <n v="10"/>
    <n v="9"/>
    <n v="9"/>
    <n v="8"/>
  </r>
  <r>
    <s v="Yes"/>
    <x v="0"/>
    <x v="0"/>
    <x v="0"/>
    <x v="1"/>
    <x v="2"/>
    <x v="1421"/>
    <x v="1421"/>
    <x v="1"/>
    <x v="3"/>
    <x v="1"/>
    <s v="No"/>
    <s v="Y"/>
    <n v="2"/>
    <n v="-2"/>
    <n v="0"/>
    <n v="38"/>
    <n v="1"/>
    <n v="1"/>
    <n v="1"/>
    <x v="0"/>
    <n v="903"/>
    <n v="2"/>
    <x v="3"/>
    <x v="0"/>
    <n v="3"/>
    <n v="81"/>
    <n v="3"/>
    <x v="0"/>
    <n v="2"/>
    <n v="4855"/>
    <n v="7653"/>
    <n v="4"/>
    <n v="11"/>
    <n v="3"/>
    <x v="0"/>
    <n v="80"/>
    <n v="2"/>
    <n v="7"/>
    <n v="3"/>
    <n v="5"/>
    <n v="2"/>
    <n v="1"/>
    <n v="4"/>
  </r>
  <r>
    <s v="Yes"/>
    <x v="0"/>
    <x v="2"/>
    <x v="0"/>
    <x v="1"/>
    <x v="4"/>
    <x v="1422"/>
    <x v="1422"/>
    <x v="1"/>
    <x v="1"/>
    <x v="0"/>
    <s v="No"/>
    <s v="Y"/>
    <n v="2"/>
    <n v="-2"/>
    <n v="0"/>
    <n v="29"/>
    <n v="1"/>
    <n v="1"/>
    <n v="1"/>
    <x v="0"/>
    <n v="224"/>
    <n v="1"/>
    <x v="2"/>
    <x v="0"/>
    <n v="1"/>
    <n v="100"/>
    <n v="2"/>
    <x v="1"/>
    <n v="1"/>
    <n v="2362"/>
    <n v="7568"/>
    <n v="6"/>
    <n v="13"/>
    <n v="3"/>
    <x v="3"/>
    <n v="80"/>
    <n v="0"/>
    <n v="11"/>
    <n v="1"/>
    <n v="9"/>
    <n v="7"/>
    <n v="0"/>
    <n v="7"/>
  </r>
  <r>
    <s v="Yes"/>
    <x v="0"/>
    <x v="3"/>
    <x v="0"/>
    <x v="1"/>
    <x v="0"/>
    <x v="1423"/>
    <x v="1423"/>
    <x v="1"/>
    <x v="2"/>
    <x v="0"/>
    <s v="No"/>
    <s v="Y"/>
    <n v="3"/>
    <n v="-2"/>
    <n v="0"/>
    <n v="56"/>
    <n v="1"/>
    <n v="1"/>
    <n v="1"/>
    <x v="0"/>
    <n v="1162"/>
    <n v="24"/>
    <x v="0"/>
    <x v="0"/>
    <n v="1"/>
    <n v="97"/>
    <n v="3"/>
    <x v="1"/>
    <n v="4"/>
    <n v="2587"/>
    <n v="10261"/>
    <n v="1"/>
    <n v="16"/>
    <n v="3"/>
    <x v="1"/>
    <n v="80"/>
    <n v="0"/>
    <n v="5"/>
    <n v="3"/>
    <n v="4"/>
    <n v="2"/>
    <n v="1"/>
    <n v="0"/>
  </r>
  <r>
    <s v="Yes"/>
    <x v="0"/>
    <x v="0"/>
    <x v="0"/>
    <x v="1"/>
    <x v="0"/>
    <x v="1424"/>
    <x v="1424"/>
    <x v="1"/>
    <x v="2"/>
    <x v="0"/>
    <s v="No"/>
    <s v="Y"/>
    <n v="3"/>
    <n v="-2"/>
    <n v="0"/>
    <n v="40"/>
    <n v="1"/>
    <n v="1"/>
    <n v="1"/>
    <x v="0"/>
    <n v="676"/>
    <n v="9"/>
    <x v="2"/>
    <x v="0"/>
    <n v="4"/>
    <n v="86"/>
    <n v="3"/>
    <x v="1"/>
    <n v="1"/>
    <n v="2018"/>
    <n v="21831"/>
    <n v="3"/>
    <n v="14"/>
    <n v="3"/>
    <x v="2"/>
    <n v="80"/>
    <n v="0"/>
    <n v="15"/>
    <n v="1"/>
    <n v="5"/>
    <n v="4"/>
    <n v="1"/>
    <n v="0"/>
  </r>
  <r>
    <s v="Yes"/>
    <x v="0"/>
    <x v="0"/>
    <x v="0"/>
    <x v="1"/>
    <x v="2"/>
    <x v="1425"/>
    <x v="1425"/>
    <x v="1"/>
    <x v="3"/>
    <x v="0"/>
    <s v="No"/>
    <s v="Y"/>
    <n v="4"/>
    <n v="-2"/>
    <n v="0"/>
    <n v="37"/>
    <n v="1"/>
    <n v="1"/>
    <n v="1"/>
    <x v="0"/>
    <n v="370"/>
    <n v="10"/>
    <x v="2"/>
    <x v="0"/>
    <n v="4"/>
    <n v="58"/>
    <n v="3"/>
    <x v="0"/>
    <n v="1"/>
    <n v="4213"/>
    <n v="4992"/>
    <n v="1"/>
    <n v="15"/>
    <n v="3"/>
    <x v="2"/>
    <n v="80"/>
    <n v="0"/>
    <n v="10"/>
    <n v="1"/>
    <n v="10"/>
    <n v="3"/>
    <n v="0"/>
    <n v="8"/>
  </r>
  <r>
    <s v="Yes"/>
    <x v="0"/>
    <x v="2"/>
    <x v="0"/>
    <x v="1"/>
    <x v="0"/>
    <x v="1426"/>
    <x v="1426"/>
    <x v="1"/>
    <x v="2"/>
    <x v="0"/>
    <s v="No"/>
    <s v="Y"/>
    <n v="2"/>
    <n v="-2"/>
    <n v="0"/>
    <n v="32"/>
    <n v="1"/>
    <n v="1"/>
    <n v="1"/>
    <x v="0"/>
    <n v="1259"/>
    <n v="2"/>
    <x v="2"/>
    <x v="0"/>
    <n v="4"/>
    <n v="95"/>
    <n v="3"/>
    <x v="1"/>
    <n v="2"/>
    <n v="1393"/>
    <n v="24852"/>
    <n v="1"/>
    <n v="12"/>
    <n v="3"/>
    <x v="0"/>
    <n v="80"/>
    <n v="0"/>
    <n v="1"/>
    <n v="3"/>
    <n v="1"/>
    <n v="0"/>
    <n v="0"/>
    <n v="0"/>
  </r>
  <r>
    <s v="Yes"/>
    <x v="0"/>
    <x v="1"/>
    <x v="0"/>
    <x v="0"/>
    <x v="3"/>
    <x v="1427"/>
    <x v="1427"/>
    <x v="1"/>
    <x v="0"/>
    <x v="2"/>
    <s v="No"/>
    <s v="Y"/>
    <n v="1"/>
    <n v="-2"/>
    <n v="0"/>
    <n v="46"/>
    <n v="1"/>
    <n v="1"/>
    <n v="1"/>
    <x v="0"/>
    <n v="377"/>
    <n v="9"/>
    <x v="3"/>
    <x v="0"/>
    <n v="1"/>
    <n v="52"/>
    <n v="3"/>
    <x v="2"/>
    <n v="1"/>
    <n v="10096"/>
    <n v="15986"/>
    <n v="4"/>
    <n v="11"/>
    <n v="3"/>
    <x v="0"/>
    <n v="80"/>
    <n v="1"/>
    <n v="28"/>
    <n v="4"/>
    <n v="7"/>
    <n v="7"/>
    <n v="4"/>
    <n v="3"/>
  </r>
  <r>
    <s v="Yes"/>
    <x v="0"/>
    <x v="2"/>
    <x v="0"/>
    <x v="0"/>
    <x v="0"/>
    <x v="1428"/>
    <x v="1428"/>
    <x v="1"/>
    <x v="6"/>
    <x v="1"/>
    <s v="No"/>
    <s v="Y"/>
    <n v="2"/>
    <n v="-2"/>
    <n v="0"/>
    <n v="25"/>
    <n v="1"/>
    <n v="1"/>
    <n v="1"/>
    <x v="0"/>
    <n v="383"/>
    <n v="9"/>
    <x v="0"/>
    <x v="0"/>
    <n v="1"/>
    <n v="68"/>
    <n v="2"/>
    <x v="1"/>
    <n v="1"/>
    <n v="4400"/>
    <n v="15182"/>
    <n v="3"/>
    <n v="12"/>
    <n v="3"/>
    <x v="0"/>
    <n v="80"/>
    <n v="0"/>
    <n v="6"/>
    <n v="3"/>
    <n v="3"/>
    <n v="2"/>
    <n v="2"/>
    <n v="2"/>
  </r>
  <r>
    <s v="Yes"/>
    <x v="0"/>
    <x v="0"/>
    <x v="0"/>
    <x v="0"/>
    <x v="2"/>
    <x v="1429"/>
    <x v="1429"/>
    <x v="1"/>
    <x v="0"/>
    <x v="1"/>
    <s v="No"/>
    <s v="Y"/>
    <n v="3"/>
    <n v="-2"/>
    <n v="0"/>
    <n v="35"/>
    <n v="1"/>
    <n v="1"/>
    <n v="1"/>
    <x v="0"/>
    <n v="737"/>
    <n v="10"/>
    <x v="3"/>
    <x v="0"/>
    <n v="4"/>
    <n v="55"/>
    <n v="2"/>
    <x v="2"/>
    <n v="1"/>
    <n v="10306"/>
    <n v="21530"/>
    <n v="9"/>
    <n v="17"/>
    <n v="3"/>
    <x v="3"/>
    <n v="80"/>
    <n v="0"/>
    <n v="15"/>
    <n v="3"/>
    <n v="13"/>
    <n v="12"/>
    <n v="6"/>
    <n v="0"/>
  </r>
  <r>
    <s v="Yes"/>
    <x v="0"/>
    <x v="2"/>
    <x v="0"/>
    <x v="0"/>
    <x v="0"/>
    <x v="1430"/>
    <x v="1430"/>
    <x v="1"/>
    <x v="0"/>
    <x v="1"/>
    <s v="No"/>
    <s v="Y"/>
    <n v="4"/>
    <n v="-2"/>
    <n v="0"/>
    <n v="30"/>
    <n v="1"/>
    <n v="1"/>
    <n v="1"/>
    <x v="0"/>
    <n v="740"/>
    <n v="1"/>
    <x v="3"/>
    <x v="0"/>
    <n v="2"/>
    <n v="64"/>
    <n v="2"/>
    <x v="0"/>
    <n v="1"/>
    <n v="9714"/>
    <n v="5323"/>
    <n v="1"/>
    <n v="11"/>
    <n v="3"/>
    <x v="1"/>
    <n v="80"/>
    <n v="1"/>
    <n v="10"/>
    <n v="3"/>
    <n v="10"/>
    <n v="8"/>
    <n v="6"/>
    <n v="7"/>
  </r>
  <r>
    <s v="Yes"/>
    <x v="0"/>
    <x v="2"/>
    <x v="0"/>
    <x v="0"/>
    <x v="3"/>
    <x v="1431"/>
    <x v="1431"/>
    <x v="1"/>
    <x v="0"/>
    <x v="1"/>
    <s v="No"/>
    <s v="Y"/>
    <n v="2"/>
    <n v="-2"/>
    <n v="0"/>
    <n v="31"/>
    <n v="1"/>
    <n v="1"/>
    <n v="1"/>
    <x v="0"/>
    <n v="1079"/>
    <n v="16"/>
    <x v="2"/>
    <x v="0"/>
    <n v="1"/>
    <n v="70"/>
    <n v="3"/>
    <x v="2"/>
    <n v="1"/>
    <n v="8161"/>
    <n v="19002"/>
    <n v="2"/>
    <n v="13"/>
    <n v="3"/>
    <x v="0"/>
    <n v="80"/>
    <n v="3"/>
    <n v="10"/>
    <n v="3"/>
    <n v="1"/>
    <n v="0"/>
    <n v="0"/>
    <n v="0"/>
  </r>
  <r>
    <s v="Yes"/>
    <x v="0"/>
    <x v="2"/>
    <x v="0"/>
    <x v="0"/>
    <x v="0"/>
    <x v="1432"/>
    <x v="1432"/>
    <x v="1"/>
    <x v="0"/>
    <x v="0"/>
    <s v="No"/>
    <s v="Y"/>
    <n v="2"/>
    <n v="-2"/>
    <n v="0"/>
    <n v="32"/>
    <n v="1"/>
    <n v="1"/>
    <n v="1"/>
    <x v="0"/>
    <n v="964"/>
    <n v="1"/>
    <x v="0"/>
    <x v="0"/>
    <n v="1"/>
    <n v="34"/>
    <n v="1"/>
    <x v="0"/>
    <n v="2"/>
    <n v="6735"/>
    <n v="12147"/>
    <n v="6"/>
    <n v="15"/>
    <n v="3"/>
    <x v="2"/>
    <n v="80"/>
    <n v="0"/>
    <n v="10"/>
    <n v="3"/>
    <n v="0"/>
    <n v="0"/>
    <n v="0"/>
    <n v="0"/>
  </r>
  <r>
    <s v="Yes"/>
    <x v="0"/>
    <x v="4"/>
    <x v="0"/>
    <x v="0"/>
    <x v="3"/>
    <x v="1433"/>
    <x v="1433"/>
    <x v="1"/>
    <x v="6"/>
    <x v="0"/>
    <s v="No"/>
    <s v="Y"/>
    <n v="3"/>
    <n v="-2"/>
    <n v="0"/>
    <n v="21"/>
    <n v="1"/>
    <n v="1"/>
    <n v="1"/>
    <x v="0"/>
    <n v="337"/>
    <n v="7"/>
    <x v="1"/>
    <x v="0"/>
    <n v="2"/>
    <n v="31"/>
    <n v="3"/>
    <x v="1"/>
    <n v="1"/>
    <n v="2679"/>
    <n v="4567"/>
    <n v="1"/>
    <n v="13"/>
    <n v="3"/>
    <x v="2"/>
    <n v="80"/>
    <n v="0"/>
    <n v="1"/>
    <n v="3"/>
    <n v="1"/>
    <n v="0"/>
    <n v="1"/>
    <n v="0"/>
  </r>
  <r>
    <s v="Yes"/>
    <x v="0"/>
    <x v="2"/>
    <x v="0"/>
    <x v="0"/>
    <x v="2"/>
    <x v="1434"/>
    <x v="1434"/>
    <x v="1"/>
    <x v="6"/>
    <x v="0"/>
    <s v="No"/>
    <s v="Y"/>
    <n v="3"/>
    <n v="-2"/>
    <n v="0"/>
    <n v="30"/>
    <n v="1"/>
    <n v="1"/>
    <n v="1"/>
    <x v="0"/>
    <n v="945"/>
    <n v="9"/>
    <x v="3"/>
    <x v="0"/>
    <n v="2"/>
    <n v="89"/>
    <n v="3"/>
    <x v="1"/>
    <n v="4"/>
    <n v="1081"/>
    <n v="16019"/>
    <n v="1"/>
    <n v="13"/>
    <n v="3"/>
    <x v="3"/>
    <n v="80"/>
    <n v="0"/>
    <n v="1"/>
    <n v="2"/>
    <n v="1"/>
    <n v="0"/>
    <n v="0"/>
    <n v="0"/>
  </r>
  <r>
    <s v="Yes"/>
    <x v="1"/>
    <x v="2"/>
    <x v="0"/>
    <x v="1"/>
    <x v="0"/>
    <x v="1435"/>
    <x v="1435"/>
    <x v="0"/>
    <x v="1"/>
    <x v="0"/>
    <s v="Yes"/>
    <s v="Y"/>
    <n v="2"/>
    <n v="-2"/>
    <n v="0"/>
    <n v="32"/>
    <n v="1"/>
    <n v="1"/>
    <n v="1"/>
    <x v="0"/>
    <n v="238"/>
    <n v="5"/>
    <x v="0"/>
    <x v="0"/>
    <n v="1"/>
    <n v="47"/>
    <n v="4"/>
    <x v="1"/>
    <n v="3"/>
    <n v="2432"/>
    <n v="15318"/>
    <n v="3"/>
    <n v="14"/>
    <n v="3"/>
    <x v="0"/>
    <n v="80"/>
    <n v="0"/>
    <n v="8"/>
    <n v="3"/>
    <n v="4"/>
    <n v="1"/>
    <n v="0"/>
    <n v="3"/>
  </r>
  <r>
    <s v="Yes"/>
    <x v="1"/>
    <x v="2"/>
    <x v="0"/>
    <x v="1"/>
    <x v="1"/>
    <x v="1436"/>
    <x v="1436"/>
    <x v="0"/>
    <x v="4"/>
    <x v="0"/>
    <s v="Yes"/>
    <s v="Y"/>
    <n v="1"/>
    <n v="-2"/>
    <n v="0"/>
    <n v="29"/>
    <n v="1"/>
    <n v="1"/>
    <n v="1"/>
    <x v="0"/>
    <n v="337"/>
    <n v="14"/>
    <x v="1"/>
    <x v="0"/>
    <n v="3"/>
    <n v="84"/>
    <n v="3"/>
    <x v="2"/>
    <n v="4"/>
    <n v="7553"/>
    <n v="22930"/>
    <n v="0"/>
    <n v="12"/>
    <n v="3"/>
    <x v="0"/>
    <n v="80"/>
    <n v="0"/>
    <n v="9"/>
    <n v="3"/>
    <n v="8"/>
    <n v="7"/>
    <n v="7"/>
    <n v="7"/>
  </r>
  <r>
    <s v="Yes"/>
    <x v="1"/>
    <x v="1"/>
    <x v="0"/>
    <x v="0"/>
    <x v="2"/>
    <x v="1437"/>
    <x v="1437"/>
    <x v="0"/>
    <x v="6"/>
    <x v="1"/>
    <s v="Yes"/>
    <s v="Y"/>
    <n v="3"/>
    <n v="-2"/>
    <n v="0"/>
    <n v="48"/>
    <n v="1"/>
    <n v="1"/>
    <n v="1"/>
    <x v="0"/>
    <n v="708"/>
    <n v="7"/>
    <x v="0"/>
    <x v="0"/>
    <n v="4"/>
    <n v="95"/>
    <n v="3"/>
    <x v="1"/>
    <n v="3"/>
    <n v="2655"/>
    <n v="11740"/>
    <n v="2"/>
    <n v="11"/>
    <n v="3"/>
    <x v="3"/>
    <n v="80"/>
    <n v="2"/>
    <n v="19"/>
    <n v="3"/>
    <n v="9"/>
    <n v="7"/>
    <n v="7"/>
    <n v="7"/>
  </r>
  <r>
    <s v="Yes"/>
    <x v="1"/>
    <x v="4"/>
    <x v="0"/>
    <x v="0"/>
    <x v="2"/>
    <x v="1438"/>
    <x v="1438"/>
    <x v="0"/>
    <x v="6"/>
    <x v="0"/>
    <s v="Yes"/>
    <s v="Y"/>
    <n v="2"/>
    <n v="-2"/>
    <n v="0"/>
    <n v="18"/>
    <n v="1"/>
    <n v="1"/>
    <n v="1"/>
    <x v="0"/>
    <n v="544"/>
    <n v="3"/>
    <x v="0"/>
    <x v="0"/>
    <n v="2"/>
    <n v="70"/>
    <n v="3"/>
    <x v="1"/>
    <n v="4"/>
    <n v="1569"/>
    <n v="18420"/>
    <n v="1"/>
    <n v="12"/>
    <n v="3"/>
    <x v="3"/>
    <n v="80"/>
    <n v="0"/>
    <n v="0"/>
    <n v="4"/>
    <n v="0"/>
    <n v="0"/>
    <n v="0"/>
    <n v="0"/>
  </r>
  <r>
    <s v="Yes"/>
    <x v="0"/>
    <x v="2"/>
    <x v="0"/>
    <x v="2"/>
    <x v="2"/>
    <x v="1439"/>
    <x v="1439"/>
    <x v="0"/>
    <x v="8"/>
    <x v="1"/>
    <s v="Yes"/>
    <s v="Y"/>
    <n v="3"/>
    <n v="-2"/>
    <n v="0"/>
    <n v="26"/>
    <n v="1"/>
    <n v="1"/>
    <n v="1"/>
    <x v="0"/>
    <n v="920"/>
    <n v="20"/>
    <x v="0"/>
    <x v="0"/>
    <n v="4"/>
    <n v="69"/>
    <n v="3"/>
    <x v="1"/>
    <n v="2"/>
    <n v="2148"/>
    <n v="6889"/>
    <n v="0"/>
    <n v="11"/>
    <n v="3"/>
    <x v="3"/>
    <n v="80"/>
    <n v="0"/>
    <n v="6"/>
    <n v="3"/>
    <n v="5"/>
    <n v="1"/>
    <n v="1"/>
    <n v="4"/>
  </r>
  <r>
    <s v="Yes"/>
    <x v="0"/>
    <x v="0"/>
    <x v="0"/>
    <x v="1"/>
    <x v="0"/>
    <x v="1440"/>
    <x v="1440"/>
    <x v="0"/>
    <x v="2"/>
    <x v="2"/>
    <s v="Yes"/>
    <s v="Y"/>
    <n v="2"/>
    <n v="-2"/>
    <n v="0"/>
    <n v="35"/>
    <n v="1"/>
    <n v="1"/>
    <n v="1"/>
    <x v="0"/>
    <n v="104"/>
    <n v="2"/>
    <x v="3"/>
    <x v="0"/>
    <n v="1"/>
    <n v="69"/>
    <n v="3"/>
    <x v="1"/>
    <n v="1"/>
    <n v="2074"/>
    <n v="26619"/>
    <n v="1"/>
    <n v="12"/>
    <n v="3"/>
    <x v="1"/>
    <n v="80"/>
    <n v="1"/>
    <n v="1"/>
    <n v="3"/>
    <n v="1"/>
    <n v="0"/>
    <n v="0"/>
    <n v="0"/>
  </r>
  <r>
    <s v="Yes"/>
    <x v="0"/>
    <x v="4"/>
    <x v="0"/>
    <x v="1"/>
    <x v="2"/>
    <x v="1441"/>
    <x v="1441"/>
    <x v="0"/>
    <x v="2"/>
    <x v="1"/>
    <s v="Yes"/>
    <s v="Y"/>
    <n v="6"/>
    <n v="-2"/>
    <n v="0"/>
    <n v="22"/>
    <n v="1"/>
    <n v="1"/>
    <n v="1"/>
    <x v="0"/>
    <n v="1294"/>
    <n v="8"/>
    <x v="1"/>
    <x v="0"/>
    <n v="3"/>
    <n v="79"/>
    <n v="3"/>
    <x v="1"/>
    <n v="1"/>
    <n v="2398"/>
    <n v="15999"/>
    <n v="1"/>
    <n v="17"/>
    <n v="3"/>
    <x v="3"/>
    <n v="80"/>
    <n v="0"/>
    <n v="1"/>
    <n v="3"/>
    <n v="1"/>
    <n v="0"/>
    <n v="0"/>
    <n v="0"/>
  </r>
  <r>
    <s v="Yes"/>
    <x v="0"/>
    <x v="2"/>
    <x v="0"/>
    <x v="0"/>
    <x v="3"/>
    <x v="1442"/>
    <x v="1442"/>
    <x v="0"/>
    <x v="0"/>
    <x v="0"/>
    <s v="Yes"/>
    <s v="Y"/>
    <n v="0"/>
    <n v="-2"/>
    <n v="0"/>
    <n v="28"/>
    <n v="1"/>
    <n v="1"/>
    <n v="1"/>
    <x v="0"/>
    <n v="1475"/>
    <n v="13"/>
    <x v="0"/>
    <x v="0"/>
    <n v="4"/>
    <n v="84"/>
    <n v="3"/>
    <x v="0"/>
    <n v="1"/>
    <n v="9854"/>
    <n v="23352"/>
    <n v="3"/>
    <n v="11"/>
    <n v="3"/>
    <x v="1"/>
    <n v="80"/>
    <n v="0"/>
    <n v="6"/>
    <n v="3"/>
    <n v="2"/>
    <n v="0"/>
    <n v="2"/>
    <n v="2"/>
  </r>
  <r>
    <s v="Yes"/>
    <x v="1"/>
    <x v="0"/>
    <x v="0"/>
    <x v="1"/>
    <x v="2"/>
    <x v="1443"/>
    <x v="1443"/>
    <x v="1"/>
    <x v="1"/>
    <x v="2"/>
    <s v="Yes"/>
    <s v="Y"/>
    <n v="2"/>
    <n v="-2"/>
    <n v="0"/>
    <n v="44"/>
    <n v="1"/>
    <n v="1"/>
    <n v="1"/>
    <x v="0"/>
    <n v="429"/>
    <n v="1"/>
    <x v="0"/>
    <x v="0"/>
    <n v="3"/>
    <n v="99"/>
    <n v="3"/>
    <x v="1"/>
    <n v="2"/>
    <n v="2342"/>
    <n v="11092"/>
    <n v="1"/>
    <n v="12"/>
    <n v="3"/>
    <x v="3"/>
    <n v="80"/>
    <n v="3"/>
    <n v="6"/>
    <n v="2"/>
    <n v="5"/>
    <n v="3"/>
    <n v="2"/>
    <n v="3"/>
  </r>
  <r>
    <s v="Yes"/>
    <x v="1"/>
    <x v="2"/>
    <x v="0"/>
    <x v="1"/>
    <x v="0"/>
    <x v="1444"/>
    <x v="1444"/>
    <x v="1"/>
    <x v="2"/>
    <x v="1"/>
    <s v="Yes"/>
    <s v="Y"/>
    <n v="2"/>
    <n v="-2"/>
    <n v="0"/>
    <n v="31"/>
    <n v="1"/>
    <n v="1"/>
    <n v="1"/>
    <x v="0"/>
    <n v="523"/>
    <n v="2"/>
    <x v="3"/>
    <x v="0"/>
    <n v="2"/>
    <n v="94"/>
    <n v="3"/>
    <x v="1"/>
    <n v="4"/>
    <n v="3722"/>
    <n v="21081"/>
    <n v="6"/>
    <n v="13"/>
    <n v="3"/>
    <x v="3"/>
    <n v="80"/>
    <n v="1"/>
    <n v="7"/>
    <n v="1"/>
    <n v="2"/>
    <n v="2"/>
    <n v="2"/>
    <n v="2"/>
  </r>
  <r>
    <s v="Yes"/>
    <x v="1"/>
    <x v="0"/>
    <x v="0"/>
    <x v="1"/>
    <x v="4"/>
    <x v="1445"/>
    <x v="1445"/>
    <x v="1"/>
    <x v="1"/>
    <x v="1"/>
    <s v="Yes"/>
    <s v="Y"/>
    <n v="4"/>
    <n v="-2"/>
    <n v="0"/>
    <n v="43"/>
    <n v="1"/>
    <n v="1"/>
    <n v="1"/>
    <x v="0"/>
    <n v="807"/>
    <n v="17"/>
    <x v="3"/>
    <x v="0"/>
    <n v="3"/>
    <n v="38"/>
    <n v="2"/>
    <x v="1"/>
    <n v="3"/>
    <n v="2437"/>
    <n v="15587"/>
    <n v="9"/>
    <n v="16"/>
    <n v="3"/>
    <x v="1"/>
    <n v="80"/>
    <n v="1"/>
    <n v="6"/>
    <n v="3"/>
    <n v="1"/>
    <n v="0"/>
    <n v="0"/>
    <n v="0"/>
  </r>
  <r>
    <s v="Yes"/>
    <x v="1"/>
    <x v="4"/>
    <x v="0"/>
    <x v="1"/>
    <x v="2"/>
    <x v="1446"/>
    <x v="1446"/>
    <x v="1"/>
    <x v="2"/>
    <x v="0"/>
    <s v="Yes"/>
    <s v="Y"/>
    <n v="2"/>
    <n v="-2"/>
    <n v="0"/>
    <n v="24"/>
    <n v="1"/>
    <n v="1"/>
    <n v="1"/>
    <x v="0"/>
    <n v="381"/>
    <n v="9"/>
    <x v="3"/>
    <x v="0"/>
    <n v="2"/>
    <n v="89"/>
    <n v="3"/>
    <x v="1"/>
    <n v="1"/>
    <n v="3172"/>
    <n v="16998"/>
    <n v="2"/>
    <n v="11"/>
    <n v="3"/>
    <x v="3"/>
    <n v="80"/>
    <n v="0"/>
    <n v="4"/>
    <n v="2"/>
    <n v="0"/>
    <n v="0"/>
    <n v="0"/>
    <n v="0"/>
  </r>
  <r>
    <s v="Yes"/>
    <x v="1"/>
    <x v="2"/>
    <x v="0"/>
    <x v="0"/>
    <x v="3"/>
    <x v="1447"/>
    <x v="1447"/>
    <x v="1"/>
    <x v="0"/>
    <x v="1"/>
    <s v="Yes"/>
    <s v="Y"/>
    <n v="4"/>
    <n v="-2"/>
    <n v="0"/>
    <n v="31"/>
    <n v="1"/>
    <n v="1"/>
    <n v="1"/>
    <x v="0"/>
    <n v="754"/>
    <n v="26"/>
    <x v="2"/>
    <x v="0"/>
    <n v="1"/>
    <n v="63"/>
    <n v="3"/>
    <x v="0"/>
    <n v="1"/>
    <n v="5617"/>
    <n v="21075"/>
    <n v="1"/>
    <n v="11"/>
    <n v="3"/>
    <x v="3"/>
    <n v="80"/>
    <n v="0"/>
    <n v="10"/>
    <n v="3"/>
    <n v="10"/>
    <n v="7"/>
    <n v="0"/>
    <n v="8"/>
  </r>
  <r>
    <s v="Yes"/>
    <x v="0"/>
    <x v="2"/>
    <x v="0"/>
    <x v="2"/>
    <x v="5"/>
    <x v="1448"/>
    <x v="1448"/>
    <x v="1"/>
    <x v="8"/>
    <x v="2"/>
    <s v="Yes"/>
    <s v="Y"/>
    <n v="3"/>
    <n v="-2"/>
    <n v="0"/>
    <n v="29"/>
    <n v="1"/>
    <n v="1"/>
    <n v="1"/>
    <x v="0"/>
    <n v="350"/>
    <n v="13"/>
    <x v="3"/>
    <x v="0"/>
    <n v="1"/>
    <n v="56"/>
    <n v="2"/>
    <x v="1"/>
    <n v="1"/>
    <n v="2335"/>
    <n v="3157"/>
    <n v="4"/>
    <n v="15"/>
    <n v="3"/>
    <x v="1"/>
    <n v="80"/>
    <n v="3"/>
    <n v="4"/>
    <n v="3"/>
    <n v="2"/>
    <n v="2"/>
    <n v="2"/>
    <n v="0"/>
  </r>
  <r>
    <s v="Yes"/>
    <x v="0"/>
    <x v="2"/>
    <x v="0"/>
    <x v="1"/>
    <x v="2"/>
    <x v="1449"/>
    <x v="1449"/>
    <x v="1"/>
    <x v="1"/>
    <x v="1"/>
    <s v="Yes"/>
    <s v="Y"/>
    <n v="3"/>
    <n v="-2"/>
    <n v="0"/>
    <n v="29"/>
    <n v="1"/>
    <n v="1"/>
    <n v="1"/>
    <x v="0"/>
    <n v="1092"/>
    <n v="1"/>
    <x v="2"/>
    <x v="0"/>
    <n v="1"/>
    <n v="36"/>
    <n v="3"/>
    <x v="1"/>
    <n v="4"/>
    <n v="4787"/>
    <n v="26124"/>
    <n v="9"/>
    <n v="14"/>
    <n v="3"/>
    <x v="2"/>
    <n v="80"/>
    <n v="3"/>
    <n v="4"/>
    <n v="4"/>
    <n v="2"/>
    <n v="2"/>
    <n v="2"/>
    <n v="2"/>
  </r>
  <r>
    <s v="Yes"/>
    <x v="0"/>
    <x v="2"/>
    <x v="0"/>
    <x v="1"/>
    <x v="2"/>
    <x v="1450"/>
    <x v="1450"/>
    <x v="1"/>
    <x v="2"/>
    <x v="1"/>
    <s v="Yes"/>
    <s v="Y"/>
    <n v="3"/>
    <n v="-2"/>
    <n v="0"/>
    <n v="28"/>
    <n v="1"/>
    <n v="1"/>
    <n v="1"/>
    <x v="0"/>
    <n v="329"/>
    <n v="24"/>
    <x v="3"/>
    <x v="0"/>
    <n v="3"/>
    <n v="51"/>
    <n v="3"/>
    <x v="1"/>
    <n v="2"/>
    <n v="2408"/>
    <n v="7324"/>
    <n v="1"/>
    <n v="17"/>
    <n v="3"/>
    <x v="3"/>
    <n v="80"/>
    <n v="3"/>
    <n v="1"/>
    <n v="3"/>
    <n v="1"/>
    <n v="1"/>
    <n v="0"/>
    <n v="0"/>
  </r>
  <r>
    <s v="Yes"/>
    <x v="0"/>
    <x v="0"/>
    <x v="0"/>
    <x v="1"/>
    <x v="0"/>
    <x v="1451"/>
    <x v="1451"/>
    <x v="1"/>
    <x v="2"/>
    <x v="0"/>
    <s v="Yes"/>
    <s v="Y"/>
    <n v="3"/>
    <n v="-2"/>
    <n v="0"/>
    <n v="40"/>
    <n v="1"/>
    <n v="1"/>
    <n v="1"/>
    <x v="0"/>
    <n v="1329"/>
    <n v="7"/>
    <x v="3"/>
    <x v="0"/>
    <n v="1"/>
    <n v="73"/>
    <n v="3"/>
    <x v="1"/>
    <n v="1"/>
    <n v="2166"/>
    <n v="3339"/>
    <n v="3"/>
    <n v="14"/>
    <n v="3"/>
    <x v="2"/>
    <n v="80"/>
    <n v="0"/>
    <n v="10"/>
    <n v="1"/>
    <n v="4"/>
    <n v="2"/>
    <n v="0"/>
    <n v="3"/>
  </r>
  <r>
    <s v="Yes"/>
    <x v="0"/>
    <x v="4"/>
    <x v="0"/>
    <x v="1"/>
    <x v="2"/>
    <x v="1452"/>
    <x v="1452"/>
    <x v="1"/>
    <x v="2"/>
    <x v="0"/>
    <s v="Yes"/>
    <s v="Y"/>
    <n v="2"/>
    <n v="-2"/>
    <n v="0"/>
    <n v="23"/>
    <n v="1"/>
    <n v="1"/>
    <n v="1"/>
    <x v="0"/>
    <n v="1320"/>
    <n v="8"/>
    <x v="1"/>
    <x v="0"/>
    <n v="4"/>
    <n v="93"/>
    <n v="2"/>
    <x v="1"/>
    <n v="3"/>
    <n v="3989"/>
    <n v="20586"/>
    <n v="1"/>
    <n v="11"/>
    <n v="3"/>
    <x v="0"/>
    <n v="80"/>
    <n v="0"/>
    <n v="5"/>
    <n v="3"/>
    <n v="5"/>
    <n v="4"/>
    <n v="1"/>
    <n v="2"/>
  </r>
  <r>
    <s v="Yes"/>
    <x v="0"/>
    <x v="1"/>
    <x v="0"/>
    <x v="0"/>
    <x v="3"/>
    <x v="1453"/>
    <x v="1453"/>
    <x v="1"/>
    <x v="0"/>
    <x v="2"/>
    <s v="Yes"/>
    <s v="Y"/>
    <n v="3"/>
    <n v="-2"/>
    <n v="0"/>
    <n v="50"/>
    <n v="1"/>
    <n v="1"/>
    <n v="1"/>
    <x v="0"/>
    <n v="410"/>
    <n v="28"/>
    <x v="3"/>
    <x v="0"/>
    <n v="4"/>
    <n v="39"/>
    <n v="2"/>
    <x v="2"/>
    <n v="1"/>
    <n v="10854"/>
    <n v="16586"/>
    <n v="4"/>
    <n v="13"/>
    <n v="3"/>
    <x v="2"/>
    <n v="80"/>
    <n v="1"/>
    <n v="20"/>
    <n v="3"/>
    <n v="3"/>
    <n v="2"/>
    <n v="2"/>
    <n v="0"/>
  </r>
  <r>
    <s v="Yes"/>
    <x v="0"/>
    <x v="0"/>
    <x v="0"/>
    <x v="0"/>
    <x v="2"/>
    <x v="1454"/>
    <x v="1454"/>
    <x v="1"/>
    <x v="0"/>
    <x v="2"/>
    <s v="Yes"/>
    <s v="Y"/>
    <n v="2"/>
    <n v="-2"/>
    <n v="0"/>
    <n v="35"/>
    <n v="1"/>
    <n v="1"/>
    <n v="1"/>
    <x v="0"/>
    <n v="763"/>
    <n v="15"/>
    <x v="0"/>
    <x v="0"/>
    <n v="1"/>
    <n v="59"/>
    <n v="1"/>
    <x v="0"/>
    <n v="4"/>
    <n v="5440"/>
    <n v="22098"/>
    <n v="6"/>
    <n v="14"/>
    <n v="3"/>
    <x v="1"/>
    <n v="80"/>
    <n v="2"/>
    <n v="7"/>
    <n v="2"/>
    <n v="2"/>
    <n v="2"/>
    <n v="2"/>
    <n v="2"/>
  </r>
  <r>
    <s v="Yes"/>
    <x v="0"/>
    <x v="0"/>
    <x v="0"/>
    <x v="0"/>
    <x v="3"/>
    <x v="1455"/>
    <x v="1455"/>
    <x v="1"/>
    <x v="0"/>
    <x v="2"/>
    <s v="Yes"/>
    <s v="Y"/>
    <n v="3"/>
    <n v="-2"/>
    <n v="0"/>
    <n v="36"/>
    <n v="1"/>
    <n v="1"/>
    <n v="1"/>
    <x v="0"/>
    <n v="1456"/>
    <n v="13"/>
    <x v="4"/>
    <x v="0"/>
    <n v="2"/>
    <n v="96"/>
    <n v="2"/>
    <x v="0"/>
    <n v="1"/>
    <n v="6134"/>
    <n v="8658"/>
    <n v="5"/>
    <n v="13"/>
    <n v="3"/>
    <x v="2"/>
    <n v="80"/>
    <n v="3"/>
    <n v="16"/>
    <n v="3"/>
    <n v="2"/>
    <n v="2"/>
    <n v="2"/>
    <n v="2"/>
  </r>
  <r>
    <s v="Yes"/>
    <x v="0"/>
    <x v="1"/>
    <x v="0"/>
    <x v="0"/>
    <x v="0"/>
    <x v="1456"/>
    <x v="1456"/>
    <x v="1"/>
    <x v="0"/>
    <x v="0"/>
    <s v="Yes"/>
    <s v="Y"/>
    <n v="2"/>
    <n v="-2"/>
    <n v="0"/>
    <n v="53"/>
    <n v="1"/>
    <n v="1"/>
    <n v="1"/>
    <x v="0"/>
    <n v="1168"/>
    <n v="24"/>
    <x v="2"/>
    <x v="0"/>
    <n v="1"/>
    <n v="66"/>
    <n v="3"/>
    <x v="2"/>
    <n v="1"/>
    <n v="10448"/>
    <n v="5843"/>
    <n v="6"/>
    <n v="13"/>
    <n v="3"/>
    <x v="2"/>
    <n v="80"/>
    <n v="0"/>
    <n v="15"/>
    <n v="2"/>
    <n v="2"/>
    <n v="2"/>
    <n v="2"/>
    <n v="2"/>
  </r>
  <r>
    <s v="Yes"/>
    <x v="0"/>
    <x v="2"/>
    <x v="0"/>
    <x v="0"/>
    <x v="3"/>
    <x v="1457"/>
    <x v="1457"/>
    <x v="1"/>
    <x v="0"/>
    <x v="0"/>
    <s v="Yes"/>
    <s v="Y"/>
    <n v="3"/>
    <n v="-2"/>
    <n v="0"/>
    <n v="32"/>
    <n v="1"/>
    <n v="1"/>
    <n v="1"/>
    <x v="0"/>
    <n v="414"/>
    <n v="2"/>
    <x v="2"/>
    <x v="0"/>
    <n v="3"/>
    <n v="82"/>
    <n v="2"/>
    <x v="0"/>
    <n v="2"/>
    <n v="9907"/>
    <n v="26186"/>
    <n v="7"/>
    <n v="12"/>
    <n v="3"/>
    <x v="3"/>
    <n v="80"/>
    <n v="0"/>
    <n v="7"/>
    <n v="2"/>
    <n v="2"/>
    <n v="2"/>
    <n v="2"/>
    <n v="2"/>
  </r>
  <r>
    <s v="Yes"/>
    <x v="0"/>
    <x v="0"/>
    <x v="0"/>
    <x v="0"/>
    <x v="0"/>
    <x v="1458"/>
    <x v="1458"/>
    <x v="1"/>
    <x v="0"/>
    <x v="0"/>
    <s v="Yes"/>
    <s v="Y"/>
    <n v="2"/>
    <n v="-2"/>
    <n v="0"/>
    <n v="35"/>
    <n v="1"/>
    <n v="1"/>
    <n v="1"/>
    <x v="0"/>
    <n v="303"/>
    <n v="27"/>
    <x v="3"/>
    <x v="0"/>
    <n v="3"/>
    <n v="84"/>
    <n v="3"/>
    <x v="0"/>
    <n v="4"/>
    <n v="5813"/>
    <n v="13492"/>
    <n v="1"/>
    <n v="18"/>
    <n v="3"/>
    <x v="1"/>
    <n v="80"/>
    <n v="0"/>
    <n v="10"/>
    <n v="3"/>
    <n v="10"/>
    <n v="7"/>
    <n v="7"/>
    <n v="7"/>
  </r>
  <r>
    <s v="Yes"/>
    <x v="0"/>
    <x v="1"/>
    <x v="0"/>
    <x v="1"/>
    <x v="2"/>
    <x v="1459"/>
    <x v="1459"/>
    <x v="0"/>
    <x v="4"/>
    <x v="1"/>
    <s v="No"/>
    <s v="Y"/>
    <n v="2"/>
    <n v="-2"/>
    <n v="0"/>
    <n v="46"/>
    <n v="1"/>
    <n v="1"/>
    <n v="1"/>
    <x v="0"/>
    <n v="261"/>
    <n v="21"/>
    <x v="0"/>
    <x v="0"/>
    <n v="4"/>
    <n v="66"/>
    <n v="3"/>
    <x v="0"/>
    <n v="2"/>
    <n v="8926"/>
    <n v="10842"/>
    <n v="4"/>
    <n v="22"/>
    <n v="4"/>
    <x v="1"/>
    <n v="80"/>
    <n v="1"/>
    <n v="13"/>
    <n v="4"/>
    <n v="9"/>
    <n v="7"/>
    <n v="3"/>
    <n v="7"/>
  </r>
  <r>
    <s v="Yes"/>
    <x v="0"/>
    <x v="1"/>
    <x v="0"/>
    <x v="0"/>
    <x v="0"/>
    <x v="1460"/>
    <x v="1460"/>
    <x v="0"/>
    <x v="0"/>
    <x v="1"/>
    <s v="No"/>
    <s v="Y"/>
    <n v="2"/>
    <n v="-2"/>
    <n v="0"/>
    <n v="46"/>
    <n v="1"/>
    <n v="1"/>
    <n v="1"/>
    <x v="0"/>
    <n v="1254"/>
    <n v="10"/>
    <x v="3"/>
    <x v="0"/>
    <n v="3"/>
    <n v="64"/>
    <n v="3"/>
    <x v="2"/>
    <n v="2"/>
    <n v="7314"/>
    <n v="14011"/>
    <n v="5"/>
    <n v="21"/>
    <n v="4"/>
    <x v="3"/>
    <n v="80"/>
    <n v="3"/>
    <n v="14"/>
    <n v="3"/>
    <n v="8"/>
    <n v="7"/>
    <n v="0"/>
    <n v="7"/>
  </r>
  <r>
    <s v="Yes"/>
    <x v="1"/>
    <x v="1"/>
    <x v="0"/>
    <x v="1"/>
    <x v="0"/>
    <x v="1461"/>
    <x v="1461"/>
    <x v="1"/>
    <x v="2"/>
    <x v="0"/>
    <s v="No"/>
    <s v="Y"/>
    <n v="2"/>
    <n v="-2"/>
    <n v="0"/>
    <n v="49"/>
    <n v="1"/>
    <n v="1"/>
    <n v="1"/>
    <x v="0"/>
    <n v="1475"/>
    <n v="28"/>
    <x v="0"/>
    <x v="0"/>
    <n v="1"/>
    <n v="97"/>
    <n v="2"/>
    <x v="0"/>
    <n v="1"/>
    <n v="4284"/>
    <n v="22710"/>
    <n v="3"/>
    <n v="20"/>
    <n v="4"/>
    <x v="0"/>
    <n v="80"/>
    <n v="0"/>
    <n v="20"/>
    <n v="3"/>
    <n v="4"/>
    <n v="3"/>
    <n v="1"/>
    <n v="3"/>
  </r>
  <r>
    <s v="Yes"/>
    <x v="2"/>
    <x v="0"/>
    <x v="0"/>
    <x v="1"/>
    <x v="0"/>
    <x v="1462"/>
    <x v="1462"/>
    <x v="0"/>
    <x v="2"/>
    <x v="0"/>
    <s v="Yes"/>
    <s v="Y"/>
    <n v="2"/>
    <n v="-2"/>
    <n v="0"/>
    <n v="39"/>
    <n v="1"/>
    <n v="1"/>
    <n v="1"/>
    <x v="0"/>
    <n v="592"/>
    <n v="2"/>
    <x v="3"/>
    <x v="0"/>
    <n v="1"/>
    <n v="54"/>
    <n v="2"/>
    <x v="1"/>
    <n v="1"/>
    <n v="3646"/>
    <n v="17181"/>
    <n v="2"/>
    <n v="23"/>
    <n v="4"/>
    <x v="2"/>
    <n v="80"/>
    <n v="0"/>
    <n v="11"/>
    <n v="4"/>
    <n v="1"/>
    <n v="0"/>
    <n v="0"/>
    <n v="0"/>
  </r>
  <r>
    <s v="Yes"/>
    <x v="0"/>
    <x v="2"/>
    <x v="0"/>
    <x v="0"/>
    <x v="2"/>
    <x v="1463"/>
    <x v="1463"/>
    <x v="0"/>
    <x v="0"/>
    <x v="0"/>
    <s v="Yes"/>
    <s v="Y"/>
    <n v="2"/>
    <n v="-2"/>
    <n v="0"/>
    <n v="34"/>
    <n v="1"/>
    <n v="1"/>
    <n v="1"/>
    <x v="0"/>
    <n v="790"/>
    <n v="24"/>
    <x v="2"/>
    <x v="0"/>
    <n v="1"/>
    <n v="40"/>
    <n v="2"/>
    <x v="0"/>
    <n v="2"/>
    <n v="4599"/>
    <n v="7815"/>
    <n v="0"/>
    <n v="23"/>
    <n v="4"/>
    <x v="3"/>
    <n v="80"/>
    <n v="0"/>
    <n v="16"/>
    <n v="4"/>
    <n v="15"/>
    <n v="9"/>
    <n v="10"/>
    <n v="10"/>
  </r>
  <r>
    <s v="Yes"/>
    <x v="0"/>
    <x v="2"/>
    <x v="0"/>
    <x v="0"/>
    <x v="0"/>
    <x v="1464"/>
    <x v="1464"/>
    <x v="0"/>
    <x v="0"/>
    <x v="0"/>
    <s v="Yes"/>
    <s v="Y"/>
    <n v="2"/>
    <n v="-2"/>
    <n v="0"/>
    <n v="33"/>
    <n v="1"/>
    <n v="1"/>
    <n v="1"/>
    <x v="0"/>
    <n v="211"/>
    <n v="16"/>
    <x v="3"/>
    <x v="0"/>
    <n v="1"/>
    <n v="74"/>
    <n v="3"/>
    <x v="2"/>
    <n v="1"/>
    <n v="8564"/>
    <n v="10092"/>
    <n v="2"/>
    <n v="20"/>
    <n v="4"/>
    <x v="3"/>
    <n v="80"/>
    <n v="0"/>
    <n v="11"/>
    <n v="2"/>
    <n v="0"/>
    <n v="0"/>
    <n v="0"/>
    <n v="0"/>
  </r>
  <r>
    <s v="Yes"/>
    <x v="2"/>
    <x v="2"/>
    <x v="0"/>
    <x v="1"/>
    <x v="4"/>
    <x v="1465"/>
    <x v="1465"/>
    <x v="1"/>
    <x v="1"/>
    <x v="1"/>
    <s v="Yes"/>
    <s v="Y"/>
    <n v="2"/>
    <n v="-2"/>
    <n v="0"/>
    <n v="34"/>
    <n v="1"/>
    <n v="1"/>
    <n v="1"/>
    <x v="0"/>
    <n v="967"/>
    <n v="16"/>
    <x v="2"/>
    <x v="0"/>
    <n v="4"/>
    <n v="85"/>
    <n v="1"/>
    <x v="1"/>
    <n v="1"/>
    <n v="2307"/>
    <n v="14460"/>
    <n v="1"/>
    <n v="23"/>
    <n v="4"/>
    <x v="2"/>
    <n v="80"/>
    <n v="1"/>
    <n v="5"/>
    <n v="3"/>
    <n v="5"/>
    <n v="2"/>
    <n v="3"/>
    <n v="0"/>
  </r>
  <r>
    <s v="Yes"/>
    <x v="1"/>
    <x v="2"/>
    <x v="0"/>
    <x v="1"/>
    <x v="0"/>
    <x v="1466"/>
    <x v="1466"/>
    <x v="1"/>
    <x v="1"/>
    <x v="0"/>
    <s v="Yes"/>
    <s v="Y"/>
    <n v="3"/>
    <n v="-2"/>
    <n v="0"/>
    <n v="29"/>
    <n v="1"/>
    <n v="1"/>
    <n v="1"/>
    <x v="0"/>
    <n v="459"/>
    <n v="24"/>
    <x v="0"/>
    <x v="0"/>
    <n v="4"/>
    <n v="73"/>
    <n v="2"/>
    <x v="1"/>
    <n v="4"/>
    <n v="2439"/>
    <n v="14753"/>
    <n v="1"/>
    <n v="24"/>
    <n v="4"/>
    <x v="2"/>
    <n v="80"/>
    <n v="0"/>
    <n v="1"/>
    <n v="2"/>
    <n v="1"/>
    <n v="0"/>
    <n v="1"/>
    <n v="0"/>
  </r>
  <r>
    <s v="Yes"/>
    <x v="1"/>
    <x v="0"/>
    <x v="0"/>
    <x v="0"/>
    <x v="1"/>
    <x v="1467"/>
    <x v="1467"/>
    <x v="1"/>
    <x v="0"/>
    <x v="0"/>
    <s v="Yes"/>
    <s v="Y"/>
    <n v="2"/>
    <n v="-2"/>
    <n v="0"/>
    <n v="35"/>
    <n v="1"/>
    <n v="1"/>
    <n v="1"/>
    <x v="0"/>
    <n v="880"/>
    <n v="12"/>
    <x v="2"/>
    <x v="0"/>
    <n v="4"/>
    <n v="36"/>
    <n v="3"/>
    <x v="0"/>
    <n v="4"/>
    <n v="4581"/>
    <n v="10414"/>
    <n v="3"/>
    <n v="24"/>
    <n v="4"/>
    <x v="0"/>
    <n v="80"/>
    <n v="0"/>
    <n v="13"/>
    <n v="4"/>
    <n v="11"/>
    <n v="9"/>
    <n v="6"/>
    <n v="7"/>
  </r>
  <r>
    <s v="Yes"/>
    <x v="0"/>
    <x v="4"/>
    <x v="0"/>
    <x v="1"/>
    <x v="0"/>
    <x v="1468"/>
    <x v="1468"/>
    <x v="1"/>
    <x v="1"/>
    <x v="0"/>
    <s v="Yes"/>
    <s v="Y"/>
    <n v="2"/>
    <n v="-2"/>
    <n v="0"/>
    <n v="22"/>
    <n v="1"/>
    <n v="1"/>
    <n v="1"/>
    <x v="0"/>
    <n v="391"/>
    <n v="7"/>
    <x v="1"/>
    <x v="0"/>
    <n v="4"/>
    <n v="75"/>
    <n v="3"/>
    <x v="1"/>
    <n v="2"/>
    <n v="2472"/>
    <n v="26092"/>
    <n v="1"/>
    <n v="23"/>
    <n v="4"/>
    <x v="0"/>
    <n v="80"/>
    <n v="0"/>
    <n v="1"/>
    <n v="3"/>
    <n v="1"/>
    <n v="0"/>
    <n v="0"/>
    <n v="0"/>
  </r>
  <r>
    <s v="Yes"/>
    <x v="0"/>
    <x v="4"/>
    <x v="0"/>
    <x v="0"/>
    <x v="0"/>
    <x v="1469"/>
    <x v="1469"/>
    <x v="1"/>
    <x v="6"/>
    <x v="2"/>
    <s v="Yes"/>
    <s v="Y"/>
    <n v="2"/>
    <n v="-2"/>
    <n v="0"/>
    <n v="23"/>
    <n v="1"/>
    <n v="1"/>
    <n v="1"/>
    <x v="0"/>
    <n v="427"/>
    <n v="7"/>
    <x v="3"/>
    <x v="0"/>
    <n v="3"/>
    <n v="99"/>
    <n v="3"/>
    <x v="1"/>
    <n v="4"/>
    <n v="2275"/>
    <n v="25103"/>
    <n v="1"/>
    <n v="21"/>
    <n v="4"/>
    <x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65B540-3093-416C-8E17-06F82DADC1DA}" name="Job satisfaction by age ban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4"/>
    </i>
    <i>
      <x v="2"/>
    </i>
    <i>
      <x v="1"/>
    </i>
    <i>
      <x/>
    </i>
    <i t="grand">
      <x/>
    </i>
  </rowItems>
  <colItems count="1">
    <i/>
  </colItems>
  <dataFields count="1">
    <dataField name="Sum of Job Satisfaction" fld="29"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2"/>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0"/>
          </reference>
        </references>
      </pivotArea>
    </chartFormat>
    <chartFormat chart="0" format="4">
      <pivotArea type="data" outline="0" fieldPosition="0">
        <references count="2">
          <reference field="4294967294" count="1" selected="0">
            <x v="0"/>
          </reference>
          <reference field="2" count="1" selected="0">
            <x v="4"/>
          </reference>
        </references>
      </pivotArea>
    </chartFormat>
    <chartFormat chart="0" format="5">
      <pivotArea type="data" outline="0" fieldPosition="0">
        <references count="2">
          <reference field="4294967294" count="1" selected="0">
            <x v="0"/>
          </reference>
          <reference field="2" count="1" selected="0">
            <x v="3"/>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2" count="1" selected="0">
            <x v="3"/>
          </reference>
        </references>
      </pivotArea>
    </chartFormat>
    <chartFormat chart="3" format="14">
      <pivotArea type="data" outline="0" fieldPosition="0">
        <references count="2">
          <reference field="4294967294" count="1" selected="0">
            <x v="0"/>
          </reference>
          <reference field="2" count="1" selected="0">
            <x v="4"/>
          </reference>
        </references>
      </pivotArea>
    </chartFormat>
    <chartFormat chart="3" format="15">
      <pivotArea type="data" outline="0" fieldPosition="0">
        <references count="2">
          <reference field="4294967294" count="1" selected="0">
            <x v="0"/>
          </reference>
          <reference field="2" count="1" selected="0">
            <x v="2"/>
          </reference>
        </references>
      </pivotArea>
    </chartFormat>
    <chartFormat chart="3" format="16">
      <pivotArea type="data" outline="0" fieldPosition="0">
        <references count="2">
          <reference field="4294967294" count="1" selected="0">
            <x v="0"/>
          </reference>
          <reference field="2" count="1" selected="0">
            <x v="1"/>
          </reference>
        </references>
      </pivotArea>
    </chartFormat>
    <chartFormat chart="3" format="17">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02C846-5018-41D1-A178-4FCF98E9EBA9}" name="Education by Attrition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3" count="1" selected="0">
            <x v="1"/>
          </reference>
        </references>
      </pivotArea>
    </chartFormat>
    <chartFormat chart="4" format="4">
      <pivotArea type="data" outline="0" fieldPosition="0">
        <references count="2">
          <reference field="4294967294" count="1" selected="0">
            <x v="0"/>
          </reference>
          <reference field="23" count="1" selected="0">
            <x v="4"/>
          </reference>
        </references>
      </pivotArea>
    </chartFormat>
    <chartFormat chart="4" format="5">
      <pivotArea type="data" outline="0" fieldPosition="0">
        <references count="2">
          <reference field="4294967294" count="1" selected="0">
            <x v="0"/>
          </reference>
          <reference field="23" count="1" selected="0">
            <x v="0"/>
          </reference>
        </references>
      </pivotArea>
    </chartFormat>
    <chartFormat chart="4" format="6">
      <pivotArea type="data" outline="0" fieldPosition="0">
        <references count="2">
          <reference field="4294967294" count="1" selected="0">
            <x v="0"/>
          </reference>
          <reference field="23" count="1" selected="0">
            <x v="3"/>
          </reference>
        </references>
      </pivotArea>
    </chartFormat>
    <chartFormat chart="4" format="7">
      <pivotArea type="data" outline="0" fieldPosition="0">
        <references count="2">
          <reference field="4294967294" count="1" selected="0">
            <x v="0"/>
          </reference>
          <reference field="23"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E309A9-AD57-48C9-9544-1688BEDF71EE}"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3"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9" baseItem="3"/>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4487FB-DFD9-40EA-8330-EF66FCF63DF7}"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4"/>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2" count="1" selected="0">
            <x v="0"/>
          </reference>
        </references>
      </pivotArea>
    </chartFormat>
    <chartFormat chart="5" format="14">
      <pivotArea type="data" outline="0" fieldPosition="0">
        <references count="2">
          <reference field="4294967294" count="1" selected="0">
            <x v="0"/>
          </reference>
          <reference field="2" count="1" selected="0">
            <x v="1"/>
          </reference>
        </references>
      </pivotArea>
    </chartFormat>
    <chartFormat chart="5" format="15">
      <pivotArea type="data" outline="0" fieldPosition="0">
        <references count="2">
          <reference field="4294967294" count="1" selected="0">
            <x v="0"/>
          </reference>
          <reference field="2" count="1" selected="0">
            <x v="2"/>
          </reference>
        </references>
      </pivotArea>
    </chartFormat>
    <chartFormat chart="5" format="16">
      <pivotArea type="data" outline="0" fieldPosition="0">
        <references count="2">
          <reference field="4294967294" count="1" selected="0">
            <x v="0"/>
          </reference>
          <reference field="2" count="1" selected="0">
            <x v="3"/>
          </reference>
        </references>
      </pivotArea>
    </chartFormat>
    <chartFormat chart="5" format="17">
      <pivotArea type="data" outline="0" fieldPosition="0">
        <references count="2">
          <reference field="4294967294" count="1" selected="0">
            <x v="0"/>
          </reference>
          <reference field="2"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F30F2F-8D53-4165-A861-7537F810A9EB}" name="Departmentl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4" count="1" selected="0">
            <x v="0"/>
          </reference>
        </references>
      </pivotArea>
    </chartFormat>
    <chartFormat chart="7" format="6">
      <pivotArea type="data" outline="0" fieldPosition="0">
        <references count="2">
          <reference field="4294967294" count="1" selected="0">
            <x v="0"/>
          </reference>
          <reference field="4" count="1" selected="0">
            <x v="1"/>
          </reference>
        </references>
      </pivotArea>
    </chartFormat>
    <chartFormat chart="7" format="7">
      <pivotArea type="data" outline="0" fieldPosition="0">
        <references count="2">
          <reference field="4294967294" count="1" selected="0">
            <x v="0"/>
          </reference>
          <reference field="4"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4" count="1" selected="0">
            <x v="0"/>
          </reference>
        </references>
      </pivotArea>
    </chartFormat>
    <chartFormat chart="8" format="10">
      <pivotArea type="data" outline="0" fieldPosition="0">
        <references count="2">
          <reference field="4294967294" count="1" selected="0">
            <x v="0"/>
          </reference>
          <reference field="4" count="1" selected="0">
            <x v="1"/>
          </reference>
        </references>
      </pivotArea>
    </chartFormat>
    <chartFormat chart="8" format="11">
      <pivotArea type="data" outline="0" fieldPosition="0">
        <references count="2">
          <reference field="4294967294" count="1" selected="0">
            <x v="0"/>
          </reference>
          <reference field="4"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4" count="1" selected="0">
            <x v="0"/>
          </reference>
        </references>
      </pivotArea>
    </chartFormat>
    <chartFormat chart="9" format="10">
      <pivotArea type="data" outline="0" fieldPosition="0">
        <references count="2">
          <reference field="4294967294" count="1" selected="0">
            <x v="0"/>
          </reference>
          <reference field="4" count="1" selected="0">
            <x v="1"/>
          </reference>
        </references>
      </pivotArea>
    </chartFormat>
    <chartFormat chart="9"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6B6417-2D5B-4C10-97BB-D90DE1BA255F}" name="satisfaction by trave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7" firstHeaderRow="1" firstDataRow="1" firstDataCol="1"/>
  <pivotFields count="44">
    <pivotField showAll="0"/>
    <pivotField axis="axisRow" showAll="0">
      <items count="4">
        <item x="2"/>
        <item x="1"/>
        <item x="0"/>
        <item t="default"/>
      </items>
    </pivotField>
    <pivotField showAll="0"/>
    <pivotField showAll="0">
      <items count="3">
        <item x="1"/>
        <item x="0"/>
        <item t="default"/>
      </items>
    </pivotField>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items count="6">
        <item x="0"/>
        <item x="3"/>
        <item x="4"/>
        <item x="1"/>
        <item x="2"/>
        <item t="default"/>
      </items>
    </pivotField>
    <pivotField showAll="0"/>
    <pivotField showAll="0"/>
    <pivotField showAll="0"/>
    <pivotField showAll="0"/>
    <pivotField showAll="0">
      <items count="6">
        <item x="1"/>
        <item x="0"/>
        <item x="2"/>
        <item x="3"/>
        <item x="4"/>
        <item t="default"/>
      </items>
    </pivotField>
    <pivotField dataField="1" showAll="0"/>
    <pivotField showAll="0"/>
    <pivotField showAll="0"/>
    <pivotField showAll="0"/>
    <pivotField showAll="0"/>
    <pivotField showAll="0"/>
    <pivotField showAll="0">
      <items count="5">
        <item x="0"/>
        <item x="2"/>
        <item x="3"/>
        <item x="1"/>
        <item t="default"/>
      </items>
    </pivotField>
    <pivotField showAll="0"/>
    <pivotField showAll="0"/>
    <pivotField showAll="0"/>
    <pivotField showAll="0"/>
    <pivotField showAll="0"/>
    <pivotField showAll="0"/>
    <pivotField showAll="0"/>
    <pivotField showAll="0"/>
  </pivotFields>
  <rowFields count="1">
    <field x="1"/>
  </rowFields>
  <rowItems count="4">
    <i>
      <x/>
    </i>
    <i>
      <x v="1"/>
    </i>
    <i>
      <x v="2"/>
    </i>
    <i t="grand">
      <x/>
    </i>
  </rowItems>
  <colItems count="1">
    <i/>
  </colItems>
  <dataFields count="1">
    <dataField name="Sum of Job Satisfaction" fld="29"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1954F20-28D6-462C-80C0-CC3F1FAB0CE0}"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577D660-4A48-498D-8D87-F14851F8F8AF}" name="KPI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64"/>
  </dataFields>
  <formats count="4">
    <format dxfId="269">
      <pivotArea dataOnly="0" labelOnly="1" outline="0" axis="axisValues" fieldPosition="0"/>
    </format>
    <format dxfId="268">
      <pivotArea dataOnly="0" labelOnly="1" outline="0" fieldPosition="0">
        <references count="1">
          <reference field="4294967294" count="2">
            <x v="0"/>
            <x v="1"/>
          </reference>
        </references>
      </pivotArea>
    </format>
    <format dxfId="267">
      <pivotArea outline="0" collapsedLevelsAreSubtotals="1" fieldPosition="0">
        <references count="1">
          <reference field="4294967294" count="1" selected="0">
            <x v="2"/>
          </reference>
        </references>
      </pivotArea>
    </format>
    <format dxfId="266">
      <pivotArea dataOnly="0" labelOnly="1" outline="0" fieldPosition="0">
        <references count="1">
          <reference field="4294967294" count="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96099A-E139-4711-B22C-DEAEEF610C88}" name="Satisfaction_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2"/>
  </dataFields>
  <formats count="1">
    <format dxfId="264">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81C7809-5D84-45EA-B833-45B389D6771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2"/>
  </dataFields>
  <formats count="1">
    <format dxfId="26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F94814C-F1D7-4911-9C21-773B1AAD62F9}"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7F81C0F3-67BF-4086-A037-8C3AC4DC8C65}" sourceName="Gender">
  <pivotTables>
    <pivotTable tabId="10" name="Gender"/>
    <pivotTable tabId="14" name="Attrition by Age group"/>
    <pivotTable tabId="12" name="Attrition by Job"/>
    <pivotTable tabId="13" name="Departmently attrition"/>
    <pivotTable tabId="11" name="Education by Attrition "/>
    <pivotTable tabId="21" name="Job satisfaction by age band"/>
    <pivotTable tabId="6" name="KPIs"/>
    <pivotTable tabId="16" name="Marital Status"/>
    <pivotTable tabId="15" name="satisfaction by travel"/>
    <pivotTable tabId="8" name="PivotTable3"/>
    <pivotTable tabId="8" name="Satisfaction_Rating"/>
  </pivotTables>
  <data>
    <tabular pivotCacheId="121284019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C827731-1B11-4C62-AE88-F6B2CF7BF3B5}" sourceName="Department">
  <pivotTables>
    <pivotTable tabId="14" name="Attrition by Age group"/>
    <pivotTable tabId="12" name="Attrition by Job"/>
    <pivotTable tabId="13" name="Departmently attrition"/>
    <pivotTable tabId="11" name="Education by Attrition "/>
    <pivotTable tabId="10" name="Gender"/>
    <pivotTable tabId="6" name="KPIs"/>
    <pivotTable tabId="16" name="Marital Status"/>
    <pivotTable tabId="15" name="satisfaction by travel"/>
    <pivotTable tabId="8" name="PivotTable3"/>
    <pivotTable tabId="8" name="Satisfaction_Rating"/>
    <pivotTable tabId="21" name="Job satisfaction by age band"/>
  </pivotTables>
  <data>
    <tabular pivotCacheId="121284019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4172CA4-119E-4134-B9CE-64BACF0EAEE0}" sourceName="Education">
  <pivotTables>
    <pivotTable tabId="8" name="PivotTable3"/>
    <pivotTable tabId="14" name="Attrition by Age group"/>
    <pivotTable tabId="12" name="Attrition by Job"/>
    <pivotTable tabId="13" name="Departmently attrition"/>
    <pivotTable tabId="11" name="Education by Attrition "/>
    <pivotTable tabId="10" name="Gender"/>
    <pivotTable tabId="6" name="KPIs"/>
    <pivotTable tabId="16" name="Marital Status"/>
    <pivotTable tabId="15" name="satisfaction by travel"/>
    <pivotTable tabId="8" name="Satisfaction_Rating"/>
    <pivotTable tabId="21" name="Job satisfaction by age band"/>
  </pivotTables>
  <data>
    <tabular pivotCacheId="1212840190">
      <items count="5">
        <i x="0" s="1"/>
        <i x="3"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EC4E592-EA18-49EB-8E16-B550F9E4D04A}"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96CE049-9C18-4ADC-B702-AF3387C838B2}" cache="Slicer_Gender2" caption="Gender" rowHeight="257175"/>
  <slicer name="Education" xr10:uid="{318A6A1D-D231-4C30-8DA9-5645364E68D0}" cache="Slicer_Education" caption="Education"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2A34CD3-A3CF-4038-BDDA-555616212C4A}" cache="Slicer_Gender2" caption="Gender"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0604D7DC-C34A-485B-A2D3-67C2933AB7B7}" cache="Slicer_Gender2" columnCount="2" style="Slicer " rowHeight="257175"/>
  <slicer name="Department 1" xr10:uid="{0494B929-7AD6-4944-884E-04C18282429D}" cache="Slicer_Department" columnCount="3" style="Slicer " rowHeight="257175"/>
  <slicer name="Education 1" xr10:uid="{06789536-414E-4E34-9072-DC62181AEBE2}" cache="Slicer_Education" columnCount="2" style="Slicer "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07E3F6-988F-4337-BEE1-91C0A2CF10C1}" name="Table2" displayName="Table2" ref="B4:I1474" totalsRowShown="0" headerRowDxfId="263" dataDxfId="261" headerRowBorderDxfId="262" tableBorderDxfId="260" totalsRowBorderDxfId="259">
  <autoFilter ref="B4:I1474" xr:uid="{7F07E3F6-988F-4337-BEE1-91C0A2CF10C1}"/>
  <sortState xmlns:xlrd2="http://schemas.microsoft.com/office/spreadsheetml/2017/richdata2" ref="B5:I1474">
    <sortCondition ref="I4:I1474"/>
  </sortState>
  <tableColumns count="8">
    <tableColumn id="1" xr3:uid="{56638676-A183-4A49-8D5A-50DF016C9026}" name="Attrition" dataDxfId="258"/>
    <tableColumn id="2" xr3:uid="{9515C991-0700-426D-B8FD-1ECA0F4C9BFC}" name="Department" dataDxfId="257"/>
    <tableColumn id="3" xr3:uid="{45DBFF7D-51AE-483E-AF8F-8DD93F107D4E}" name="Employee Number" dataDxfId="256"/>
    <tableColumn id="4" xr3:uid="{63BB6D34-8B92-498E-B68D-62B1F5EE6328}" name="Gender" dataDxfId="255"/>
    <tableColumn id="5" xr3:uid="{E36B7C8E-3B91-4EE6-9568-C55640B0511C}" name="Job Role" dataDxfId="254"/>
    <tableColumn id="6" xr3:uid="{2DDE63D5-FA73-4355-8434-F5023BF04CDB}" name="Age" dataDxfId="253"/>
    <tableColumn id="7" xr3:uid="{63A5A59A-C42B-40FB-AD7C-49E2454BF81A}" name="Education " dataDxfId="252"/>
    <tableColumn id="8" xr3:uid="{F3E00B50-2B5B-4ED9-927E-91994AA5F5C9}" name="Monthly Income" dataDxfId="251"/>
  </tableColumns>
  <tableStyleInfo name="TableStyleMedium4"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microsoft.com/office/2007/relationships/slicer" Target="../slicers/slicer2.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FBE6B-400F-47A7-807C-C0C19EC14EE1}">
  <dimension ref="A3:B9"/>
  <sheetViews>
    <sheetView workbookViewId="0">
      <selection activeCell="A3" sqref="A3:B9"/>
    </sheetView>
  </sheetViews>
  <sheetFormatPr defaultRowHeight="15.75" x14ac:dyDescent="0.25"/>
  <cols>
    <col min="1" max="1" width="12.125" bestFit="1" customWidth="1"/>
    <col min="2" max="2" width="19.75" bestFit="1" customWidth="1"/>
  </cols>
  <sheetData>
    <row r="3" spans="1:2" x14ac:dyDescent="0.25">
      <c r="A3" s="3" t="s">
        <v>1554</v>
      </c>
      <c r="B3" s="2" t="s">
        <v>1569</v>
      </c>
    </row>
    <row r="4" spans="1:2" x14ac:dyDescent="0.25">
      <c r="A4" s="4" t="s">
        <v>75</v>
      </c>
      <c r="B4" s="55">
        <v>180</v>
      </c>
    </row>
    <row r="5" spans="1:2" x14ac:dyDescent="0.25">
      <c r="A5" s="5" t="s">
        <v>92</v>
      </c>
      <c r="B5" s="56">
        <v>255</v>
      </c>
    </row>
    <row r="6" spans="1:2" x14ac:dyDescent="0.25">
      <c r="A6" s="5" t="s">
        <v>58</v>
      </c>
      <c r="B6" s="56">
        <v>640</v>
      </c>
    </row>
    <row r="7" spans="1:2" x14ac:dyDescent="0.25">
      <c r="A7" s="5" t="s">
        <v>46</v>
      </c>
      <c r="B7" s="56">
        <v>1332</v>
      </c>
    </row>
    <row r="8" spans="1:2" x14ac:dyDescent="0.25">
      <c r="A8" s="5" t="s">
        <v>69</v>
      </c>
      <c r="B8" s="56">
        <v>1454</v>
      </c>
    </row>
    <row r="9" spans="1:2" x14ac:dyDescent="0.25">
      <c r="A9" s="6" t="s">
        <v>1555</v>
      </c>
      <c r="B9" s="57">
        <v>3861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5C829-95D8-4096-98C9-65138A4EF577}">
  <dimension ref="A3:B9"/>
  <sheetViews>
    <sheetView workbookViewId="0">
      <selection activeCell="B6" sqref="B6"/>
    </sheetView>
  </sheetViews>
  <sheetFormatPr defaultRowHeight="15.75" x14ac:dyDescent="0.25"/>
  <cols>
    <col min="1" max="1" width="16.125" bestFit="1" customWidth="1"/>
    <col min="2" max="2" width="21.75" bestFit="1" customWidth="1"/>
  </cols>
  <sheetData>
    <row r="3" spans="1:2" x14ac:dyDescent="0.25">
      <c r="A3" s="3" t="s">
        <v>1554</v>
      </c>
      <c r="B3" s="2" t="s">
        <v>1557</v>
      </c>
    </row>
    <row r="4" spans="1:2" x14ac:dyDescent="0.25">
      <c r="A4" s="4" t="s">
        <v>134</v>
      </c>
      <c r="B4" s="55">
        <v>5</v>
      </c>
    </row>
    <row r="5" spans="1:2" x14ac:dyDescent="0.25">
      <c r="A5" s="5" t="s">
        <v>65</v>
      </c>
      <c r="B5" s="56">
        <v>31</v>
      </c>
    </row>
    <row r="6" spans="1:2" x14ac:dyDescent="0.25">
      <c r="A6" s="5" t="s">
        <v>55</v>
      </c>
      <c r="B6" s="56">
        <v>44</v>
      </c>
    </row>
    <row r="7" spans="1:2" x14ac:dyDescent="0.25">
      <c r="A7" s="5" t="s">
        <v>71</v>
      </c>
      <c r="B7" s="56">
        <v>58</v>
      </c>
    </row>
    <row r="8" spans="1:2" x14ac:dyDescent="0.25">
      <c r="A8" s="5" t="s">
        <v>77</v>
      </c>
      <c r="B8" s="56">
        <v>99</v>
      </c>
    </row>
    <row r="9" spans="1:2" x14ac:dyDescent="0.25">
      <c r="A9" s="6" t="s">
        <v>1555</v>
      </c>
      <c r="B9" s="57">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20094-6132-46EE-A44B-9CEAD3F7A41D}">
  <dimension ref="A3:E13"/>
  <sheetViews>
    <sheetView topLeftCell="A2" workbookViewId="0">
      <selection activeCell="A3" sqref="A3:B13"/>
    </sheetView>
  </sheetViews>
  <sheetFormatPr defaultRowHeight="15.75" x14ac:dyDescent="0.25"/>
  <cols>
    <col min="1" max="1" width="22.875" bestFit="1" customWidth="1"/>
    <col min="2" max="2" width="21.75" bestFit="1" customWidth="1"/>
    <col min="4" max="4" width="22.875" bestFit="1" customWidth="1"/>
    <col min="5" max="5" width="10.375" bestFit="1" customWidth="1"/>
  </cols>
  <sheetData>
    <row r="3" spans="1:5" x14ac:dyDescent="0.25">
      <c r="A3" s="3" t="s">
        <v>1554</v>
      </c>
      <c r="B3" s="2" t="s">
        <v>1557</v>
      </c>
      <c r="D3" s="17" t="s">
        <v>1568</v>
      </c>
      <c r="E3" s="17" t="s">
        <v>0</v>
      </c>
    </row>
    <row r="4" spans="1:5" x14ac:dyDescent="0.25">
      <c r="A4" s="4" t="s">
        <v>83</v>
      </c>
      <c r="B4" s="55">
        <v>9</v>
      </c>
      <c r="D4" t="str">
        <f t="shared" ref="D4:D12" si="0">A4</f>
        <v>Healthcare Representative</v>
      </c>
      <c r="E4">
        <f t="shared" ref="E4:E12" si="1">GETPIVOTDATA("CF_attrition count",$A$3,"Job Role",A4)</f>
        <v>9</v>
      </c>
    </row>
    <row r="5" spans="1:5" x14ac:dyDescent="0.25">
      <c r="A5" s="5" t="s">
        <v>163</v>
      </c>
      <c r="B5" s="56">
        <v>12</v>
      </c>
      <c r="D5" t="str">
        <f t="shared" si="0"/>
        <v>Human Resources</v>
      </c>
      <c r="E5">
        <f t="shared" si="1"/>
        <v>12</v>
      </c>
    </row>
    <row r="6" spans="1:5" x14ac:dyDescent="0.25">
      <c r="A6" s="5" t="s">
        <v>68</v>
      </c>
      <c r="B6" s="56">
        <v>62</v>
      </c>
      <c r="D6" t="str">
        <f t="shared" si="0"/>
        <v>Laboratory Technician</v>
      </c>
      <c r="E6">
        <f t="shared" si="1"/>
        <v>62</v>
      </c>
    </row>
    <row r="7" spans="1:5" x14ac:dyDescent="0.25">
      <c r="A7" s="5" t="s">
        <v>95</v>
      </c>
      <c r="B7" s="56">
        <v>5</v>
      </c>
      <c r="D7" t="str">
        <f t="shared" si="0"/>
        <v>Manager</v>
      </c>
      <c r="E7">
        <f t="shared" si="1"/>
        <v>5</v>
      </c>
    </row>
    <row r="8" spans="1:5" x14ac:dyDescent="0.25">
      <c r="A8" s="5" t="s">
        <v>81</v>
      </c>
      <c r="B8" s="56">
        <v>10</v>
      </c>
      <c r="D8" t="str">
        <f t="shared" si="0"/>
        <v>Manufacturing Director</v>
      </c>
      <c r="E8">
        <f t="shared" si="1"/>
        <v>10</v>
      </c>
    </row>
    <row r="9" spans="1:5" x14ac:dyDescent="0.25">
      <c r="A9" s="5" t="s">
        <v>101</v>
      </c>
      <c r="B9" s="56">
        <v>2</v>
      </c>
      <c r="D9" t="str">
        <f t="shared" si="0"/>
        <v>Research Director</v>
      </c>
      <c r="E9">
        <f t="shared" si="1"/>
        <v>2</v>
      </c>
    </row>
    <row r="10" spans="1:5" x14ac:dyDescent="0.25">
      <c r="A10" s="5" t="s">
        <v>63</v>
      </c>
      <c r="B10" s="56">
        <v>47</v>
      </c>
      <c r="D10" t="str">
        <f t="shared" si="0"/>
        <v>Research Scientist</v>
      </c>
      <c r="E10">
        <f t="shared" si="1"/>
        <v>47</v>
      </c>
    </row>
    <row r="11" spans="1:5" x14ac:dyDescent="0.25">
      <c r="A11" s="5" t="s">
        <v>52</v>
      </c>
      <c r="B11" s="56">
        <v>57</v>
      </c>
      <c r="D11" t="str">
        <f t="shared" si="0"/>
        <v>Sales Executive</v>
      </c>
      <c r="E11">
        <f t="shared" si="1"/>
        <v>57</v>
      </c>
    </row>
    <row r="12" spans="1:5" x14ac:dyDescent="0.25">
      <c r="A12" s="5" t="s">
        <v>99</v>
      </c>
      <c r="B12" s="56">
        <v>33</v>
      </c>
      <c r="D12" t="str">
        <f t="shared" si="0"/>
        <v>Sales Representative</v>
      </c>
      <c r="E12">
        <f t="shared" si="1"/>
        <v>33</v>
      </c>
    </row>
    <row r="13" spans="1:5" x14ac:dyDescent="0.25">
      <c r="A13" s="6" t="s">
        <v>1555</v>
      </c>
      <c r="B13" s="57">
        <v>237</v>
      </c>
    </row>
  </sheetData>
  <autoFilter ref="E3:E12" xr:uid="{13820094-6132-46EE-A44B-9CEAD3F7A41D}"/>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F8210-A4D3-4A55-9063-596EC031E0A9}">
  <dimension ref="A3:B9"/>
  <sheetViews>
    <sheetView workbookViewId="0">
      <selection activeCell="B9" sqref="A3:B9"/>
    </sheetView>
  </sheetViews>
  <sheetFormatPr defaultRowHeight="15.75" x14ac:dyDescent="0.25"/>
  <cols>
    <col min="1" max="1" width="12.125" bestFit="1" customWidth="1"/>
    <col min="2" max="2" width="21.75" bestFit="1" customWidth="1"/>
  </cols>
  <sheetData>
    <row r="3" spans="1:2" x14ac:dyDescent="0.25">
      <c r="A3" s="3" t="s">
        <v>1554</v>
      </c>
      <c r="B3" s="2" t="s">
        <v>1557</v>
      </c>
    </row>
    <row r="4" spans="1:2" x14ac:dyDescent="0.25">
      <c r="A4" s="4" t="s">
        <v>69</v>
      </c>
      <c r="B4" s="55">
        <v>112</v>
      </c>
    </row>
    <row r="5" spans="1:2" x14ac:dyDescent="0.25">
      <c r="A5" s="5" t="s">
        <v>46</v>
      </c>
      <c r="B5" s="56">
        <v>51</v>
      </c>
    </row>
    <row r="6" spans="1:2" x14ac:dyDescent="0.25">
      <c r="A6" s="5" t="s">
        <v>58</v>
      </c>
      <c r="B6" s="56">
        <v>25</v>
      </c>
    </row>
    <row r="7" spans="1:2" x14ac:dyDescent="0.25">
      <c r="A7" s="5" t="s">
        <v>75</v>
      </c>
      <c r="B7" s="56">
        <v>11</v>
      </c>
    </row>
    <row r="8" spans="1:2" x14ac:dyDescent="0.25">
      <c r="A8" s="5" t="s">
        <v>92</v>
      </c>
      <c r="B8" s="56">
        <v>38</v>
      </c>
    </row>
    <row r="9" spans="1:2" x14ac:dyDescent="0.25">
      <c r="A9" s="6" t="s">
        <v>1555</v>
      </c>
      <c r="B9" s="57">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00147-1291-4D27-ACC4-7934E145A514}">
  <dimension ref="A3:B7"/>
  <sheetViews>
    <sheetView workbookViewId="0">
      <selection activeCell="B7" sqref="A3:B7"/>
    </sheetView>
  </sheetViews>
  <sheetFormatPr defaultRowHeight="15.75" x14ac:dyDescent="0.25"/>
  <cols>
    <col min="1" max="1" width="12.125" bestFit="1" customWidth="1"/>
    <col min="2" max="2" width="21.75" bestFit="1" customWidth="1"/>
  </cols>
  <sheetData>
    <row r="3" spans="1:2" x14ac:dyDescent="0.25">
      <c r="A3" s="3" t="s">
        <v>1554</v>
      </c>
      <c r="B3" s="2" t="s">
        <v>1557</v>
      </c>
    </row>
    <row r="4" spans="1:2" x14ac:dyDescent="0.25">
      <c r="A4" s="4" t="s">
        <v>161</v>
      </c>
      <c r="B4" s="18">
        <v>5.0632911392405063E-2</v>
      </c>
    </row>
    <row r="5" spans="1:2" x14ac:dyDescent="0.25">
      <c r="A5" s="5" t="s">
        <v>60</v>
      </c>
      <c r="B5" s="19">
        <v>0.56118143459915615</v>
      </c>
    </row>
    <row r="6" spans="1:2" x14ac:dyDescent="0.25">
      <c r="A6" s="5" t="s">
        <v>48</v>
      </c>
      <c r="B6" s="19">
        <v>0.3881856540084388</v>
      </c>
    </row>
    <row r="7" spans="1:2" x14ac:dyDescent="0.25">
      <c r="A7" s="6" t="s">
        <v>1555</v>
      </c>
      <c r="B7" s="2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46032-A2F7-4707-AF20-5CE66BB0542F}">
  <dimension ref="A3:E7"/>
  <sheetViews>
    <sheetView workbookViewId="0">
      <selection activeCell="D3" sqref="D3:E6"/>
    </sheetView>
  </sheetViews>
  <sheetFormatPr defaultRowHeight="15.75" x14ac:dyDescent="0.25"/>
  <cols>
    <col min="1" max="1" width="15.5" bestFit="1" customWidth="1"/>
    <col min="2" max="2" width="19.75" bestFit="1" customWidth="1"/>
    <col min="3" max="4" width="15.5" bestFit="1" customWidth="1"/>
    <col min="5" max="5" width="20" bestFit="1" customWidth="1"/>
  </cols>
  <sheetData>
    <row r="3" spans="1:5" x14ac:dyDescent="0.25">
      <c r="A3" s="3" t="s">
        <v>1554</v>
      </c>
      <c r="B3" s="2" t="s">
        <v>1569</v>
      </c>
      <c r="D3" s="1" t="s">
        <v>1570</v>
      </c>
      <c r="E3" s="1" t="s">
        <v>1571</v>
      </c>
    </row>
    <row r="4" spans="1:5" x14ac:dyDescent="0.25">
      <c r="A4" s="4" t="s">
        <v>91</v>
      </c>
      <c r="B4" s="55">
        <v>396</v>
      </c>
      <c r="D4" t="str">
        <f>A4</f>
        <v>Non-Travel</v>
      </c>
      <c r="E4">
        <f>GETPIVOTDATA("Job Satisfaction",$A$3,"Business Travel",A4)</f>
        <v>396</v>
      </c>
    </row>
    <row r="5" spans="1:5" x14ac:dyDescent="0.25">
      <c r="A5" s="5" t="s">
        <v>57</v>
      </c>
      <c r="B5" s="56">
        <v>744</v>
      </c>
      <c r="D5" t="str">
        <f t="shared" ref="D5:D6" si="0">A5</f>
        <v>Travel_Frequently</v>
      </c>
      <c r="E5">
        <f t="shared" ref="E5:E6" si="1">GETPIVOTDATA("Job Satisfaction",$A$3,"Business Travel",A5)</f>
        <v>744</v>
      </c>
    </row>
    <row r="6" spans="1:5" x14ac:dyDescent="0.25">
      <c r="A6" s="5" t="s">
        <v>45</v>
      </c>
      <c r="B6" s="56">
        <v>2721</v>
      </c>
      <c r="D6" t="str">
        <f t="shared" si="0"/>
        <v>Travel_Rarely</v>
      </c>
      <c r="E6">
        <f t="shared" si="1"/>
        <v>2721</v>
      </c>
    </row>
    <row r="7" spans="1:5" x14ac:dyDescent="0.25">
      <c r="A7" s="6" t="s">
        <v>1555</v>
      </c>
      <c r="B7" s="57">
        <v>3861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A8025-C339-438C-94A2-EDA8ABD9FD08}">
  <dimension ref="A3:F7"/>
  <sheetViews>
    <sheetView workbookViewId="0">
      <selection activeCell="E3" sqref="E3:F6"/>
    </sheetView>
  </sheetViews>
  <sheetFormatPr defaultRowHeight="15.75" x14ac:dyDescent="0.25"/>
  <cols>
    <col min="1" max="1" width="12.125" bestFit="1" customWidth="1"/>
    <col min="2" max="2" width="15" bestFit="1" customWidth="1"/>
    <col min="5" max="5" width="12.25" bestFit="1" customWidth="1"/>
  </cols>
  <sheetData>
    <row r="3" spans="1:6" x14ac:dyDescent="0.25">
      <c r="A3" s="3" t="s">
        <v>1554</v>
      </c>
      <c r="B3" s="2" t="s">
        <v>1572</v>
      </c>
      <c r="E3" s="1" t="s">
        <v>10</v>
      </c>
      <c r="F3" s="1" t="s">
        <v>0</v>
      </c>
    </row>
    <row r="4" spans="1:6" x14ac:dyDescent="0.25">
      <c r="A4" s="4" t="s">
        <v>79</v>
      </c>
      <c r="B4" s="55">
        <v>327</v>
      </c>
      <c r="E4" t="str">
        <f>A4</f>
        <v>Divorced</v>
      </c>
      <c r="F4">
        <f>GETPIVOTDATA("Attrition",$A$3,"Marital Status",A4)</f>
        <v>327</v>
      </c>
    </row>
    <row r="5" spans="1:6" x14ac:dyDescent="0.25">
      <c r="A5" s="5" t="s">
        <v>64</v>
      </c>
      <c r="B5" s="56">
        <v>673</v>
      </c>
      <c r="E5" t="str">
        <f t="shared" ref="E5:E6" si="0">A5</f>
        <v>Married</v>
      </c>
      <c r="F5">
        <f t="shared" ref="F5:F6" si="1">GETPIVOTDATA("Attrition",$A$3,"Marital Status",A5)</f>
        <v>673</v>
      </c>
    </row>
    <row r="6" spans="1:6" x14ac:dyDescent="0.25">
      <c r="A6" s="5" t="s">
        <v>53</v>
      </c>
      <c r="B6" s="56">
        <v>470</v>
      </c>
      <c r="E6" t="str">
        <f t="shared" si="0"/>
        <v>Single</v>
      </c>
      <c r="F6">
        <f t="shared" si="1"/>
        <v>470</v>
      </c>
    </row>
    <row r="7" spans="1:6" x14ac:dyDescent="0.25">
      <c r="A7" s="6" t="s">
        <v>1555</v>
      </c>
      <c r="B7" s="57">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4DC01-3D2A-4CBB-9B69-566EBC145806}">
  <dimension ref="A3:E8"/>
  <sheetViews>
    <sheetView workbookViewId="0">
      <selection activeCell="F10" sqref="A7:F10"/>
    </sheetView>
  </sheetViews>
  <sheetFormatPr defaultRowHeight="15.75" x14ac:dyDescent="0.25"/>
  <cols>
    <col min="1" max="1" width="25" bestFit="1" customWidth="1"/>
    <col min="2" max="2" width="23.375" bestFit="1" customWidth="1"/>
    <col min="3" max="3" width="14" bestFit="1" customWidth="1"/>
    <col min="4" max="4" width="12.25" bestFit="1" customWidth="1"/>
    <col min="5" max="5" width="15.75" bestFit="1" customWidth="1"/>
  </cols>
  <sheetData>
    <row r="3" spans="1:5" x14ac:dyDescent="0.25">
      <c r="A3" s="7" t="s">
        <v>1556</v>
      </c>
      <c r="B3" s="9" t="s">
        <v>1557</v>
      </c>
      <c r="C3" s="8" t="s">
        <v>1558</v>
      </c>
    </row>
    <row r="4" spans="1:5" x14ac:dyDescent="0.25">
      <c r="A4" s="58">
        <v>1470</v>
      </c>
      <c r="B4" s="59">
        <v>237</v>
      </c>
      <c r="C4" s="10">
        <v>36.923809523809524</v>
      </c>
    </row>
    <row r="7" spans="1:5" x14ac:dyDescent="0.25">
      <c r="A7" s="1" t="s">
        <v>1559</v>
      </c>
      <c r="B7" s="1" t="s">
        <v>1560</v>
      </c>
      <c r="C7" s="1" t="s">
        <v>1561</v>
      </c>
      <c r="D7" s="1" t="s">
        <v>1563</v>
      </c>
      <c r="E7" s="1" t="s">
        <v>1562</v>
      </c>
    </row>
    <row r="8" spans="1:5" x14ac:dyDescent="0.25">
      <c r="A8">
        <f>GETPIVOTDATA("Count of Employee Number",$A$3)</f>
        <v>1470</v>
      </c>
      <c r="B8">
        <f>GETPIVOTDATA("Sum of CF_attrition count",$A$3)</f>
        <v>237</v>
      </c>
      <c r="C8" s="14">
        <f>GETPIVOTDATA("Average of Age",$A$3)</f>
        <v>36.923809523809524</v>
      </c>
      <c r="D8" s="12">
        <f>B8/A8</f>
        <v>0.16122448979591836</v>
      </c>
      <c r="E8">
        <f>A8-B8</f>
        <v>1233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93435-67D5-49DD-96BF-03BE72A582CD}">
  <dimension ref="A3:D11"/>
  <sheetViews>
    <sheetView topLeftCell="A2" workbookViewId="0">
      <selection activeCell="D11" sqref="A3:D11"/>
    </sheetView>
  </sheetViews>
  <sheetFormatPr defaultRowHeight="15.75" x14ac:dyDescent="0.25"/>
  <cols>
    <col min="1" max="1" width="23.125" bestFit="1" customWidth="1"/>
  </cols>
  <sheetData>
    <row r="3" spans="1:4" x14ac:dyDescent="0.25">
      <c r="A3" s="2" t="s">
        <v>1564</v>
      </c>
    </row>
    <row r="4" spans="1:4" x14ac:dyDescent="0.25">
      <c r="A4" s="15">
        <v>2.6265306122448981</v>
      </c>
    </row>
    <row r="6" spans="1:4" x14ac:dyDescent="0.25">
      <c r="A6" s="1" t="s">
        <v>1565</v>
      </c>
      <c r="B6" s="13">
        <f>GETPIVOTDATA("Job Satisfaction",$A$3)</f>
        <v>2.6265306122448981</v>
      </c>
      <c r="D6">
        <f>B6/4</f>
        <v>0.65663265306122454</v>
      </c>
    </row>
    <row r="7" spans="1:4" x14ac:dyDescent="0.25">
      <c r="A7" s="1" t="s">
        <v>1566</v>
      </c>
      <c r="B7" s="13">
        <f>4-B6</f>
        <v>1.3734693877551019</v>
      </c>
      <c r="D7">
        <f>B7/4</f>
        <v>0.34336734693877546</v>
      </c>
    </row>
    <row r="10" spans="1:4" x14ac:dyDescent="0.25">
      <c r="A10" s="2" t="s">
        <v>1564</v>
      </c>
    </row>
    <row r="11" spans="1:4" x14ac:dyDescent="0.25">
      <c r="A11" s="15">
        <v>2.6265306122448981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0E07A-9BFD-4FF1-9B8E-B2B39DDE000F}">
  <dimension ref="A3:C10"/>
  <sheetViews>
    <sheetView topLeftCell="A2" workbookViewId="0">
      <selection activeCell="C10" sqref="A3:C10"/>
    </sheetView>
  </sheetViews>
  <sheetFormatPr defaultRowHeight="15.75" x14ac:dyDescent="0.25"/>
  <cols>
    <col min="1" max="1" width="12.125" bestFit="1" customWidth="1"/>
    <col min="2" max="2" width="21.75" bestFit="1" customWidth="1"/>
  </cols>
  <sheetData>
    <row r="3" spans="1:3" x14ac:dyDescent="0.25">
      <c r="A3" s="3" t="s">
        <v>1554</v>
      </c>
      <c r="B3" s="2" t="s">
        <v>1567</v>
      </c>
    </row>
    <row r="4" spans="1:3" x14ac:dyDescent="0.25">
      <c r="A4" s="4" t="s">
        <v>51</v>
      </c>
      <c r="B4" s="55">
        <v>588</v>
      </c>
    </row>
    <row r="5" spans="1:3" x14ac:dyDescent="0.25">
      <c r="A5" s="5" t="s">
        <v>62</v>
      </c>
      <c r="B5" s="56">
        <v>882</v>
      </c>
    </row>
    <row r="6" spans="1:3" x14ac:dyDescent="0.25">
      <c r="A6" s="6" t="s">
        <v>1555</v>
      </c>
      <c r="B6" s="57">
        <v>1470</v>
      </c>
    </row>
    <row r="9" spans="1:3" x14ac:dyDescent="0.25">
      <c r="A9" s="16" t="s">
        <v>51</v>
      </c>
      <c r="B9">
        <f>IFERROR(GETPIVOTDATA("Employee Count",$A$3,"Gender","Female"),0)</f>
        <v>588</v>
      </c>
      <c r="C9" s="11">
        <f>IFERROR(B9/($B$9+$B$10),0)</f>
        <v>0.4</v>
      </c>
    </row>
    <row r="10" spans="1:3" x14ac:dyDescent="0.25">
      <c r="A10" s="16" t="s">
        <v>62</v>
      </c>
      <c r="B10">
        <f>IFERROR(GETPIVOTDATA("Employee Count",$A$3,"Gender","Male"),0)</f>
        <v>882</v>
      </c>
      <c r="C10" s="11">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P10" sqref="P10"/>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tabSelected="1" zoomScale="50" zoomScaleNormal="50" workbookViewId="0">
      <selection sqref="A1:XFD1048576"/>
    </sheetView>
  </sheetViews>
  <sheetFormatPr defaultColWidth="11.25" defaultRowHeight="15" customHeight="1" x14ac:dyDescent="0.25"/>
  <cols>
    <col min="1" max="16384" width="11.25" style="44"/>
  </cols>
  <sheetData/>
  <mergeCells count="1">
    <mergeCell ref="A1:XFD1048576"/>
  </mergeCells>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A54F1-52BB-4088-A6B1-F93BE26168FD}">
  <dimension ref="B1:M1474"/>
  <sheetViews>
    <sheetView zoomScale="70" zoomScaleNormal="70" workbookViewId="0"/>
  </sheetViews>
  <sheetFormatPr defaultRowHeight="15.75" x14ac:dyDescent="0.25"/>
  <cols>
    <col min="1" max="1" width="9" style="21"/>
    <col min="2" max="2" width="12.625" style="41" bestFit="1" customWidth="1"/>
    <col min="3" max="3" width="16.25" style="41" bestFit="1" customWidth="1"/>
    <col min="4" max="4" width="21.125" style="42" customWidth="1"/>
    <col min="5" max="5" width="11.375" style="41" bestFit="1" customWidth="1"/>
    <col min="6" max="6" width="24.625" style="41" bestFit="1" customWidth="1"/>
    <col min="7" max="7" width="7.75" style="42" bestFit="1" customWidth="1"/>
    <col min="8" max="8" width="16.875" style="41" bestFit="1" customWidth="1"/>
    <col min="9" max="9" width="19" style="43" customWidth="1"/>
    <col min="10" max="10" width="9" style="21"/>
    <col min="11" max="11" width="22.75" style="21" bestFit="1" customWidth="1"/>
    <col min="12" max="12" width="20.125" style="21" bestFit="1" customWidth="1"/>
    <col min="13" max="13" width="24.625" style="21" bestFit="1" customWidth="1"/>
    <col min="14" max="16384" width="9" style="21"/>
  </cols>
  <sheetData>
    <row r="1" spans="2:13" x14ac:dyDescent="0.25">
      <c r="B1" s="52"/>
      <c r="C1" s="45"/>
      <c r="D1" s="46"/>
      <c r="E1" s="46"/>
      <c r="F1" s="46"/>
      <c r="G1" s="46"/>
      <c r="H1" s="46"/>
      <c r="I1" s="49"/>
    </row>
    <row r="2" spans="2:13" x14ac:dyDescent="0.25">
      <c r="B2" s="53"/>
      <c r="C2" s="47"/>
      <c r="D2" s="47"/>
      <c r="E2" s="47"/>
      <c r="F2" s="47"/>
      <c r="G2" s="47"/>
      <c r="H2" s="47"/>
      <c r="I2" s="50"/>
    </row>
    <row r="3" spans="2:13" x14ac:dyDescent="0.25">
      <c r="B3" s="54"/>
      <c r="C3" s="48"/>
      <c r="D3" s="48"/>
      <c r="E3" s="48"/>
      <c r="F3" s="48"/>
      <c r="G3" s="48"/>
      <c r="H3" s="48"/>
      <c r="I3" s="51"/>
      <c r="L3" s="22"/>
    </row>
    <row r="4" spans="2:13" ht="18.75" x14ac:dyDescent="0.3">
      <c r="B4" s="23" t="s">
        <v>0</v>
      </c>
      <c r="C4" s="24" t="s">
        <v>4</v>
      </c>
      <c r="D4" s="25" t="s">
        <v>7</v>
      </c>
      <c r="E4" s="26" t="s">
        <v>8</v>
      </c>
      <c r="F4" s="26" t="s">
        <v>9</v>
      </c>
      <c r="G4" s="27" t="s">
        <v>16</v>
      </c>
      <c r="H4" s="24" t="s">
        <v>1573</v>
      </c>
      <c r="I4" s="28" t="s">
        <v>30</v>
      </c>
      <c r="M4" s="22"/>
    </row>
    <row r="5" spans="2:13" x14ac:dyDescent="0.25">
      <c r="B5" s="29" t="s">
        <v>44</v>
      </c>
      <c r="C5" s="30" t="s">
        <v>60</v>
      </c>
      <c r="D5" s="31">
        <v>701</v>
      </c>
      <c r="E5" s="30" t="s">
        <v>62</v>
      </c>
      <c r="F5" s="30" t="s">
        <v>63</v>
      </c>
      <c r="G5" s="31">
        <v>20</v>
      </c>
      <c r="H5" s="30" t="s">
        <v>65</v>
      </c>
      <c r="I5" s="32">
        <v>1009</v>
      </c>
    </row>
    <row r="6" spans="2:13" x14ac:dyDescent="0.25">
      <c r="B6" s="29" t="s">
        <v>56</v>
      </c>
      <c r="C6" s="30" t="s">
        <v>60</v>
      </c>
      <c r="D6" s="31">
        <v>1012</v>
      </c>
      <c r="E6" s="30" t="s">
        <v>62</v>
      </c>
      <c r="F6" s="30" t="s">
        <v>63</v>
      </c>
      <c r="G6" s="31">
        <v>18</v>
      </c>
      <c r="H6" s="30" t="s">
        <v>55</v>
      </c>
      <c r="I6" s="32">
        <v>1051</v>
      </c>
    </row>
    <row r="7" spans="2:13" ht="18.75" x14ac:dyDescent="0.3">
      <c r="B7" s="29" t="s">
        <v>56</v>
      </c>
      <c r="C7" s="30" t="s">
        <v>48</v>
      </c>
      <c r="D7" s="31">
        <v>1056</v>
      </c>
      <c r="E7" s="30" t="s">
        <v>62</v>
      </c>
      <c r="F7" s="30" t="s">
        <v>99</v>
      </c>
      <c r="G7" s="31">
        <v>28</v>
      </c>
      <c r="H7" s="30" t="s">
        <v>65</v>
      </c>
      <c r="I7" s="32">
        <v>1052</v>
      </c>
      <c r="K7" s="33" t="s">
        <v>7</v>
      </c>
      <c r="L7" s="34" t="s">
        <v>30</v>
      </c>
      <c r="M7" s="35" t="s">
        <v>9</v>
      </c>
    </row>
    <row r="8" spans="2:13" x14ac:dyDescent="0.25">
      <c r="B8" s="29" t="s">
        <v>44</v>
      </c>
      <c r="C8" s="30" t="s">
        <v>48</v>
      </c>
      <c r="D8" s="31">
        <v>1876</v>
      </c>
      <c r="E8" s="30" t="s">
        <v>62</v>
      </c>
      <c r="F8" s="30" t="s">
        <v>99</v>
      </c>
      <c r="G8" s="31">
        <v>30</v>
      </c>
      <c r="H8" s="30" t="s">
        <v>77</v>
      </c>
      <c r="I8" s="32">
        <v>1081</v>
      </c>
      <c r="K8" s="36" t="str">
        <f>IF(B5="No", D5, "No Data Available")</f>
        <v>No Data Available</v>
      </c>
      <c r="L8" s="36" t="str">
        <f>IFERROR(VLOOKUP(K8,Table2[[Employee Number]:[Monthly Income]],6, FALSE),"No Value")</f>
        <v>No Value</v>
      </c>
      <c r="M8" s="36" t="str">
        <f>IFERROR(VLOOKUP(K8,Table2[[Employee Number]:[Job Role]],3,FALSE),"NULL")</f>
        <v>NULL</v>
      </c>
    </row>
    <row r="9" spans="2:13" x14ac:dyDescent="0.25">
      <c r="B9" s="29" t="s">
        <v>44</v>
      </c>
      <c r="C9" s="30" t="s">
        <v>48</v>
      </c>
      <c r="D9" s="31">
        <v>1928</v>
      </c>
      <c r="E9" s="30" t="s">
        <v>62</v>
      </c>
      <c r="F9" s="30" t="s">
        <v>99</v>
      </c>
      <c r="G9" s="31">
        <v>29</v>
      </c>
      <c r="H9" s="30" t="s">
        <v>77</v>
      </c>
      <c r="I9" s="32">
        <v>1091</v>
      </c>
      <c r="K9" s="36">
        <f t="shared" ref="K9:K72" si="0">IF(B6="No", D6, "No Data Available")</f>
        <v>1012</v>
      </c>
      <c r="L9" s="36">
        <f>IFERROR(VLOOKUP(K9,Table2[[Employee Number]:[Monthly Income]],6, FALSE),"No Value")</f>
        <v>1051</v>
      </c>
      <c r="M9" s="36" t="str">
        <f>IFERROR(VLOOKUP(K9,Table2[[Employee Number]:[Job Role]],3,FALSE),"NULL")</f>
        <v>Research Scientist</v>
      </c>
    </row>
    <row r="10" spans="2:13" x14ac:dyDescent="0.25">
      <c r="B10" s="29" t="s">
        <v>44</v>
      </c>
      <c r="C10" s="30" t="s">
        <v>60</v>
      </c>
      <c r="D10" s="31">
        <v>243</v>
      </c>
      <c r="E10" s="30" t="s">
        <v>62</v>
      </c>
      <c r="F10" s="30" t="s">
        <v>68</v>
      </c>
      <c r="G10" s="31">
        <v>19</v>
      </c>
      <c r="H10" s="30" t="s">
        <v>77</v>
      </c>
      <c r="I10" s="32">
        <v>1102</v>
      </c>
      <c r="K10" s="36">
        <f t="shared" si="0"/>
        <v>1056</v>
      </c>
      <c r="L10" s="36">
        <f>IFERROR(VLOOKUP(K10,Table2[[Employee Number]:[Monthly Income]],6, FALSE),"No Value")</f>
        <v>1052</v>
      </c>
      <c r="M10" s="36" t="str">
        <f>IFERROR(VLOOKUP(K10,Table2[[Employee Number]:[Job Role]],3,FALSE),"NULL")</f>
        <v>Sales Representative</v>
      </c>
    </row>
    <row r="11" spans="2:13" x14ac:dyDescent="0.25">
      <c r="B11" s="29" t="s">
        <v>44</v>
      </c>
      <c r="C11" s="30" t="s">
        <v>48</v>
      </c>
      <c r="D11" s="31">
        <v>1273</v>
      </c>
      <c r="E11" s="30" t="s">
        <v>62</v>
      </c>
      <c r="F11" s="30" t="s">
        <v>99</v>
      </c>
      <c r="G11" s="31">
        <v>25</v>
      </c>
      <c r="H11" s="30" t="s">
        <v>65</v>
      </c>
      <c r="I11" s="32">
        <v>1118</v>
      </c>
      <c r="K11" s="36" t="str">
        <f t="shared" si="0"/>
        <v>No Data Available</v>
      </c>
      <c r="L11" s="36" t="str">
        <f>IFERROR(VLOOKUP(K11,Table2[[Employee Number]:[Monthly Income]],6, FALSE),"No Value")</f>
        <v>No Value</v>
      </c>
      <c r="M11" s="36" t="str">
        <f>IFERROR(VLOOKUP(K11,Table2[[Employee Number]:[Job Role]],3,FALSE),"NULL")</f>
        <v>NULL</v>
      </c>
    </row>
    <row r="12" spans="2:13" x14ac:dyDescent="0.25">
      <c r="B12" s="29" t="s">
        <v>56</v>
      </c>
      <c r="C12" s="30" t="s">
        <v>60</v>
      </c>
      <c r="D12" s="31">
        <v>1974</v>
      </c>
      <c r="E12" s="30" t="s">
        <v>51</v>
      </c>
      <c r="F12" s="30" t="s">
        <v>68</v>
      </c>
      <c r="G12" s="31">
        <v>31</v>
      </c>
      <c r="H12" s="30" t="s">
        <v>65</v>
      </c>
      <c r="I12" s="32">
        <v>1129</v>
      </c>
      <c r="K12" s="36" t="str">
        <f t="shared" si="0"/>
        <v>No Data Available</v>
      </c>
      <c r="L12" s="36" t="str">
        <f>IFERROR(VLOOKUP(K12,Table2[[Employee Number]:[Monthly Income]],6, FALSE),"No Value")</f>
        <v>No Value</v>
      </c>
      <c r="M12" s="36" t="str">
        <f>IFERROR(VLOOKUP(K12,Table2[[Employee Number]:[Job Role]],3,FALSE),"NULL")</f>
        <v>NULL</v>
      </c>
    </row>
    <row r="13" spans="2:13" x14ac:dyDescent="0.25">
      <c r="B13" s="29" t="s">
        <v>56</v>
      </c>
      <c r="C13" s="30" t="s">
        <v>48</v>
      </c>
      <c r="D13" s="31">
        <v>411</v>
      </c>
      <c r="E13" s="30" t="s">
        <v>51</v>
      </c>
      <c r="F13" s="30" t="s">
        <v>99</v>
      </c>
      <c r="G13" s="31">
        <v>18</v>
      </c>
      <c r="H13" s="30" t="s">
        <v>77</v>
      </c>
      <c r="I13" s="32">
        <v>1200</v>
      </c>
      <c r="K13" s="36" t="str">
        <f t="shared" si="0"/>
        <v>No Data Available</v>
      </c>
      <c r="L13" s="36" t="str">
        <f>IFERROR(VLOOKUP(K13,Table2[[Employee Number]:[Monthly Income]],6, FALSE),"No Value")</f>
        <v>No Value</v>
      </c>
      <c r="M13" s="36" t="str">
        <f>IFERROR(VLOOKUP(K13,Table2[[Employee Number]:[Job Role]],3,FALSE),"NULL")</f>
        <v>NULL</v>
      </c>
    </row>
    <row r="14" spans="2:13" x14ac:dyDescent="0.25">
      <c r="B14" s="29" t="s">
        <v>56</v>
      </c>
      <c r="C14" s="30" t="s">
        <v>60</v>
      </c>
      <c r="D14" s="31">
        <v>1270</v>
      </c>
      <c r="E14" s="30" t="s">
        <v>62</v>
      </c>
      <c r="F14" s="30" t="s">
        <v>63</v>
      </c>
      <c r="G14" s="31">
        <v>23</v>
      </c>
      <c r="H14" s="30" t="s">
        <v>55</v>
      </c>
      <c r="I14" s="32">
        <v>1223</v>
      </c>
      <c r="K14" s="36" t="str">
        <f t="shared" si="0"/>
        <v>No Data Available</v>
      </c>
      <c r="L14" s="36" t="str">
        <f>IFERROR(VLOOKUP(K14,Table2[[Employee Number]:[Monthly Income]],6, FALSE),"No Value")</f>
        <v>No Value</v>
      </c>
      <c r="M14" s="36" t="str">
        <f>IFERROR(VLOOKUP(K14,Table2[[Employee Number]:[Job Role]],3,FALSE),"NULL")</f>
        <v>NULL</v>
      </c>
    </row>
    <row r="15" spans="2:13" x14ac:dyDescent="0.25">
      <c r="B15" s="29" t="s">
        <v>56</v>
      </c>
      <c r="C15" s="30" t="s">
        <v>60</v>
      </c>
      <c r="D15" s="31">
        <v>30</v>
      </c>
      <c r="E15" s="30" t="s">
        <v>62</v>
      </c>
      <c r="F15" s="30" t="s">
        <v>63</v>
      </c>
      <c r="G15" s="31">
        <v>21</v>
      </c>
      <c r="H15" s="30" t="s">
        <v>55</v>
      </c>
      <c r="I15" s="32">
        <v>1232</v>
      </c>
      <c r="K15" s="36">
        <f t="shared" si="0"/>
        <v>1974</v>
      </c>
      <c r="L15" s="36">
        <f>IFERROR(VLOOKUP(K15,Table2[[Employee Number]:[Monthly Income]],6, FALSE),"No Value")</f>
        <v>1129</v>
      </c>
      <c r="M15" s="36" t="str">
        <f>IFERROR(VLOOKUP(K15,Table2[[Employee Number]:[Job Role]],3,FALSE),"NULL")</f>
        <v>Laboratory Technician</v>
      </c>
    </row>
    <row r="16" spans="2:13" x14ac:dyDescent="0.25">
      <c r="B16" s="29" t="s">
        <v>44</v>
      </c>
      <c r="C16" s="30" t="s">
        <v>60</v>
      </c>
      <c r="D16" s="31">
        <v>1433</v>
      </c>
      <c r="E16" s="30" t="s">
        <v>51</v>
      </c>
      <c r="F16" s="30" t="s">
        <v>63</v>
      </c>
      <c r="G16" s="31">
        <v>31</v>
      </c>
      <c r="H16" s="30" t="s">
        <v>77</v>
      </c>
      <c r="I16" s="32">
        <v>1261</v>
      </c>
      <c r="K16" s="36">
        <f t="shared" si="0"/>
        <v>411</v>
      </c>
      <c r="L16" s="36">
        <f>IFERROR(VLOOKUP(K16,Table2[[Employee Number]:[Monthly Income]],6, FALSE),"No Value")</f>
        <v>1200</v>
      </c>
      <c r="M16" s="36" t="str">
        <f>IFERROR(VLOOKUP(K16,Table2[[Employee Number]:[Job Role]],3,FALSE),"NULL")</f>
        <v>Sales Representative</v>
      </c>
    </row>
    <row r="17" spans="2:13" x14ac:dyDescent="0.25">
      <c r="B17" s="29" t="s">
        <v>56</v>
      </c>
      <c r="C17" s="30" t="s">
        <v>60</v>
      </c>
      <c r="D17" s="31">
        <v>1482</v>
      </c>
      <c r="E17" s="30" t="s">
        <v>62</v>
      </c>
      <c r="F17" s="30" t="s">
        <v>63</v>
      </c>
      <c r="G17" s="31">
        <v>30</v>
      </c>
      <c r="H17" s="30" t="s">
        <v>77</v>
      </c>
      <c r="I17" s="32">
        <v>1274</v>
      </c>
      <c r="K17" s="36">
        <f t="shared" si="0"/>
        <v>1270</v>
      </c>
      <c r="L17" s="36">
        <f>IFERROR(VLOOKUP(K17,Table2[[Employee Number]:[Monthly Income]],6, FALSE),"No Value")</f>
        <v>1223</v>
      </c>
      <c r="M17" s="36" t="str">
        <f>IFERROR(VLOOKUP(K17,Table2[[Employee Number]:[Job Role]],3,FALSE),"NULL")</f>
        <v>Research Scientist</v>
      </c>
    </row>
    <row r="18" spans="2:13" x14ac:dyDescent="0.25">
      <c r="B18" s="29" t="s">
        <v>56</v>
      </c>
      <c r="C18" s="30" t="s">
        <v>60</v>
      </c>
      <c r="D18" s="31">
        <v>704</v>
      </c>
      <c r="E18" s="30" t="s">
        <v>62</v>
      </c>
      <c r="F18" s="30" t="s">
        <v>68</v>
      </c>
      <c r="G18" s="31">
        <v>35</v>
      </c>
      <c r="H18" s="30" t="s">
        <v>77</v>
      </c>
      <c r="I18" s="32">
        <v>1281</v>
      </c>
      <c r="K18" s="36">
        <f t="shared" si="0"/>
        <v>30</v>
      </c>
      <c r="L18" s="36">
        <f>IFERROR(VLOOKUP(K18,Table2[[Employee Number]:[Monthly Income]],6, FALSE),"No Value")</f>
        <v>1232</v>
      </c>
      <c r="M18" s="36" t="str">
        <f>IFERROR(VLOOKUP(K18,Table2[[Employee Number]:[Job Role]],3,FALSE),"NULL")</f>
        <v>Research Scientist</v>
      </c>
    </row>
    <row r="19" spans="2:13" x14ac:dyDescent="0.25">
      <c r="B19" s="29" t="s">
        <v>44</v>
      </c>
      <c r="C19" s="30" t="s">
        <v>48</v>
      </c>
      <c r="D19" s="31">
        <v>1427</v>
      </c>
      <c r="E19" s="30" t="s">
        <v>51</v>
      </c>
      <c r="F19" s="30" t="s">
        <v>99</v>
      </c>
      <c r="G19" s="31">
        <v>31</v>
      </c>
      <c r="H19" s="30" t="s">
        <v>71</v>
      </c>
      <c r="I19" s="32">
        <v>1359</v>
      </c>
      <c r="K19" s="36" t="str">
        <f t="shared" si="0"/>
        <v>No Data Available</v>
      </c>
      <c r="L19" s="36" t="str">
        <f>IFERROR(VLOOKUP(K19,Table2[[Employee Number]:[Monthly Income]],6, FALSE),"No Value")</f>
        <v>No Value</v>
      </c>
      <c r="M19" s="36" t="str">
        <f>IFERROR(VLOOKUP(K19,Table2[[Employee Number]:[Job Role]],3,FALSE),"NULL")</f>
        <v>NULL</v>
      </c>
    </row>
    <row r="20" spans="2:13" x14ac:dyDescent="0.25">
      <c r="B20" s="29" t="s">
        <v>44</v>
      </c>
      <c r="C20" s="30" t="s">
        <v>60</v>
      </c>
      <c r="D20" s="31">
        <v>1692</v>
      </c>
      <c r="E20" s="30" t="s">
        <v>62</v>
      </c>
      <c r="F20" s="30" t="s">
        <v>68</v>
      </c>
      <c r="G20" s="31">
        <v>32</v>
      </c>
      <c r="H20" s="30" t="s">
        <v>71</v>
      </c>
      <c r="I20" s="32">
        <v>1393</v>
      </c>
      <c r="K20" s="36">
        <f t="shared" si="0"/>
        <v>1482</v>
      </c>
      <c r="L20" s="36">
        <f>IFERROR(VLOOKUP(K20,Table2[[Employee Number]:[Monthly Income]],6, FALSE),"No Value")</f>
        <v>1274</v>
      </c>
      <c r="M20" s="36" t="str">
        <f>IFERROR(VLOOKUP(K20,Table2[[Employee Number]:[Job Role]],3,FALSE),"NULL")</f>
        <v>Research Scientist</v>
      </c>
    </row>
    <row r="21" spans="2:13" x14ac:dyDescent="0.25">
      <c r="B21" s="29" t="s">
        <v>44</v>
      </c>
      <c r="C21" s="30" t="s">
        <v>60</v>
      </c>
      <c r="D21" s="31">
        <v>1079</v>
      </c>
      <c r="E21" s="30" t="s">
        <v>51</v>
      </c>
      <c r="F21" s="30" t="s">
        <v>68</v>
      </c>
      <c r="G21" s="31">
        <v>21</v>
      </c>
      <c r="H21" s="30" t="s">
        <v>77</v>
      </c>
      <c r="I21" s="32">
        <v>1416</v>
      </c>
      <c r="K21" s="36">
        <f t="shared" si="0"/>
        <v>704</v>
      </c>
      <c r="L21" s="36">
        <f>IFERROR(VLOOKUP(K21,Table2[[Employee Number]:[Monthly Income]],6, FALSE),"No Value")</f>
        <v>1281</v>
      </c>
      <c r="M21" s="36" t="str">
        <f>IFERROR(VLOOKUP(K21,Table2[[Employee Number]:[Job Role]],3,FALSE),"NULL")</f>
        <v>Laboratory Technician</v>
      </c>
    </row>
    <row r="22" spans="2:13" x14ac:dyDescent="0.25">
      <c r="B22" s="29" t="s">
        <v>44</v>
      </c>
      <c r="C22" s="30" t="s">
        <v>60</v>
      </c>
      <c r="D22" s="31">
        <v>405</v>
      </c>
      <c r="E22" s="30" t="s">
        <v>62</v>
      </c>
      <c r="F22" s="30" t="s">
        <v>68</v>
      </c>
      <c r="G22" s="31">
        <v>18</v>
      </c>
      <c r="H22" s="30" t="s">
        <v>77</v>
      </c>
      <c r="I22" s="32">
        <v>1420</v>
      </c>
      <c r="K22" s="36" t="str">
        <f t="shared" si="0"/>
        <v>No Data Available</v>
      </c>
      <c r="L22" s="36" t="str">
        <f>IFERROR(VLOOKUP(K22,Table2[[Employee Number]:[Monthly Income]],6, FALSE),"No Value")</f>
        <v>No Value</v>
      </c>
      <c r="M22" s="36" t="str">
        <f>IFERROR(VLOOKUP(K22,Table2[[Employee Number]:[Job Role]],3,FALSE),"NULL")</f>
        <v>NULL</v>
      </c>
    </row>
    <row r="23" spans="2:13" x14ac:dyDescent="0.25">
      <c r="B23" s="29" t="s">
        <v>56</v>
      </c>
      <c r="C23" s="30" t="s">
        <v>60</v>
      </c>
      <c r="D23" s="31">
        <v>201</v>
      </c>
      <c r="E23" s="30" t="s">
        <v>51</v>
      </c>
      <c r="F23" s="30" t="s">
        <v>68</v>
      </c>
      <c r="G23" s="31">
        <v>19</v>
      </c>
      <c r="H23" s="30" t="s">
        <v>65</v>
      </c>
      <c r="I23" s="32">
        <v>1483</v>
      </c>
      <c r="K23" s="36" t="str">
        <f t="shared" si="0"/>
        <v>No Data Available</v>
      </c>
      <c r="L23" s="36" t="str">
        <f>IFERROR(VLOOKUP(K23,Table2[[Employee Number]:[Monthly Income]],6, FALSE),"No Value")</f>
        <v>No Value</v>
      </c>
      <c r="M23" s="36" t="str">
        <f>IFERROR(VLOOKUP(K23,Table2[[Employee Number]:[Job Role]],3,FALSE),"NULL")</f>
        <v>NULL</v>
      </c>
    </row>
    <row r="24" spans="2:13" x14ac:dyDescent="0.25">
      <c r="B24" s="29" t="s">
        <v>56</v>
      </c>
      <c r="C24" s="30" t="s">
        <v>60</v>
      </c>
      <c r="D24" s="31">
        <v>1839</v>
      </c>
      <c r="E24" s="30" t="s">
        <v>51</v>
      </c>
      <c r="F24" s="30" t="s">
        <v>63</v>
      </c>
      <c r="G24" s="31">
        <v>18</v>
      </c>
      <c r="H24" s="30" t="s">
        <v>77</v>
      </c>
      <c r="I24" s="32">
        <v>1514</v>
      </c>
      <c r="K24" s="36" t="str">
        <f t="shared" si="0"/>
        <v>No Data Available</v>
      </c>
      <c r="L24" s="36" t="str">
        <f>IFERROR(VLOOKUP(K24,Table2[[Employee Number]:[Monthly Income]],6, FALSE),"No Value")</f>
        <v>No Value</v>
      </c>
      <c r="M24" s="36" t="str">
        <f>IFERROR(VLOOKUP(K24,Table2[[Employee Number]:[Job Role]],3,FALSE),"NULL")</f>
        <v>NULL</v>
      </c>
    </row>
    <row r="25" spans="2:13" x14ac:dyDescent="0.25">
      <c r="B25" s="29" t="s">
        <v>44</v>
      </c>
      <c r="C25" s="30" t="s">
        <v>161</v>
      </c>
      <c r="D25" s="31">
        <v>1714</v>
      </c>
      <c r="E25" s="30" t="s">
        <v>62</v>
      </c>
      <c r="F25" s="30" t="s">
        <v>163</v>
      </c>
      <c r="G25" s="31">
        <v>24</v>
      </c>
      <c r="H25" s="30" t="s">
        <v>65</v>
      </c>
      <c r="I25" s="32">
        <v>1555</v>
      </c>
      <c r="K25" s="36" t="str">
        <f t="shared" si="0"/>
        <v>No Data Available</v>
      </c>
      <c r="L25" s="36" t="str">
        <f>IFERROR(VLOOKUP(K25,Table2[[Employee Number]:[Monthly Income]],6, FALSE),"No Value")</f>
        <v>No Value</v>
      </c>
      <c r="M25" s="36" t="str">
        <f>IFERROR(VLOOKUP(K25,Table2[[Employee Number]:[Job Role]],3,FALSE),"NULL")</f>
        <v>NULL</v>
      </c>
    </row>
    <row r="26" spans="2:13" x14ac:dyDescent="0.25">
      <c r="B26" s="29" t="s">
        <v>56</v>
      </c>
      <c r="C26" s="30" t="s">
        <v>60</v>
      </c>
      <c r="D26" s="31">
        <v>1506</v>
      </c>
      <c r="E26" s="30" t="s">
        <v>62</v>
      </c>
      <c r="F26" s="30" t="s">
        <v>63</v>
      </c>
      <c r="G26" s="31">
        <v>28</v>
      </c>
      <c r="H26" s="30" t="s">
        <v>77</v>
      </c>
      <c r="I26" s="32">
        <v>1563</v>
      </c>
      <c r="K26" s="36">
        <f t="shared" si="0"/>
        <v>201</v>
      </c>
      <c r="L26" s="36">
        <f>IFERROR(VLOOKUP(K26,Table2[[Employee Number]:[Monthly Income]],6, FALSE),"No Value")</f>
        <v>1483</v>
      </c>
      <c r="M26" s="36" t="str">
        <f>IFERROR(VLOOKUP(K26,Table2[[Employee Number]:[Job Role]],3,FALSE),"NULL")</f>
        <v>Laboratory Technician</v>
      </c>
    </row>
    <row r="27" spans="2:13" x14ac:dyDescent="0.25">
      <c r="B27" s="29" t="s">
        <v>44</v>
      </c>
      <c r="C27" s="30" t="s">
        <v>48</v>
      </c>
      <c r="D27" s="31">
        <v>1624</v>
      </c>
      <c r="E27" s="30" t="s">
        <v>51</v>
      </c>
      <c r="F27" s="30" t="s">
        <v>99</v>
      </c>
      <c r="G27" s="31">
        <v>18</v>
      </c>
      <c r="H27" s="30" t="s">
        <v>55</v>
      </c>
      <c r="I27" s="32">
        <v>1569</v>
      </c>
      <c r="K27" s="36">
        <f t="shared" si="0"/>
        <v>1839</v>
      </c>
      <c r="L27" s="36">
        <f>IFERROR(VLOOKUP(K27,Table2[[Employee Number]:[Monthly Income]],6, FALSE),"No Value")</f>
        <v>1514</v>
      </c>
      <c r="M27" s="36" t="str">
        <f>IFERROR(VLOOKUP(K27,Table2[[Employee Number]:[Job Role]],3,FALSE),"NULL")</f>
        <v>Research Scientist</v>
      </c>
    </row>
    <row r="28" spans="2:13" x14ac:dyDescent="0.25">
      <c r="B28" s="29" t="s">
        <v>44</v>
      </c>
      <c r="C28" s="30" t="s">
        <v>60</v>
      </c>
      <c r="D28" s="31">
        <v>811</v>
      </c>
      <c r="E28" s="30" t="s">
        <v>62</v>
      </c>
      <c r="F28" s="30" t="s">
        <v>68</v>
      </c>
      <c r="G28" s="31">
        <v>23</v>
      </c>
      <c r="H28" s="30" t="s">
        <v>77</v>
      </c>
      <c r="I28" s="32">
        <v>1601</v>
      </c>
      <c r="K28" s="36" t="str">
        <f t="shared" si="0"/>
        <v>No Data Available</v>
      </c>
      <c r="L28" s="36" t="str">
        <f>IFERROR(VLOOKUP(K28,Table2[[Employee Number]:[Monthly Income]],6, FALSE),"No Value")</f>
        <v>No Value</v>
      </c>
      <c r="M28" s="36" t="str">
        <f>IFERROR(VLOOKUP(K28,Table2[[Employee Number]:[Job Role]],3,FALSE),"NULL")</f>
        <v>NULL</v>
      </c>
    </row>
    <row r="29" spans="2:13" x14ac:dyDescent="0.25">
      <c r="B29" s="29" t="s">
        <v>56</v>
      </c>
      <c r="C29" s="30" t="s">
        <v>60</v>
      </c>
      <c r="D29" s="31">
        <v>1368</v>
      </c>
      <c r="E29" s="30" t="s">
        <v>51</v>
      </c>
      <c r="F29" s="30" t="s">
        <v>68</v>
      </c>
      <c r="G29" s="31">
        <v>18</v>
      </c>
      <c r="H29" s="30" t="s">
        <v>77</v>
      </c>
      <c r="I29" s="32">
        <v>1611</v>
      </c>
      <c r="K29" s="36">
        <f t="shared" si="0"/>
        <v>1506</v>
      </c>
      <c r="L29" s="36">
        <f>IFERROR(VLOOKUP(K29,Table2[[Employee Number]:[Monthly Income]],6, FALSE),"No Value")</f>
        <v>1563</v>
      </c>
      <c r="M29" s="36" t="str">
        <f>IFERROR(VLOOKUP(K29,Table2[[Employee Number]:[Job Role]],3,FALSE),"NULL")</f>
        <v>Research Scientist</v>
      </c>
    </row>
    <row r="30" spans="2:13" x14ac:dyDescent="0.25">
      <c r="B30" s="29" t="s">
        <v>44</v>
      </c>
      <c r="C30" s="30" t="s">
        <v>48</v>
      </c>
      <c r="D30" s="31">
        <v>167</v>
      </c>
      <c r="E30" s="30" t="s">
        <v>62</v>
      </c>
      <c r="F30" s="30" t="s">
        <v>99</v>
      </c>
      <c r="G30" s="31">
        <v>19</v>
      </c>
      <c r="H30" s="30" t="s">
        <v>65</v>
      </c>
      <c r="I30" s="32">
        <v>1675</v>
      </c>
      <c r="K30" s="36" t="str">
        <f t="shared" si="0"/>
        <v>No Data Available</v>
      </c>
      <c r="L30" s="36" t="str">
        <f>IFERROR(VLOOKUP(K30,Table2[[Employee Number]:[Monthly Income]],6, FALSE),"No Value")</f>
        <v>No Value</v>
      </c>
      <c r="M30" s="36" t="str">
        <f>IFERROR(VLOOKUP(K30,Table2[[Employee Number]:[Job Role]],3,FALSE),"NULL")</f>
        <v>NULL</v>
      </c>
    </row>
    <row r="31" spans="2:13" x14ac:dyDescent="0.25">
      <c r="B31" s="29" t="s">
        <v>56</v>
      </c>
      <c r="C31" s="30" t="s">
        <v>60</v>
      </c>
      <c r="D31" s="31">
        <v>556</v>
      </c>
      <c r="E31" s="30" t="s">
        <v>62</v>
      </c>
      <c r="F31" s="30" t="s">
        <v>68</v>
      </c>
      <c r="G31" s="31">
        <v>38</v>
      </c>
      <c r="H31" s="30" t="s">
        <v>55</v>
      </c>
      <c r="I31" s="32">
        <v>1702</v>
      </c>
      <c r="K31" s="36" t="str">
        <f t="shared" si="0"/>
        <v>No Data Available</v>
      </c>
      <c r="L31" s="36" t="str">
        <f>IFERROR(VLOOKUP(K31,Table2[[Employee Number]:[Monthly Income]],6, FALSE),"No Value")</f>
        <v>No Value</v>
      </c>
      <c r="M31" s="36" t="str">
        <f>IFERROR(VLOOKUP(K31,Table2[[Employee Number]:[Job Role]],3,FALSE),"NULL")</f>
        <v>NULL</v>
      </c>
    </row>
    <row r="32" spans="2:13" x14ac:dyDescent="0.25">
      <c r="B32" s="29" t="s">
        <v>56</v>
      </c>
      <c r="C32" s="30" t="s">
        <v>60</v>
      </c>
      <c r="D32" s="31">
        <v>850</v>
      </c>
      <c r="E32" s="30" t="s">
        <v>62</v>
      </c>
      <c r="F32" s="30" t="s">
        <v>63</v>
      </c>
      <c r="G32" s="31">
        <v>27</v>
      </c>
      <c r="H32" s="30" t="s">
        <v>77</v>
      </c>
      <c r="I32" s="32">
        <v>1706</v>
      </c>
      <c r="K32" s="36">
        <f t="shared" si="0"/>
        <v>1368</v>
      </c>
      <c r="L32" s="36">
        <f>IFERROR(VLOOKUP(K32,Table2[[Employee Number]:[Monthly Income]],6, FALSE),"No Value")</f>
        <v>1611</v>
      </c>
      <c r="M32" s="36" t="str">
        <f>IFERROR(VLOOKUP(K32,Table2[[Employee Number]:[Job Role]],3,FALSE),"NULL")</f>
        <v>Laboratory Technician</v>
      </c>
    </row>
    <row r="33" spans="2:13" x14ac:dyDescent="0.25">
      <c r="B33" s="29" t="s">
        <v>44</v>
      </c>
      <c r="C33" s="30" t="s">
        <v>48</v>
      </c>
      <c r="D33" s="31">
        <v>2023</v>
      </c>
      <c r="E33" s="30" t="s">
        <v>62</v>
      </c>
      <c r="F33" s="30" t="s">
        <v>99</v>
      </c>
      <c r="G33" s="31">
        <v>23</v>
      </c>
      <c r="H33" s="30" t="s">
        <v>77</v>
      </c>
      <c r="I33" s="32">
        <v>1790</v>
      </c>
      <c r="K33" s="36" t="str">
        <f t="shared" si="0"/>
        <v>No Data Available</v>
      </c>
      <c r="L33" s="36" t="str">
        <f>IFERROR(VLOOKUP(K33,Table2[[Employee Number]:[Monthly Income]],6, FALSE),"No Value")</f>
        <v>No Value</v>
      </c>
      <c r="M33" s="36" t="str">
        <f>IFERROR(VLOOKUP(K33,Table2[[Employee Number]:[Job Role]],3,FALSE),"NULL")</f>
        <v>NULL</v>
      </c>
    </row>
    <row r="34" spans="2:13" x14ac:dyDescent="0.25">
      <c r="B34" s="29" t="s">
        <v>44</v>
      </c>
      <c r="C34" s="30" t="s">
        <v>60</v>
      </c>
      <c r="D34" s="31">
        <v>1248</v>
      </c>
      <c r="E34" s="30" t="s">
        <v>51</v>
      </c>
      <c r="F34" s="30" t="s">
        <v>63</v>
      </c>
      <c r="G34" s="31">
        <v>19</v>
      </c>
      <c r="H34" s="30" t="s">
        <v>77</v>
      </c>
      <c r="I34" s="32">
        <v>1859</v>
      </c>
      <c r="K34" s="36">
        <f t="shared" si="0"/>
        <v>556</v>
      </c>
      <c r="L34" s="36">
        <f>IFERROR(VLOOKUP(K34,Table2[[Employee Number]:[Monthly Income]],6, FALSE),"No Value")</f>
        <v>1702</v>
      </c>
      <c r="M34" s="36" t="str">
        <f>IFERROR(VLOOKUP(K34,Table2[[Employee Number]:[Job Role]],3,FALSE),"NULL")</f>
        <v>Laboratory Technician</v>
      </c>
    </row>
    <row r="35" spans="2:13" x14ac:dyDescent="0.25">
      <c r="B35" s="29" t="s">
        <v>44</v>
      </c>
      <c r="C35" s="30" t="s">
        <v>48</v>
      </c>
      <c r="D35" s="31">
        <v>614</v>
      </c>
      <c r="E35" s="30" t="s">
        <v>62</v>
      </c>
      <c r="F35" s="30" t="s">
        <v>99</v>
      </c>
      <c r="G35" s="31">
        <v>18</v>
      </c>
      <c r="H35" s="30" t="s">
        <v>77</v>
      </c>
      <c r="I35" s="32">
        <v>1878</v>
      </c>
      <c r="K35" s="36">
        <f t="shared" si="0"/>
        <v>850</v>
      </c>
      <c r="L35" s="36">
        <f>IFERROR(VLOOKUP(K35,Table2[[Employee Number]:[Monthly Income]],6, FALSE),"No Value")</f>
        <v>1706</v>
      </c>
      <c r="M35" s="36" t="str">
        <f>IFERROR(VLOOKUP(K35,Table2[[Employee Number]:[Job Role]],3,FALSE),"NULL")</f>
        <v>Research Scientist</v>
      </c>
    </row>
    <row r="36" spans="2:13" x14ac:dyDescent="0.25">
      <c r="B36" s="29" t="s">
        <v>44</v>
      </c>
      <c r="C36" s="30" t="s">
        <v>60</v>
      </c>
      <c r="D36" s="31">
        <v>1156</v>
      </c>
      <c r="E36" s="30" t="s">
        <v>62</v>
      </c>
      <c r="F36" s="30" t="s">
        <v>68</v>
      </c>
      <c r="G36" s="31">
        <v>18</v>
      </c>
      <c r="H36" s="30" t="s">
        <v>65</v>
      </c>
      <c r="I36" s="32">
        <v>1904</v>
      </c>
      <c r="K36" s="36" t="str">
        <f t="shared" si="0"/>
        <v>No Data Available</v>
      </c>
      <c r="L36" s="36" t="str">
        <f>IFERROR(VLOOKUP(K36,Table2[[Employee Number]:[Monthly Income]],6, FALSE),"No Value")</f>
        <v>No Value</v>
      </c>
      <c r="M36" s="36" t="str">
        <f>IFERROR(VLOOKUP(K36,Table2[[Employee Number]:[Job Role]],3,FALSE),"NULL")</f>
        <v>NULL</v>
      </c>
    </row>
    <row r="37" spans="2:13" x14ac:dyDescent="0.25">
      <c r="B37" s="29" t="s">
        <v>56</v>
      </c>
      <c r="C37" s="30" t="s">
        <v>60</v>
      </c>
      <c r="D37" s="31">
        <v>53</v>
      </c>
      <c r="E37" s="30" t="s">
        <v>62</v>
      </c>
      <c r="F37" s="30" t="s">
        <v>68</v>
      </c>
      <c r="G37" s="31">
        <v>35</v>
      </c>
      <c r="H37" s="30" t="s">
        <v>55</v>
      </c>
      <c r="I37" s="32">
        <v>1951</v>
      </c>
      <c r="K37" s="36" t="str">
        <f t="shared" si="0"/>
        <v>No Data Available</v>
      </c>
      <c r="L37" s="36" t="str">
        <f>IFERROR(VLOOKUP(K37,Table2[[Employee Number]:[Monthly Income]],6, FALSE),"No Value")</f>
        <v>No Value</v>
      </c>
      <c r="M37" s="36" t="str">
        <f>IFERROR(VLOOKUP(K37,Table2[[Employee Number]:[Job Role]],3,FALSE),"NULL")</f>
        <v>NULL</v>
      </c>
    </row>
    <row r="38" spans="2:13" x14ac:dyDescent="0.25">
      <c r="B38" s="29" t="s">
        <v>56</v>
      </c>
      <c r="C38" s="30" t="s">
        <v>60</v>
      </c>
      <c r="D38" s="31">
        <v>2051</v>
      </c>
      <c r="E38" s="30" t="s">
        <v>51</v>
      </c>
      <c r="F38" s="30" t="s">
        <v>63</v>
      </c>
      <c r="G38" s="31">
        <v>40</v>
      </c>
      <c r="H38" s="30" t="s">
        <v>71</v>
      </c>
      <c r="I38" s="32">
        <v>2001</v>
      </c>
      <c r="K38" s="36" t="str">
        <f t="shared" si="0"/>
        <v>No Data Available</v>
      </c>
      <c r="L38" s="36" t="str">
        <f>IFERROR(VLOOKUP(K38,Table2[[Employee Number]:[Monthly Income]],6, FALSE),"No Value")</f>
        <v>No Value</v>
      </c>
      <c r="M38" s="36" t="str">
        <f>IFERROR(VLOOKUP(K38,Table2[[Employee Number]:[Job Role]],3,FALSE),"NULL")</f>
        <v>NULL</v>
      </c>
    </row>
    <row r="39" spans="2:13" x14ac:dyDescent="0.25">
      <c r="B39" s="29" t="s">
        <v>56</v>
      </c>
      <c r="C39" s="30" t="s">
        <v>60</v>
      </c>
      <c r="D39" s="31">
        <v>1068</v>
      </c>
      <c r="E39" s="30" t="s">
        <v>51</v>
      </c>
      <c r="F39" s="30" t="s">
        <v>63</v>
      </c>
      <c r="G39" s="31">
        <v>26</v>
      </c>
      <c r="H39" s="30" t="s">
        <v>65</v>
      </c>
      <c r="I39" s="32">
        <v>2007</v>
      </c>
      <c r="K39" s="36" t="str">
        <f t="shared" si="0"/>
        <v>No Data Available</v>
      </c>
      <c r="L39" s="36" t="str">
        <f>IFERROR(VLOOKUP(K39,Table2[[Employee Number]:[Monthly Income]],6, FALSE),"No Value")</f>
        <v>No Value</v>
      </c>
      <c r="M39" s="36" t="str">
        <f>IFERROR(VLOOKUP(K39,Table2[[Employee Number]:[Job Role]],3,FALSE),"NULL")</f>
        <v>NULL</v>
      </c>
    </row>
    <row r="40" spans="2:13" x14ac:dyDescent="0.25">
      <c r="B40" s="29" t="s">
        <v>56</v>
      </c>
      <c r="C40" s="30" t="s">
        <v>60</v>
      </c>
      <c r="D40" s="31">
        <v>934</v>
      </c>
      <c r="E40" s="30" t="s">
        <v>62</v>
      </c>
      <c r="F40" s="30" t="s">
        <v>68</v>
      </c>
      <c r="G40" s="31">
        <v>34</v>
      </c>
      <c r="H40" s="30" t="s">
        <v>77</v>
      </c>
      <c r="I40" s="32">
        <v>2008</v>
      </c>
      <c r="K40" s="36">
        <f t="shared" si="0"/>
        <v>53</v>
      </c>
      <c r="L40" s="36">
        <f>IFERROR(VLOOKUP(K40,Table2[[Employee Number]:[Monthly Income]],6, FALSE),"No Value")</f>
        <v>1951</v>
      </c>
      <c r="M40" s="36" t="str">
        <f>IFERROR(VLOOKUP(K40,Table2[[Employee Number]:[Job Role]],3,FALSE),"NULL")</f>
        <v>Laboratory Technician</v>
      </c>
    </row>
    <row r="41" spans="2:13" x14ac:dyDescent="0.25">
      <c r="B41" s="29" t="s">
        <v>56</v>
      </c>
      <c r="C41" s="30" t="s">
        <v>60</v>
      </c>
      <c r="D41" s="31">
        <v>1994</v>
      </c>
      <c r="E41" s="30" t="s">
        <v>62</v>
      </c>
      <c r="F41" s="30" t="s">
        <v>68</v>
      </c>
      <c r="G41" s="31">
        <v>33</v>
      </c>
      <c r="H41" s="30" t="s">
        <v>55</v>
      </c>
      <c r="I41" s="32">
        <v>2008</v>
      </c>
      <c r="K41" s="36">
        <f t="shared" si="0"/>
        <v>2051</v>
      </c>
      <c r="L41" s="36">
        <f>IFERROR(VLOOKUP(K41,Table2[[Employee Number]:[Monthly Income]],6, FALSE),"No Value")</f>
        <v>2001</v>
      </c>
      <c r="M41" s="36" t="str">
        <f>IFERROR(VLOOKUP(K41,Table2[[Employee Number]:[Job Role]],3,FALSE),"NULL")</f>
        <v>Research Scientist</v>
      </c>
    </row>
    <row r="42" spans="2:13" x14ac:dyDescent="0.25">
      <c r="B42" s="29" t="s">
        <v>56</v>
      </c>
      <c r="C42" s="30" t="s">
        <v>60</v>
      </c>
      <c r="D42" s="31">
        <v>1246</v>
      </c>
      <c r="E42" s="30" t="s">
        <v>51</v>
      </c>
      <c r="F42" s="30" t="s">
        <v>63</v>
      </c>
      <c r="G42" s="31">
        <v>44</v>
      </c>
      <c r="H42" s="30" t="s">
        <v>65</v>
      </c>
      <c r="I42" s="32">
        <v>2011</v>
      </c>
      <c r="K42" s="36">
        <f t="shared" si="0"/>
        <v>1068</v>
      </c>
      <c r="L42" s="36">
        <f>IFERROR(VLOOKUP(K42,Table2[[Employee Number]:[Monthly Income]],6, FALSE),"No Value")</f>
        <v>2007</v>
      </c>
      <c r="M42" s="36" t="str">
        <f>IFERROR(VLOOKUP(K42,Table2[[Employee Number]:[Job Role]],3,FALSE),"NULL")</f>
        <v>Research Scientist</v>
      </c>
    </row>
    <row r="43" spans="2:13" x14ac:dyDescent="0.25">
      <c r="B43" s="29" t="s">
        <v>56</v>
      </c>
      <c r="C43" s="30" t="s">
        <v>60</v>
      </c>
      <c r="D43" s="31">
        <v>1659</v>
      </c>
      <c r="E43" s="30" t="s">
        <v>62</v>
      </c>
      <c r="F43" s="30" t="s">
        <v>68</v>
      </c>
      <c r="G43" s="31">
        <v>36</v>
      </c>
      <c r="H43" s="30" t="s">
        <v>77</v>
      </c>
      <c r="I43" s="32">
        <v>2013</v>
      </c>
      <c r="K43" s="36">
        <f t="shared" si="0"/>
        <v>934</v>
      </c>
      <c r="L43" s="36">
        <f>IFERROR(VLOOKUP(K43,Table2[[Employee Number]:[Monthly Income]],6, FALSE),"No Value")</f>
        <v>2008</v>
      </c>
      <c r="M43" s="36" t="str">
        <f>IFERROR(VLOOKUP(K43,Table2[[Employee Number]:[Job Role]],3,FALSE),"NULL")</f>
        <v>Laboratory Technician</v>
      </c>
    </row>
    <row r="44" spans="2:13" x14ac:dyDescent="0.25">
      <c r="B44" s="29" t="s">
        <v>56</v>
      </c>
      <c r="C44" s="30" t="s">
        <v>48</v>
      </c>
      <c r="D44" s="31">
        <v>49</v>
      </c>
      <c r="E44" s="30" t="s">
        <v>51</v>
      </c>
      <c r="F44" s="30" t="s">
        <v>99</v>
      </c>
      <c r="G44" s="31">
        <v>35</v>
      </c>
      <c r="H44" s="30" t="s">
        <v>77</v>
      </c>
      <c r="I44" s="32">
        <v>2014</v>
      </c>
      <c r="K44" s="36">
        <f t="shared" si="0"/>
        <v>1994</v>
      </c>
      <c r="L44" s="36">
        <f>IFERROR(VLOOKUP(K44,Table2[[Employee Number]:[Monthly Income]],6, FALSE),"No Value")</f>
        <v>2008</v>
      </c>
      <c r="M44" s="36" t="str">
        <f>IFERROR(VLOOKUP(K44,Table2[[Employee Number]:[Job Role]],3,FALSE),"NULL")</f>
        <v>Laboratory Technician</v>
      </c>
    </row>
    <row r="45" spans="2:13" x14ac:dyDescent="0.25">
      <c r="B45" s="29" t="s">
        <v>44</v>
      </c>
      <c r="C45" s="30" t="s">
        <v>60</v>
      </c>
      <c r="D45" s="31">
        <v>1534</v>
      </c>
      <c r="E45" s="30" t="s">
        <v>62</v>
      </c>
      <c r="F45" s="30" t="s">
        <v>68</v>
      </c>
      <c r="G45" s="31">
        <v>40</v>
      </c>
      <c r="H45" s="30" t="s">
        <v>71</v>
      </c>
      <c r="I45" s="32">
        <v>2018</v>
      </c>
      <c r="K45" s="36">
        <f t="shared" si="0"/>
        <v>1246</v>
      </c>
      <c r="L45" s="36">
        <f>IFERROR(VLOOKUP(K45,Table2[[Employee Number]:[Monthly Income]],6, FALSE),"No Value")</f>
        <v>2011</v>
      </c>
      <c r="M45" s="36" t="str">
        <f>IFERROR(VLOOKUP(K45,Table2[[Employee Number]:[Job Role]],3,FALSE),"NULL")</f>
        <v>Research Scientist</v>
      </c>
    </row>
    <row r="46" spans="2:13" x14ac:dyDescent="0.25">
      <c r="B46" s="29" t="s">
        <v>44</v>
      </c>
      <c r="C46" s="30" t="s">
        <v>60</v>
      </c>
      <c r="D46" s="31">
        <v>881</v>
      </c>
      <c r="E46" s="30" t="s">
        <v>51</v>
      </c>
      <c r="F46" s="30" t="s">
        <v>63</v>
      </c>
      <c r="G46" s="31">
        <v>35</v>
      </c>
      <c r="H46" s="30" t="s">
        <v>71</v>
      </c>
      <c r="I46" s="32">
        <v>2022</v>
      </c>
      <c r="K46" s="36">
        <f t="shared" si="0"/>
        <v>1659</v>
      </c>
      <c r="L46" s="36">
        <f>IFERROR(VLOOKUP(K46,Table2[[Employee Number]:[Monthly Income]],6, FALSE),"No Value")</f>
        <v>2013</v>
      </c>
      <c r="M46" s="36" t="str">
        <f>IFERROR(VLOOKUP(K46,Table2[[Employee Number]:[Job Role]],3,FALSE),"NULL")</f>
        <v>Laboratory Technician</v>
      </c>
    </row>
    <row r="47" spans="2:13" x14ac:dyDescent="0.25">
      <c r="B47" s="29" t="s">
        <v>56</v>
      </c>
      <c r="C47" s="30" t="s">
        <v>60</v>
      </c>
      <c r="D47" s="31">
        <v>218</v>
      </c>
      <c r="E47" s="30" t="s">
        <v>62</v>
      </c>
      <c r="F47" s="30" t="s">
        <v>63</v>
      </c>
      <c r="G47" s="31">
        <v>27</v>
      </c>
      <c r="H47" s="30" t="s">
        <v>77</v>
      </c>
      <c r="I47" s="32">
        <v>2024</v>
      </c>
      <c r="K47" s="36">
        <f t="shared" si="0"/>
        <v>49</v>
      </c>
      <c r="L47" s="36">
        <f>IFERROR(VLOOKUP(K47,Table2[[Employee Number]:[Monthly Income]],6, FALSE),"No Value")</f>
        <v>2014</v>
      </c>
      <c r="M47" s="36" t="str">
        <f>IFERROR(VLOOKUP(K47,Table2[[Employee Number]:[Job Role]],3,FALSE),"NULL")</f>
        <v>Sales Representative</v>
      </c>
    </row>
    <row r="48" spans="2:13" x14ac:dyDescent="0.25">
      <c r="B48" s="29" t="s">
        <v>44</v>
      </c>
      <c r="C48" s="30" t="s">
        <v>60</v>
      </c>
      <c r="D48" s="31">
        <v>19</v>
      </c>
      <c r="E48" s="30" t="s">
        <v>62</v>
      </c>
      <c r="F48" s="30" t="s">
        <v>68</v>
      </c>
      <c r="G48" s="31">
        <v>28</v>
      </c>
      <c r="H48" s="30" t="s">
        <v>77</v>
      </c>
      <c r="I48" s="32">
        <v>2028</v>
      </c>
      <c r="K48" s="36" t="str">
        <f t="shared" si="0"/>
        <v>No Data Available</v>
      </c>
      <c r="L48" s="36" t="str">
        <f>IFERROR(VLOOKUP(K48,Table2[[Employee Number]:[Monthly Income]],6, FALSE),"No Value")</f>
        <v>No Value</v>
      </c>
      <c r="M48" s="36" t="str">
        <f>IFERROR(VLOOKUP(K48,Table2[[Employee Number]:[Job Role]],3,FALSE),"NULL")</f>
        <v>NULL</v>
      </c>
    </row>
    <row r="49" spans="2:13" x14ac:dyDescent="0.25">
      <c r="B49" s="29" t="s">
        <v>56</v>
      </c>
      <c r="C49" s="30" t="s">
        <v>60</v>
      </c>
      <c r="D49" s="31">
        <v>1698</v>
      </c>
      <c r="E49" s="30" t="s">
        <v>62</v>
      </c>
      <c r="F49" s="30" t="s">
        <v>68</v>
      </c>
      <c r="G49" s="31">
        <v>33</v>
      </c>
      <c r="H49" s="30" t="s">
        <v>77</v>
      </c>
      <c r="I49" s="32">
        <v>2028</v>
      </c>
      <c r="K49" s="36" t="str">
        <f t="shared" si="0"/>
        <v>No Data Available</v>
      </c>
      <c r="L49" s="36" t="str">
        <f>IFERROR(VLOOKUP(K49,Table2[[Employee Number]:[Monthly Income]],6, FALSE),"No Value")</f>
        <v>No Value</v>
      </c>
      <c r="M49" s="36" t="str">
        <f>IFERROR(VLOOKUP(K49,Table2[[Employee Number]:[Job Role]],3,FALSE),"NULL")</f>
        <v>NULL</v>
      </c>
    </row>
    <row r="50" spans="2:13" x14ac:dyDescent="0.25">
      <c r="B50" s="29" t="s">
        <v>56</v>
      </c>
      <c r="C50" s="30" t="s">
        <v>60</v>
      </c>
      <c r="D50" s="31">
        <v>1374</v>
      </c>
      <c r="E50" s="30" t="s">
        <v>51</v>
      </c>
      <c r="F50" s="30" t="s">
        <v>63</v>
      </c>
      <c r="G50" s="31">
        <v>34</v>
      </c>
      <c r="H50" s="30" t="s">
        <v>65</v>
      </c>
      <c r="I50" s="32">
        <v>2029</v>
      </c>
      <c r="K50" s="36">
        <f t="shared" si="0"/>
        <v>218</v>
      </c>
      <c r="L50" s="36">
        <f>IFERROR(VLOOKUP(K50,Table2[[Employee Number]:[Monthly Income]],6, FALSE),"No Value")</f>
        <v>2024</v>
      </c>
      <c r="M50" s="36" t="str">
        <f>IFERROR(VLOOKUP(K50,Table2[[Employee Number]:[Job Role]],3,FALSE),"NULL")</f>
        <v>Research Scientist</v>
      </c>
    </row>
    <row r="51" spans="2:13" x14ac:dyDescent="0.25">
      <c r="B51" s="29" t="s">
        <v>44</v>
      </c>
      <c r="C51" s="30" t="s">
        <v>48</v>
      </c>
      <c r="D51" s="31">
        <v>648</v>
      </c>
      <c r="E51" s="30" t="s">
        <v>62</v>
      </c>
      <c r="F51" s="30" t="s">
        <v>99</v>
      </c>
      <c r="G51" s="31">
        <v>30</v>
      </c>
      <c r="H51" s="30" t="s">
        <v>71</v>
      </c>
      <c r="I51" s="32">
        <v>2033</v>
      </c>
      <c r="K51" s="36" t="str">
        <f t="shared" si="0"/>
        <v>No Data Available</v>
      </c>
      <c r="L51" s="36" t="str">
        <f>IFERROR(VLOOKUP(K51,Table2[[Employee Number]:[Monthly Income]],6, FALSE),"No Value")</f>
        <v>No Value</v>
      </c>
      <c r="M51" s="36" t="str">
        <f>IFERROR(VLOOKUP(K51,Table2[[Employee Number]:[Job Role]],3,FALSE),"NULL")</f>
        <v>NULL</v>
      </c>
    </row>
    <row r="52" spans="2:13" x14ac:dyDescent="0.25">
      <c r="B52" s="29" t="s">
        <v>56</v>
      </c>
      <c r="C52" s="30" t="s">
        <v>48</v>
      </c>
      <c r="D52" s="31">
        <v>1495</v>
      </c>
      <c r="E52" s="30" t="s">
        <v>51</v>
      </c>
      <c r="F52" s="30" t="s">
        <v>99</v>
      </c>
      <c r="G52" s="31">
        <v>24</v>
      </c>
      <c r="H52" s="30" t="s">
        <v>55</v>
      </c>
      <c r="I52" s="32">
        <v>2033</v>
      </c>
      <c r="K52" s="36">
        <f t="shared" si="0"/>
        <v>1698</v>
      </c>
      <c r="L52" s="36">
        <f>IFERROR(VLOOKUP(K52,Table2[[Employee Number]:[Monthly Income]],6, FALSE),"No Value")</f>
        <v>2028</v>
      </c>
      <c r="M52" s="36" t="str">
        <f>IFERROR(VLOOKUP(K52,Table2[[Employee Number]:[Job Role]],3,FALSE),"NULL")</f>
        <v>Laboratory Technician</v>
      </c>
    </row>
    <row r="53" spans="2:13" x14ac:dyDescent="0.25">
      <c r="B53" s="29" t="s">
        <v>56</v>
      </c>
      <c r="C53" s="30" t="s">
        <v>60</v>
      </c>
      <c r="D53" s="31">
        <v>132</v>
      </c>
      <c r="E53" s="30" t="s">
        <v>62</v>
      </c>
      <c r="F53" s="30" t="s">
        <v>68</v>
      </c>
      <c r="G53" s="31">
        <v>44</v>
      </c>
      <c r="H53" s="30" t="s">
        <v>77</v>
      </c>
      <c r="I53" s="32">
        <v>2042</v>
      </c>
      <c r="K53" s="36">
        <f t="shared" si="0"/>
        <v>1374</v>
      </c>
      <c r="L53" s="36">
        <f>IFERROR(VLOOKUP(K53,Table2[[Employee Number]:[Monthly Income]],6, FALSE),"No Value")</f>
        <v>2029</v>
      </c>
      <c r="M53" s="36" t="str">
        <f>IFERROR(VLOOKUP(K53,Table2[[Employee Number]:[Job Role]],3,FALSE),"NULL")</f>
        <v>Research Scientist</v>
      </c>
    </row>
    <row r="54" spans="2:13" x14ac:dyDescent="0.25">
      <c r="B54" s="29" t="s">
        <v>44</v>
      </c>
      <c r="C54" s="30" t="s">
        <v>60</v>
      </c>
      <c r="D54" s="31">
        <v>1053</v>
      </c>
      <c r="E54" s="30" t="s">
        <v>62</v>
      </c>
      <c r="F54" s="30" t="s">
        <v>63</v>
      </c>
      <c r="G54" s="31">
        <v>26</v>
      </c>
      <c r="H54" s="30" t="s">
        <v>77</v>
      </c>
      <c r="I54" s="32">
        <v>2042</v>
      </c>
      <c r="K54" s="36" t="str">
        <f t="shared" si="0"/>
        <v>No Data Available</v>
      </c>
      <c r="L54" s="36" t="str">
        <f>IFERROR(VLOOKUP(K54,Table2[[Employee Number]:[Monthly Income]],6, FALSE),"No Value")</f>
        <v>No Value</v>
      </c>
      <c r="M54" s="36" t="str">
        <f>IFERROR(VLOOKUP(K54,Table2[[Employee Number]:[Job Role]],3,FALSE),"NULL")</f>
        <v>NULL</v>
      </c>
    </row>
    <row r="55" spans="2:13" x14ac:dyDescent="0.25">
      <c r="B55" s="29" t="s">
        <v>44</v>
      </c>
      <c r="C55" s="30" t="s">
        <v>48</v>
      </c>
      <c r="D55" s="31">
        <v>922</v>
      </c>
      <c r="E55" s="30" t="s">
        <v>51</v>
      </c>
      <c r="F55" s="30" t="s">
        <v>99</v>
      </c>
      <c r="G55" s="31">
        <v>20</v>
      </c>
      <c r="H55" s="30" t="s">
        <v>77</v>
      </c>
      <c r="I55" s="32">
        <v>2044</v>
      </c>
      <c r="K55" s="36">
        <f t="shared" si="0"/>
        <v>1495</v>
      </c>
      <c r="L55" s="36">
        <f>IFERROR(VLOOKUP(K55,Table2[[Employee Number]:[Monthly Income]],6, FALSE),"No Value")</f>
        <v>2033</v>
      </c>
      <c r="M55" s="36" t="str">
        <f>IFERROR(VLOOKUP(K55,Table2[[Employee Number]:[Job Role]],3,FALSE),"NULL")</f>
        <v>Sales Representative</v>
      </c>
    </row>
    <row r="56" spans="2:13" x14ac:dyDescent="0.25">
      <c r="B56" s="29" t="s">
        <v>56</v>
      </c>
      <c r="C56" s="30" t="s">
        <v>60</v>
      </c>
      <c r="D56" s="31">
        <v>1799</v>
      </c>
      <c r="E56" s="30" t="s">
        <v>62</v>
      </c>
      <c r="F56" s="30" t="s">
        <v>63</v>
      </c>
      <c r="G56" s="31">
        <v>28</v>
      </c>
      <c r="H56" s="30" t="s">
        <v>77</v>
      </c>
      <c r="I56" s="32">
        <v>2044</v>
      </c>
      <c r="K56" s="36">
        <f t="shared" si="0"/>
        <v>132</v>
      </c>
      <c r="L56" s="36">
        <f>IFERROR(VLOOKUP(K56,Table2[[Employee Number]:[Monthly Income]],6, FALSE),"No Value")</f>
        <v>2042</v>
      </c>
      <c r="M56" s="36" t="str">
        <f>IFERROR(VLOOKUP(K56,Table2[[Employee Number]:[Job Role]],3,FALSE),"NULL")</f>
        <v>Laboratory Technician</v>
      </c>
    </row>
    <row r="57" spans="2:13" x14ac:dyDescent="0.25">
      <c r="B57" s="29" t="s">
        <v>56</v>
      </c>
      <c r="C57" s="30" t="s">
        <v>60</v>
      </c>
      <c r="D57" s="31">
        <v>700</v>
      </c>
      <c r="E57" s="30" t="s">
        <v>62</v>
      </c>
      <c r="F57" s="30" t="s">
        <v>63</v>
      </c>
      <c r="G57" s="31">
        <v>27</v>
      </c>
      <c r="H57" s="30" t="s">
        <v>71</v>
      </c>
      <c r="I57" s="32">
        <v>2045</v>
      </c>
      <c r="K57" s="36" t="str">
        <f t="shared" si="0"/>
        <v>No Data Available</v>
      </c>
      <c r="L57" s="36" t="str">
        <f>IFERROR(VLOOKUP(K57,Table2[[Employee Number]:[Monthly Income]],6, FALSE),"No Value")</f>
        <v>No Value</v>
      </c>
      <c r="M57" s="36" t="str">
        <f>IFERROR(VLOOKUP(K57,Table2[[Employee Number]:[Job Role]],3,FALSE),"NULL")</f>
        <v>NULL</v>
      </c>
    </row>
    <row r="58" spans="2:13" x14ac:dyDescent="0.25">
      <c r="B58" s="29" t="s">
        <v>44</v>
      </c>
      <c r="C58" s="30" t="s">
        <v>60</v>
      </c>
      <c r="D58" s="31">
        <v>300</v>
      </c>
      <c r="E58" s="30" t="s">
        <v>62</v>
      </c>
      <c r="F58" s="30" t="s">
        <v>63</v>
      </c>
      <c r="G58" s="31">
        <v>29</v>
      </c>
      <c r="H58" s="30" t="s">
        <v>77</v>
      </c>
      <c r="I58" s="32">
        <v>2058</v>
      </c>
      <c r="K58" s="36" t="str">
        <f t="shared" si="0"/>
        <v>No Data Available</v>
      </c>
      <c r="L58" s="36" t="str">
        <f>IFERROR(VLOOKUP(K58,Table2[[Employee Number]:[Monthly Income]],6, FALSE),"No Value")</f>
        <v>No Value</v>
      </c>
      <c r="M58" s="36" t="str">
        <f>IFERROR(VLOOKUP(K58,Table2[[Employee Number]:[Job Role]],3,FALSE),"NULL")</f>
        <v>NULL</v>
      </c>
    </row>
    <row r="59" spans="2:13" x14ac:dyDescent="0.25">
      <c r="B59" s="29" t="s">
        <v>56</v>
      </c>
      <c r="C59" s="30" t="s">
        <v>60</v>
      </c>
      <c r="D59" s="31">
        <v>1581</v>
      </c>
      <c r="E59" s="30" t="s">
        <v>51</v>
      </c>
      <c r="F59" s="30" t="s">
        <v>63</v>
      </c>
      <c r="G59" s="31">
        <v>26</v>
      </c>
      <c r="H59" s="30" t="s">
        <v>77</v>
      </c>
      <c r="I59" s="32">
        <v>2061</v>
      </c>
      <c r="K59" s="36">
        <f t="shared" si="0"/>
        <v>1799</v>
      </c>
      <c r="L59" s="36">
        <f>IFERROR(VLOOKUP(K59,Table2[[Employee Number]:[Monthly Income]],6, FALSE),"No Value")</f>
        <v>2044</v>
      </c>
      <c r="M59" s="36" t="str">
        <f>IFERROR(VLOOKUP(K59,Table2[[Employee Number]:[Job Role]],3,FALSE),"NULL")</f>
        <v>Research Scientist</v>
      </c>
    </row>
    <row r="60" spans="2:13" x14ac:dyDescent="0.25">
      <c r="B60" s="29" t="s">
        <v>56</v>
      </c>
      <c r="C60" s="30" t="s">
        <v>60</v>
      </c>
      <c r="D60" s="31">
        <v>1883</v>
      </c>
      <c r="E60" s="30" t="s">
        <v>62</v>
      </c>
      <c r="F60" s="30" t="s">
        <v>68</v>
      </c>
      <c r="G60" s="31">
        <v>29</v>
      </c>
      <c r="H60" s="30" t="s">
        <v>77</v>
      </c>
      <c r="I60" s="32">
        <v>2062</v>
      </c>
      <c r="K60" s="36">
        <f t="shared" si="0"/>
        <v>700</v>
      </c>
      <c r="L60" s="36">
        <f>IFERROR(VLOOKUP(K60,Table2[[Employee Number]:[Monthly Income]],6, FALSE),"No Value")</f>
        <v>2045</v>
      </c>
      <c r="M60" s="36" t="str">
        <f>IFERROR(VLOOKUP(K60,Table2[[Employee Number]:[Job Role]],3,FALSE),"NULL")</f>
        <v>Research Scientist</v>
      </c>
    </row>
    <row r="61" spans="2:13" x14ac:dyDescent="0.25">
      <c r="B61" s="29" t="s">
        <v>56</v>
      </c>
      <c r="C61" s="30" t="s">
        <v>161</v>
      </c>
      <c r="D61" s="31">
        <v>1499</v>
      </c>
      <c r="E61" s="30" t="s">
        <v>62</v>
      </c>
      <c r="F61" s="30" t="s">
        <v>163</v>
      </c>
      <c r="G61" s="31">
        <v>30</v>
      </c>
      <c r="H61" s="30" t="s">
        <v>77</v>
      </c>
      <c r="I61" s="32">
        <v>2064</v>
      </c>
      <c r="K61" s="36" t="str">
        <f t="shared" si="0"/>
        <v>No Data Available</v>
      </c>
      <c r="L61" s="36" t="str">
        <f>IFERROR(VLOOKUP(K61,Table2[[Employee Number]:[Monthly Income]],6, FALSE),"No Value")</f>
        <v>No Value</v>
      </c>
      <c r="M61" s="36" t="str">
        <f>IFERROR(VLOOKUP(K61,Table2[[Employee Number]:[Job Role]],3,FALSE),"NULL")</f>
        <v>NULL</v>
      </c>
    </row>
    <row r="62" spans="2:13" x14ac:dyDescent="0.25">
      <c r="B62" s="29" t="s">
        <v>56</v>
      </c>
      <c r="C62" s="30" t="s">
        <v>60</v>
      </c>
      <c r="D62" s="31">
        <v>1441</v>
      </c>
      <c r="E62" s="30" t="s">
        <v>51</v>
      </c>
      <c r="F62" s="30" t="s">
        <v>63</v>
      </c>
      <c r="G62" s="31">
        <v>56</v>
      </c>
      <c r="H62" s="30" t="s">
        <v>55</v>
      </c>
      <c r="I62" s="32">
        <v>2066</v>
      </c>
      <c r="K62" s="36">
        <f t="shared" si="0"/>
        <v>1581</v>
      </c>
      <c r="L62" s="36">
        <f>IFERROR(VLOOKUP(K62,Table2[[Employee Number]:[Monthly Income]],6, FALSE),"No Value")</f>
        <v>2061</v>
      </c>
      <c r="M62" s="36" t="str">
        <f>IFERROR(VLOOKUP(K62,Table2[[Employee Number]:[Job Role]],3,FALSE),"NULL")</f>
        <v>Research Scientist</v>
      </c>
    </row>
    <row r="63" spans="2:13" x14ac:dyDescent="0.25">
      <c r="B63" s="29" t="s">
        <v>56</v>
      </c>
      <c r="C63" s="30" t="s">
        <v>60</v>
      </c>
      <c r="D63" s="31">
        <v>377</v>
      </c>
      <c r="E63" s="30" t="s">
        <v>62</v>
      </c>
      <c r="F63" s="30" t="s">
        <v>63</v>
      </c>
      <c r="G63" s="31">
        <v>28</v>
      </c>
      <c r="H63" s="30" t="s">
        <v>77</v>
      </c>
      <c r="I63" s="32">
        <v>2070</v>
      </c>
      <c r="K63" s="36">
        <f t="shared" si="0"/>
        <v>1883</v>
      </c>
      <c r="L63" s="36">
        <f>IFERROR(VLOOKUP(K63,Table2[[Employee Number]:[Monthly Income]],6, FALSE),"No Value")</f>
        <v>2062</v>
      </c>
      <c r="M63" s="36" t="str">
        <f>IFERROR(VLOOKUP(K63,Table2[[Employee Number]:[Job Role]],3,FALSE),"NULL")</f>
        <v>Laboratory Technician</v>
      </c>
    </row>
    <row r="64" spans="2:13" x14ac:dyDescent="0.25">
      <c r="B64" s="29" t="s">
        <v>56</v>
      </c>
      <c r="C64" s="30" t="s">
        <v>60</v>
      </c>
      <c r="D64" s="31">
        <v>1131</v>
      </c>
      <c r="E64" s="30" t="s">
        <v>51</v>
      </c>
      <c r="F64" s="30" t="s">
        <v>63</v>
      </c>
      <c r="G64" s="31">
        <v>21</v>
      </c>
      <c r="H64" s="30" t="s">
        <v>65</v>
      </c>
      <c r="I64" s="32">
        <v>2070</v>
      </c>
      <c r="K64" s="36">
        <f t="shared" si="0"/>
        <v>1499</v>
      </c>
      <c r="L64" s="36">
        <f>IFERROR(VLOOKUP(K64,Table2[[Employee Number]:[Monthly Income]],6, FALSE),"No Value")</f>
        <v>2064</v>
      </c>
      <c r="M64" s="36" t="str">
        <f>IFERROR(VLOOKUP(K64,Table2[[Employee Number]:[Job Role]],3,FALSE),"NULL")</f>
        <v>Human Resources</v>
      </c>
    </row>
    <row r="65" spans="2:13" x14ac:dyDescent="0.25">
      <c r="B65" s="29" t="s">
        <v>44</v>
      </c>
      <c r="C65" s="30" t="s">
        <v>161</v>
      </c>
      <c r="D65" s="31">
        <v>133</v>
      </c>
      <c r="E65" s="30" t="s">
        <v>62</v>
      </c>
      <c r="F65" s="30" t="s">
        <v>163</v>
      </c>
      <c r="G65" s="31">
        <v>37</v>
      </c>
      <c r="H65" s="30" t="s">
        <v>71</v>
      </c>
      <c r="I65" s="32">
        <v>2073</v>
      </c>
      <c r="K65" s="36">
        <f t="shared" si="0"/>
        <v>1441</v>
      </c>
      <c r="L65" s="36">
        <f>IFERROR(VLOOKUP(K65,Table2[[Employee Number]:[Monthly Income]],6, FALSE),"No Value")</f>
        <v>2066</v>
      </c>
      <c r="M65" s="36" t="str">
        <f>IFERROR(VLOOKUP(K65,Table2[[Employee Number]:[Job Role]],3,FALSE),"NULL")</f>
        <v>Research Scientist</v>
      </c>
    </row>
    <row r="66" spans="2:13" x14ac:dyDescent="0.25">
      <c r="B66" s="29" t="s">
        <v>56</v>
      </c>
      <c r="C66" s="30" t="s">
        <v>60</v>
      </c>
      <c r="D66" s="31">
        <v>1592</v>
      </c>
      <c r="E66" s="30" t="s">
        <v>62</v>
      </c>
      <c r="F66" s="30" t="s">
        <v>63</v>
      </c>
      <c r="G66" s="31">
        <v>23</v>
      </c>
      <c r="H66" s="30" t="s">
        <v>77</v>
      </c>
      <c r="I66" s="32">
        <v>2073</v>
      </c>
      <c r="K66" s="36">
        <f t="shared" si="0"/>
        <v>377</v>
      </c>
      <c r="L66" s="36">
        <f>IFERROR(VLOOKUP(K66,Table2[[Employee Number]:[Monthly Income]],6, FALSE),"No Value")</f>
        <v>2070</v>
      </c>
      <c r="M66" s="36" t="str">
        <f>IFERROR(VLOOKUP(K66,Table2[[Employee Number]:[Job Role]],3,FALSE),"NULL")</f>
        <v>Research Scientist</v>
      </c>
    </row>
    <row r="67" spans="2:13" x14ac:dyDescent="0.25">
      <c r="B67" s="29" t="s">
        <v>44</v>
      </c>
      <c r="C67" s="30" t="s">
        <v>60</v>
      </c>
      <c r="D67" s="31">
        <v>1569</v>
      </c>
      <c r="E67" s="30" t="s">
        <v>51</v>
      </c>
      <c r="F67" s="30" t="s">
        <v>68</v>
      </c>
      <c r="G67" s="31">
        <v>35</v>
      </c>
      <c r="H67" s="30" t="s">
        <v>77</v>
      </c>
      <c r="I67" s="32">
        <v>2074</v>
      </c>
      <c r="K67" s="36">
        <f t="shared" si="0"/>
        <v>1131</v>
      </c>
      <c r="L67" s="36">
        <f>IFERROR(VLOOKUP(K67,Table2[[Employee Number]:[Monthly Income]],6, FALSE),"No Value")</f>
        <v>2070</v>
      </c>
      <c r="M67" s="36" t="str">
        <f>IFERROR(VLOOKUP(K67,Table2[[Employee Number]:[Job Role]],3,FALSE),"NULL")</f>
        <v>Research Scientist</v>
      </c>
    </row>
    <row r="68" spans="2:13" x14ac:dyDescent="0.25">
      <c r="B68" s="29" t="s">
        <v>56</v>
      </c>
      <c r="C68" s="30" t="s">
        <v>60</v>
      </c>
      <c r="D68" s="31">
        <v>116</v>
      </c>
      <c r="E68" s="30" t="s">
        <v>62</v>
      </c>
      <c r="F68" s="30" t="s">
        <v>68</v>
      </c>
      <c r="G68" s="31">
        <v>51</v>
      </c>
      <c r="H68" s="30" t="s">
        <v>71</v>
      </c>
      <c r="I68" s="32">
        <v>2075</v>
      </c>
      <c r="K68" s="36" t="str">
        <f t="shared" si="0"/>
        <v>No Data Available</v>
      </c>
      <c r="L68" s="36" t="str">
        <f>IFERROR(VLOOKUP(K68,Table2[[Employee Number]:[Monthly Income]],6, FALSE),"No Value")</f>
        <v>No Value</v>
      </c>
      <c r="M68" s="36" t="str">
        <f>IFERROR(VLOOKUP(K68,Table2[[Employee Number]:[Job Role]],3,FALSE),"NULL")</f>
        <v>NULL</v>
      </c>
    </row>
    <row r="69" spans="2:13" x14ac:dyDescent="0.25">
      <c r="B69" s="29" t="s">
        <v>56</v>
      </c>
      <c r="C69" s="30" t="s">
        <v>60</v>
      </c>
      <c r="D69" s="31">
        <v>1301</v>
      </c>
      <c r="E69" s="30" t="s">
        <v>62</v>
      </c>
      <c r="F69" s="30" t="s">
        <v>63</v>
      </c>
      <c r="G69" s="31">
        <v>28</v>
      </c>
      <c r="H69" s="30" t="s">
        <v>77</v>
      </c>
      <c r="I69" s="32">
        <v>2080</v>
      </c>
      <c r="K69" s="36">
        <f t="shared" si="0"/>
        <v>1592</v>
      </c>
      <c r="L69" s="36">
        <f>IFERROR(VLOOKUP(K69,Table2[[Employee Number]:[Monthly Income]],6, FALSE),"No Value")</f>
        <v>2073</v>
      </c>
      <c r="M69" s="36" t="str">
        <f>IFERROR(VLOOKUP(K69,Table2[[Employee Number]:[Job Role]],3,FALSE),"NULL")</f>
        <v>Research Scientist</v>
      </c>
    </row>
    <row r="70" spans="2:13" x14ac:dyDescent="0.25">
      <c r="B70" s="29" t="s">
        <v>56</v>
      </c>
      <c r="C70" s="30" t="s">
        <v>60</v>
      </c>
      <c r="D70" s="31">
        <v>680</v>
      </c>
      <c r="E70" s="30" t="s">
        <v>51</v>
      </c>
      <c r="F70" s="30" t="s">
        <v>63</v>
      </c>
      <c r="G70" s="31">
        <v>30</v>
      </c>
      <c r="H70" s="30" t="s">
        <v>77</v>
      </c>
      <c r="I70" s="32">
        <v>2083</v>
      </c>
      <c r="K70" s="36" t="str">
        <f t="shared" si="0"/>
        <v>No Data Available</v>
      </c>
      <c r="L70" s="36" t="str">
        <f>IFERROR(VLOOKUP(K70,Table2[[Employee Number]:[Monthly Income]],6, FALSE),"No Value")</f>
        <v>No Value</v>
      </c>
      <c r="M70" s="36" t="str">
        <f>IFERROR(VLOOKUP(K70,Table2[[Employee Number]:[Job Role]],3,FALSE),"NULL")</f>
        <v>NULL</v>
      </c>
    </row>
    <row r="71" spans="2:13" x14ac:dyDescent="0.25">
      <c r="B71" s="29" t="s">
        <v>44</v>
      </c>
      <c r="C71" s="30" t="s">
        <v>48</v>
      </c>
      <c r="D71" s="31">
        <v>42</v>
      </c>
      <c r="E71" s="30" t="s">
        <v>62</v>
      </c>
      <c r="F71" s="30" t="s">
        <v>99</v>
      </c>
      <c r="G71" s="31">
        <v>39</v>
      </c>
      <c r="H71" s="30" t="s">
        <v>77</v>
      </c>
      <c r="I71" s="32">
        <v>2086</v>
      </c>
      <c r="K71" s="36">
        <f t="shared" si="0"/>
        <v>116</v>
      </c>
      <c r="L71" s="36">
        <f>IFERROR(VLOOKUP(K71,Table2[[Employee Number]:[Monthly Income]],6, FALSE),"No Value")</f>
        <v>2075</v>
      </c>
      <c r="M71" s="36" t="str">
        <f>IFERROR(VLOOKUP(K71,Table2[[Employee Number]:[Job Role]],3,FALSE),"NULL")</f>
        <v>Laboratory Technician</v>
      </c>
    </row>
    <row r="72" spans="2:13" x14ac:dyDescent="0.25">
      <c r="B72" s="29" t="s">
        <v>56</v>
      </c>
      <c r="C72" s="30" t="s">
        <v>60</v>
      </c>
      <c r="D72" s="31">
        <v>238</v>
      </c>
      <c r="E72" s="30" t="s">
        <v>62</v>
      </c>
      <c r="F72" s="30" t="s">
        <v>68</v>
      </c>
      <c r="G72" s="31">
        <v>36</v>
      </c>
      <c r="H72" s="30" t="s">
        <v>55</v>
      </c>
      <c r="I72" s="32">
        <v>2088</v>
      </c>
      <c r="K72" s="36">
        <f t="shared" si="0"/>
        <v>1301</v>
      </c>
      <c r="L72" s="36">
        <f>IFERROR(VLOOKUP(K72,Table2[[Employee Number]:[Monthly Income]],6, FALSE),"No Value")</f>
        <v>2080</v>
      </c>
      <c r="M72" s="36" t="str">
        <f>IFERROR(VLOOKUP(K72,Table2[[Employee Number]:[Job Role]],3,FALSE),"NULL")</f>
        <v>Research Scientist</v>
      </c>
    </row>
    <row r="73" spans="2:13" x14ac:dyDescent="0.25">
      <c r="B73" s="29" t="s">
        <v>56</v>
      </c>
      <c r="C73" s="30" t="s">
        <v>60</v>
      </c>
      <c r="D73" s="31">
        <v>262</v>
      </c>
      <c r="E73" s="30" t="s">
        <v>62</v>
      </c>
      <c r="F73" s="30" t="s">
        <v>63</v>
      </c>
      <c r="G73" s="31">
        <v>43</v>
      </c>
      <c r="H73" s="30" t="s">
        <v>77</v>
      </c>
      <c r="I73" s="32">
        <v>2089</v>
      </c>
      <c r="K73" s="36">
        <f t="shared" ref="K73:K136" si="1">IF(B70="No", D70, "No Data Available")</f>
        <v>680</v>
      </c>
      <c r="L73" s="36">
        <f>IFERROR(VLOOKUP(K73,Table2[[Employee Number]:[Monthly Income]],6, FALSE),"No Value")</f>
        <v>2083</v>
      </c>
      <c r="M73" s="36" t="str">
        <f>IFERROR(VLOOKUP(K73,Table2[[Employee Number]:[Job Role]],3,FALSE),"NULL")</f>
        <v>Research Scientist</v>
      </c>
    </row>
    <row r="74" spans="2:13" x14ac:dyDescent="0.25">
      <c r="B74" s="29" t="s">
        <v>44</v>
      </c>
      <c r="C74" s="30" t="s">
        <v>60</v>
      </c>
      <c r="D74" s="31">
        <v>4</v>
      </c>
      <c r="E74" s="30" t="s">
        <v>62</v>
      </c>
      <c r="F74" s="30" t="s">
        <v>68</v>
      </c>
      <c r="G74" s="31">
        <v>37</v>
      </c>
      <c r="H74" s="30" t="s">
        <v>55</v>
      </c>
      <c r="I74" s="32">
        <v>2090</v>
      </c>
      <c r="K74" s="36" t="str">
        <f t="shared" si="1"/>
        <v>No Data Available</v>
      </c>
      <c r="L74" s="36" t="str">
        <f>IFERROR(VLOOKUP(K74,Table2[[Employee Number]:[Monthly Income]],6, FALSE),"No Value")</f>
        <v>No Value</v>
      </c>
      <c r="M74" s="36" t="str">
        <f>IFERROR(VLOOKUP(K74,Table2[[Employee Number]:[Job Role]],3,FALSE),"NULL")</f>
        <v>NULL</v>
      </c>
    </row>
    <row r="75" spans="2:13" x14ac:dyDescent="0.25">
      <c r="B75" s="29" t="s">
        <v>56</v>
      </c>
      <c r="C75" s="30" t="s">
        <v>60</v>
      </c>
      <c r="D75" s="31">
        <v>591</v>
      </c>
      <c r="E75" s="30" t="s">
        <v>62</v>
      </c>
      <c r="F75" s="30" t="s">
        <v>68</v>
      </c>
      <c r="G75" s="31">
        <v>42</v>
      </c>
      <c r="H75" s="30" t="s">
        <v>55</v>
      </c>
      <c r="I75" s="32">
        <v>2093</v>
      </c>
      <c r="K75" s="36">
        <f t="shared" si="1"/>
        <v>238</v>
      </c>
      <c r="L75" s="36">
        <f>IFERROR(VLOOKUP(K75,Table2[[Employee Number]:[Monthly Income]],6, FALSE),"No Value")</f>
        <v>2088</v>
      </c>
      <c r="M75" s="36" t="str">
        <f>IFERROR(VLOOKUP(K75,Table2[[Employee Number]:[Job Role]],3,FALSE),"NULL")</f>
        <v>Laboratory Technician</v>
      </c>
    </row>
    <row r="76" spans="2:13" x14ac:dyDescent="0.25">
      <c r="B76" s="29" t="s">
        <v>56</v>
      </c>
      <c r="C76" s="30" t="s">
        <v>48</v>
      </c>
      <c r="D76" s="31">
        <v>645</v>
      </c>
      <c r="E76" s="30" t="s">
        <v>62</v>
      </c>
      <c r="F76" s="30" t="s">
        <v>99</v>
      </c>
      <c r="G76" s="31">
        <v>25</v>
      </c>
      <c r="H76" s="30" t="s">
        <v>65</v>
      </c>
      <c r="I76" s="32">
        <v>2096</v>
      </c>
      <c r="K76" s="36">
        <f t="shared" si="1"/>
        <v>262</v>
      </c>
      <c r="L76" s="36">
        <f>IFERROR(VLOOKUP(K76,Table2[[Employee Number]:[Monthly Income]],6, FALSE),"No Value")</f>
        <v>2089</v>
      </c>
      <c r="M76" s="36" t="str">
        <f>IFERROR(VLOOKUP(K76,Table2[[Employee Number]:[Job Role]],3,FALSE),"NULL")</f>
        <v>Research Scientist</v>
      </c>
    </row>
    <row r="77" spans="2:13" x14ac:dyDescent="0.25">
      <c r="B77" s="29" t="s">
        <v>56</v>
      </c>
      <c r="C77" s="30" t="s">
        <v>60</v>
      </c>
      <c r="D77" s="31">
        <v>1303</v>
      </c>
      <c r="E77" s="30" t="s">
        <v>51</v>
      </c>
      <c r="F77" s="30" t="s">
        <v>63</v>
      </c>
      <c r="G77" s="31">
        <v>25</v>
      </c>
      <c r="H77" s="30" t="s">
        <v>77</v>
      </c>
      <c r="I77" s="32">
        <v>2096</v>
      </c>
      <c r="K77" s="36" t="str">
        <f t="shared" si="1"/>
        <v>No Data Available</v>
      </c>
      <c r="L77" s="36" t="str">
        <f>IFERROR(VLOOKUP(K77,Table2[[Employee Number]:[Monthly Income]],6, FALSE),"No Value")</f>
        <v>No Value</v>
      </c>
      <c r="M77" s="36" t="str">
        <f>IFERROR(VLOOKUP(K77,Table2[[Employee Number]:[Job Role]],3,FALSE),"NULL")</f>
        <v>NULL</v>
      </c>
    </row>
    <row r="78" spans="2:13" x14ac:dyDescent="0.25">
      <c r="B78" s="29" t="s">
        <v>56</v>
      </c>
      <c r="C78" s="30" t="s">
        <v>60</v>
      </c>
      <c r="D78" s="31">
        <v>562</v>
      </c>
      <c r="E78" s="30" t="s">
        <v>62</v>
      </c>
      <c r="F78" s="30" t="s">
        <v>68</v>
      </c>
      <c r="G78" s="31">
        <v>30</v>
      </c>
      <c r="H78" s="30" t="s">
        <v>77</v>
      </c>
      <c r="I78" s="32">
        <v>2097</v>
      </c>
      <c r="K78" s="36">
        <f t="shared" si="1"/>
        <v>591</v>
      </c>
      <c r="L78" s="36">
        <f>IFERROR(VLOOKUP(K78,Table2[[Employee Number]:[Monthly Income]],6, FALSE),"No Value")</f>
        <v>2093</v>
      </c>
      <c r="M78" s="36" t="str">
        <f>IFERROR(VLOOKUP(K78,Table2[[Employee Number]:[Job Role]],3,FALSE),"NULL")</f>
        <v>Laboratory Technician</v>
      </c>
    </row>
    <row r="79" spans="2:13" x14ac:dyDescent="0.25">
      <c r="B79" s="29" t="s">
        <v>56</v>
      </c>
      <c r="C79" s="30" t="s">
        <v>60</v>
      </c>
      <c r="D79" s="31">
        <v>1434</v>
      </c>
      <c r="E79" s="30" t="s">
        <v>62</v>
      </c>
      <c r="F79" s="30" t="s">
        <v>68</v>
      </c>
      <c r="G79" s="31">
        <v>27</v>
      </c>
      <c r="H79" s="30" t="s">
        <v>65</v>
      </c>
      <c r="I79" s="32">
        <v>2099</v>
      </c>
      <c r="K79" s="36">
        <f t="shared" si="1"/>
        <v>645</v>
      </c>
      <c r="L79" s="36">
        <f>IFERROR(VLOOKUP(K79,Table2[[Employee Number]:[Monthly Income]],6, FALSE),"No Value")</f>
        <v>2096</v>
      </c>
      <c r="M79" s="36" t="str">
        <f>IFERROR(VLOOKUP(K79,Table2[[Employee Number]:[Job Role]],3,FALSE),"NULL")</f>
        <v>Sales Representative</v>
      </c>
    </row>
    <row r="80" spans="2:13" x14ac:dyDescent="0.25">
      <c r="B80" s="29" t="s">
        <v>56</v>
      </c>
      <c r="C80" s="30" t="s">
        <v>60</v>
      </c>
      <c r="D80" s="31">
        <v>1856</v>
      </c>
      <c r="E80" s="30" t="s">
        <v>51</v>
      </c>
      <c r="F80" s="30" t="s">
        <v>68</v>
      </c>
      <c r="G80" s="31">
        <v>47</v>
      </c>
      <c r="H80" s="30" t="s">
        <v>71</v>
      </c>
      <c r="I80" s="32">
        <v>2105</v>
      </c>
      <c r="K80" s="36">
        <f t="shared" si="1"/>
        <v>1303</v>
      </c>
      <c r="L80" s="36">
        <f>IFERROR(VLOOKUP(K80,Table2[[Employee Number]:[Monthly Income]],6, FALSE),"No Value")</f>
        <v>2096</v>
      </c>
      <c r="M80" s="36" t="str">
        <f>IFERROR(VLOOKUP(K80,Table2[[Employee Number]:[Job Role]],3,FALSE),"NULL")</f>
        <v>Research Scientist</v>
      </c>
    </row>
    <row r="81" spans="2:13" x14ac:dyDescent="0.25">
      <c r="B81" s="29" t="s">
        <v>44</v>
      </c>
      <c r="C81" s="30" t="s">
        <v>60</v>
      </c>
      <c r="D81" s="31">
        <v>1210</v>
      </c>
      <c r="E81" s="30" t="s">
        <v>62</v>
      </c>
      <c r="F81" s="30" t="s">
        <v>63</v>
      </c>
      <c r="G81" s="31">
        <v>41</v>
      </c>
      <c r="H81" s="30" t="s">
        <v>55</v>
      </c>
      <c r="I81" s="32">
        <v>2107</v>
      </c>
      <c r="K81" s="36">
        <f t="shared" si="1"/>
        <v>562</v>
      </c>
      <c r="L81" s="36">
        <f>IFERROR(VLOOKUP(K81,Table2[[Employee Number]:[Monthly Income]],6, FALSE),"No Value")</f>
        <v>2097</v>
      </c>
      <c r="M81" s="36" t="str">
        <f>IFERROR(VLOOKUP(K81,Table2[[Employee Number]:[Job Role]],3,FALSE),"NULL")</f>
        <v>Laboratory Technician</v>
      </c>
    </row>
    <row r="82" spans="2:13" x14ac:dyDescent="0.25">
      <c r="B82" s="29" t="s">
        <v>56</v>
      </c>
      <c r="C82" s="30" t="s">
        <v>161</v>
      </c>
      <c r="D82" s="31">
        <v>1461</v>
      </c>
      <c r="E82" s="30" t="s">
        <v>51</v>
      </c>
      <c r="F82" s="30" t="s">
        <v>163</v>
      </c>
      <c r="G82" s="31">
        <v>31</v>
      </c>
      <c r="H82" s="30" t="s">
        <v>55</v>
      </c>
      <c r="I82" s="32">
        <v>2109</v>
      </c>
      <c r="K82" s="36">
        <f t="shared" si="1"/>
        <v>1434</v>
      </c>
      <c r="L82" s="36">
        <f>IFERROR(VLOOKUP(K82,Table2[[Employee Number]:[Monthly Income]],6, FALSE),"No Value")</f>
        <v>2099</v>
      </c>
      <c r="M82" s="36" t="str">
        <f>IFERROR(VLOOKUP(K82,Table2[[Employee Number]:[Job Role]],3,FALSE),"NULL")</f>
        <v>Laboratory Technician</v>
      </c>
    </row>
    <row r="83" spans="2:13" x14ac:dyDescent="0.25">
      <c r="B83" s="29" t="s">
        <v>56</v>
      </c>
      <c r="C83" s="30" t="s">
        <v>60</v>
      </c>
      <c r="D83" s="31">
        <v>1762</v>
      </c>
      <c r="E83" s="30" t="s">
        <v>51</v>
      </c>
      <c r="F83" s="30" t="s">
        <v>63</v>
      </c>
      <c r="G83" s="31">
        <v>29</v>
      </c>
      <c r="H83" s="30" t="s">
        <v>77</v>
      </c>
      <c r="I83" s="32">
        <v>2109</v>
      </c>
      <c r="K83" s="36">
        <f t="shared" si="1"/>
        <v>1856</v>
      </c>
      <c r="L83" s="36">
        <f>IFERROR(VLOOKUP(K83,Table2[[Employee Number]:[Monthly Income]],6, FALSE),"No Value")</f>
        <v>2105</v>
      </c>
      <c r="M83" s="36" t="str">
        <f>IFERROR(VLOOKUP(K83,Table2[[Employee Number]:[Job Role]],3,FALSE),"NULL")</f>
        <v>Laboratory Technician</v>
      </c>
    </row>
    <row r="84" spans="2:13" x14ac:dyDescent="0.25">
      <c r="B84" s="29" t="s">
        <v>56</v>
      </c>
      <c r="C84" s="30" t="s">
        <v>60</v>
      </c>
      <c r="D84" s="31">
        <v>391</v>
      </c>
      <c r="E84" s="30" t="s">
        <v>51</v>
      </c>
      <c r="F84" s="30" t="s">
        <v>63</v>
      </c>
      <c r="G84" s="31">
        <v>37</v>
      </c>
      <c r="H84" s="30" t="s">
        <v>77</v>
      </c>
      <c r="I84" s="32">
        <v>2115</v>
      </c>
      <c r="K84" s="36" t="str">
        <f t="shared" si="1"/>
        <v>No Data Available</v>
      </c>
      <c r="L84" s="36" t="str">
        <f>IFERROR(VLOOKUP(K84,Table2[[Employee Number]:[Monthly Income]],6, FALSE),"No Value")</f>
        <v>No Value</v>
      </c>
      <c r="M84" s="36" t="str">
        <f>IFERROR(VLOOKUP(K84,Table2[[Employee Number]:[Job Role]],3,FALSE),"NULL")</f>
        <v>NULL</v>
      </c>
    </row>
    <row r="85" spans="2:13" x14ac:dyDescent="0.25">
      <c r="B85" s="29" t="s">
        <v>44</v>
      </c>
      <c r="C85" s="30" t="s">
        <v>60</v>
      </c>
      <c r="D85" s="31">
        <v>454</v>
      </c>
      <c r="E85" s="30" t="s">
        <v>62</v>
      </c>
      <c r="F85" s="30" t="s">
        <v>68</v>
      </c>
      <c r="G85" s="31">
        <v>29</v>
      </c>
      <c r="H85" s="30" t="s">
        <v>71</v>
      </c>
      <c r="I85" s="32">
        <v>2119</v>
      </c>
      <c r="K85" s="36">
        <f t="shared" si="1"/>
        <v>1461</v>
      </c>
      <c r="L85" s="36">
        <f>IFERROR(VLOOKUP(K85,Table2[[Employee Number]:[Monthly Income]],6, FALSE),"No Value")</f>
        <v>2109</v>
      </c>
      <c r="M85" s="36" t="str">
        <f>IFERROR(VLOOKUP(K85,Table2[[Employee Number]:[Job Role]],3,FALSE),"NULL")</f>
        <v>Human Resources</v>
      </c>
    </row>
    <row r="86" spans="2:13" x14ac:dyDescent="0.25">
      <c r="B86" s="29" t="s">
        <v>44</v>
      </c>
      <c r="C86" s="30" t="s">
        <v>48</v>
      </c>
      <c r="D86" s="31">
        <v>959</v>
      </c>
      <c r="E86" s="30" t="s">
        <v>62</v>
      </c>
      <c r="F86" s="30" t="s">
        <v>99</v>
      </c>
      <c r="G86" s="31">
        <v>19</v>
      </c>
      <c r="H86" s="30" t="s">
        <v>77</v>
      </c>
      <c r="I86" s="32">
        <v>2121</v>
      </c>
      <c r="K86" s="36">
        <f t="shared" si="1"/>
        <v>1762</v>
      </c>
      <c r="L86" s="36">
        <f>IFERROR(VLOOKUP(K86,Table2[[Employee Number]:[Monthly Income]],6, FALSE),"No Value")</f>
        <v>2109</v>
      </c>
      <c r="M86" s="36" t="str">
        <f>IFERROR(VLOOKUP(K86,Table2[[Employee Number]:[Job Role]],3,FALSE),"NULL")</f>
        <v>Research Scientist</v>
      </c>
    </row>
    <row r="87" spans="2:13" x14ac:dyDescent="0.25">
      <c r="B87" s="29" t="s">
        <v>56</v>
      </c>
      <c r="C87" s="30" t="s">
        <v>60</v>
      </c>
      <c r="D87" s="31">
        <v>643</v>
      </c>
      <c r="E87" s="30" t="s">
        <v>62</v>
      </c>
      <c r="F87" s="30" t="s">
        <v>68</v>
      </c>
      <c r="G87" s="31">
        <v>24</v>
      </c>
      <c r="H87" s="30" t="s">
        <v>55</v>
      </c>
      <c r="I87" s="32">
        <v>2127</v>
      </c>
      <c r="K87" s="36">
        <f t="shared" si="1"/>
        <v>391</v>
      </c>
      <c r="L87" s="36">
        <f>IFERROR(VLOOKUP(K87,Table2[[Employee Number]:[Monthly Income]],6, FALSE),"No Value")</f>
        <v>2115</v>
      </c>
      <c r="M87" s="36" t="str">
        <f>IFERROR(VLOOKUP(K87,Table2[[Employee Number]:[Job Role]],3,FALSE),"NULL")</f>
        <v>Research Scientist</v>
      </c>
    </row>
    <row r="88" spans="2:13" x14ac:dyDescent="0.25">
      <c r="B88" s="29" t="s">
        <v>56</v>
      </c>
      <c r="C88" s="30" t="s">
        <v>60</v>
      </c>
      <c r="D88" s="31">
        <v>1448</v>
      </c>
      <c r="E88" s="30" t="s">
        <v>62</v>
      </c>
      <c r="F88" s="30" t="s">
        <v>63</v>
      </c>
      <c r="G88" s="31">
        <v>41</v>
      </c>
      <c r="H88" s="30" t="s">
        <v>134</v>
      </c>
      <c r="I88" s="32">
        <v>2127</v>
      </c>
      <c r="K88" s="36" t="str">
        <f t="shared" si="1"/>
        <v>No Data Available</v>
      </c>
      <c r="L88" s="36" t="str">
        <f>IFERROR(VLOOKUP(K88,Table2[[Employee Number]:[Monthly Income]],6, FALSE),"No Value")</f>
        <v>No Value</v>
      </c>
      <c r="M88" s="36" t="str">
        <f>IFERROR(VLOOKUP(K88,Table2[[Employee Number]:[Job Role]],3,FALSE),"NULL")</f>
        <v>NULL</v>
      </c>
    </row>
    <row r="89" spans="2:13" x14ac:dyDescent="0.25">
      <c r="B89" s="29" t="s">
        <v>44</v>
      </c>
      <c r="C89" s="30" t="s">
        <v>60</v>
      </c>
      <c r="D89" s="31">
        <v>1004</v>
      </c>
      <c r="E89" s="30" t="s">
        <v>51</v>
      </c>
      <c r="F89" s="30" t="s">
        <v>63</v>
      </c>
      <c r="G89" s="31">
        <v>30</v>
      </c>
      <c r="H89" s="30" t="s">
        <v>77</v>
      </c>
      <c r="I89" s="32">
        <v>2132</v>
      </c>
      <c r="K89" s="36" t="str">
        <f t="shared" si="1"/>
        <v>No Data Available</v>
      </c>
      <c r="L89" s="36" t="str">
        <f>IFERROR(VLOOKUP(K89,Table2[[Employee Number]:[Monthly Income]],6, FALSE),"No Value")</f>
        <v>No Value</v>
      </c>
      <c r="M89" s="36" t="str">
        <f>IFERROR(VLOOKUP(K89,Table2[[Employee Number]:[Job Role]],3,FALSE),"NULL")</f>
        <v>NULL</v>
      </c>
    </row>
    <row r="90" spans="2:13" x14ac:dyDescent="0.25">
      <c r="B90" s="29" t="s">
        <v>56</v>
      </c>
      <c r="C90" s="30" t="s">
        <v>60</v>
      </c>
      <c r="D90" s="31">
        <v>1546</v>
      </c>
      <c r="E90" s="30" t="s">
        <v>62</v>
      </c>
      <c r="F90" s="30" t="s">
        <v>63</v>
      </c>
      <c r="G90" s="31">
        <v>45</v>
      </c>
      <c r="H90" s="30" t="s">
        <v>77</v>
      </c>
      <c r="I90" s="32">
        <v>2132</v>
      </c>
      <c r="K90" s="36">
        <f t="shared" si="1"/>
        <v>643</v>
      </c>
      <c r="L90" s="36">
        <f>IFERROR(VLOOKUP(K90,Table2[[Employee Number]:[Monthly Income]],6, FALSE),"No Value")</f>
        <v>2127</v>
      </c>
      <c r="M90" s="36" t="str">
        <f>IFERROR(VLOOKUP(K90,Table2[[Employee Number]:[Job Role]],3,FALSE),"NULL")</f>
        <v>Laboratory Technician</v>
      </c>
    </row>
    <row r="91" spans="2:13" x14ac:dyDescent="0.25">
      <c r="B91" s="29" t="s">
        <v>56</v>
      </c>
      <c r="C91" s="30" t="s">
        <v>60</v>
      </c>
      <c r="D91" s="31">
        <v>1937</v>
      </c>
      <c r="E91" s="30" t="s">
        <v>51</v>
      </c>
      <c r="F91" s="30" t="s">
        <v>63</v>
      </c>
      <c r="G91" s="31">
        <v>38</v>
      </c>
      <c r="H91" s="30" t="s">
        <v>77</v>
      </c>
      <c r="I91" s="32">
        <v>2133</v>
      </c>
      <c r="K91" s="36">
        <f t="shared" si="1"/>
        <v>1448</v>
      </c>
      <c r="L91" s="36">
        <f>IFERROR(VLOOKUP(K91,Table2[[Employee Number]:[Monthly Income]],6, FALSE),"No Value")</f>
        <v>2127</v>
      </c>
      <c r="M91" s="36" t="str">
        <f>IFERROR(VLOOKUP(K91,Table2[[Employee Number]:[Job Role]],3,FALSE),"NULL")</f>
        <v>Research Scientist</v>
      </c>
    </row>
    <row r="92" spans="2:13" x14ac:dyDescent="0.25">
      <c r="B92" s="29" t="s">
        <v>56</v>
      </c>
      <c r="C92" s="30" t="s">
        <v>60</v>
      </c>
      <c r="D92" s="31">
        <v>1609</v>
      </c>
      <c r="E92" s="30" t="s">
        <v>62</v>
      </c>
      <c r="F92" s="30" t="s">
        <v>63</v>
      </c>
      <c r="G92" s="31">
        <v>30</v>
      </c>
      <c r="H92" s="30" t="s">
        <v>77</v>
      </c>
      <c r="I92" s="32">
        <v>2141</v>
      </c>
      <c r="K92" s="36" t="str">
        <f t="shared" si="1"/>
        <v>No Data Available</v>
      </c>
      <c r="L92" s="36" t="str">
        <f>IFERROR(VLOOKUP(K92,Table2[[Employee Number]:[Monthly Income]],6, FALSE),"No Value")</f>
        <v>No Value</v>
      </c>
      <c r="M92" s="36" t="str">
        <f>IFERROR(VLOOKUP(K92,Table2[[Employee Number]:[Job Role]],3,FALSE),"NULL")</f>
        <v>NULL</v>
      </c>
    </row>
    <row r="93" spans="2:13" x14ac:dyDescent="0.25">
      <c r="B93" s="29" t="s">
        <v>56</v>
      </c>
      <c r="C93" s="30" t="s">
        <v>161</v>
      </c>
      <c r="D93" s="31">
        <v>829</v>
      </c>
      <c r="E93" s="30" t="s">
        <v>62</v>
      </c>
      <c r="F93" s="30" t="s">
        <v>163</v>
      </c>
      <c r="G93" s="31">
        <v>36</v>
      </c>
      <c r="H93" s="30" t="s">
        <v>77</v>
      </c>
      <c r="I93" s="32">
        <v>2143</v>
      </c>
      <c r="K93" s="36">
        <f t="shared" si="1"/>
        <v>1546</v>
      </c>
      <c r="L93" s="36">
        <f>IFERROR(VLOOKUP(K93,Table2[[Employee Number]:[Monthly Income]],6, FALSE),"No Value")</f>
        <v>2132</v>
      </c>
      <c r="M93" s="36" t="str">
        <f>IFERROR(VLOOKUP(K93,Table2[[Employee Number]:[Job Role]],3,FALSE),"NULL")</f>
        <v>Research Scientist</v>
      </c>
    </row>
    <row r="94" spans="2:13" x14ac:dyDescent="0.25">
      <c r="B94" s="29" t="s">
        <v>56</v>
      </c>
      <c r="C94" s="30" t="s">
        <v>60</v>
      </c>
      <c r="D94" s="31">
        <v>1947</v>
      </c>
      <c r="E94" s="30" t="s">
        <v>62</v>
      </c>
      <c r="F94" s="30" t="s">
        <v>63</v>
      </c>
      <c r="G94" s="31">
        <v>28</v>
      </c>
      <c r="H94" s="30" t="s">
        <v>77</v>
      </c>
      <c r="I94" s="32">
        <v>2144</v>
      </c>
      <c r="K94" s="36">
        <f t="shared" si="1"/>
        <v>1937</v>
      </c>
      <c r="L94" s="36">
        <f>IFERROR(VLOOKUP(K94,Table2[[Employee Number]:[Monthly Income]],6, FALSE),"No Value")</f>
        <v>2133</v>
      </c>
      <c r="M94" s="36" t="str">
        <f>IFERROR(VLOOKUP(K94,Table2[[Employee Number]:[Job Role]],3,FALSE),"NULL")</f>
        <v>Research Scientist</v>
      </c>
    </row>
    <row r="95" spans="2:13" x14ac:dyDescent="0.25">
      <c r="B95" s="29" t="s">
        <v>56</v>
      </c>
      <c r="C95" s="30" t="s">
        <v>161</v>
      </c>
      <c r="D95" s="31">
        <v>1746</v>
      </c>
      <c r="E95" s="30" t="s">
        <v>62</v>
      </c>
      <c r="F95" s="30" t="s">
        <v>163</v>
      </c>
      <c r="G95" s="31">
        <v>24</v>
      </c>
      <c r="H95" s="30" t="s">
        <v>77</v>
      </c>
      <c r="I95" s="32">
        <v>2145</v>
      </c>
      <c r="K95" s="36">
        <f t="shared" si="1"/>
        <v>1609</v>
      </c>
      <c r="L95" s="36">
        <f>IFERROR(VLOOKUP(K95,Table2[[Employee Number]:[Monthly Income]],6, FALSE),"No Value")</f>
        <v>2141</v>
      </c>
      <c r="M95" s="36" t="str">
        <f>IFERROR(VLOOKUP(K95,Table2[[Employee Number]:[Job Role]],3,FALSE),"NULL")</f>
        <v>Research Scientist</v>
      </c>
    </row>
    <row r="96" spans="2:13" x14ac:dyDescent="0.25">
      <c r="B96" s="29" t="s">
        <v>44</v>
      </c>
      <c r="C96" s="30" t="s">
        <v>161</v>
      </c>
      <c r="D96" s="31">
        <v>1818</v>
      </c>
      <c r="E96" s="30" t="s">
        <v>51</v>
      </c>
      <c r="F96" s="30" t="s">
        <v>163</v>
      </c>
      <c r="G96" s="31">
        <v>26</v>
      </c>
      <c r="H96" s="30" t="s">
        <v>55</v>
      </c>
      <c r="I96" s="32">
        <v>2148</v>
      </c>
      <c r="K96" s="36">
        <f t="shared" si="1"/>
        <v>829</v>
      </c>
      <c r="L96" s="36">
        <f>IFERROR(VLOOKUP(K96,Table2[[Employee Number]:[Monthly Income]],6, FALSE),"No Value")</f>
        <v>2143</v>
      </c>
      <c r="M96" s="36" t="str">
        <f>IFERROR(VLOOKUP(K96,Table2[[Employee Number]:[Job Role]],3,FALSE),"NULL")</f>
        <v>Human Resources</v>
      </c>
    </row>
    <row r="97" spans="2:13" x14ac:dyDescent="0.25">
      <c r="B97" s="29" t="s">
        <v>56</v>
      </c>
      <c r="C97" s="30" t="s">
        <v>60</v>
      </c>
      <c r="D97" s="31">
        <v>286</v>
      </c>
      <c r="E97" s="30" t="s">
        <v>51</v>
      </c>
      <c r="F97" s="30" t="s">
        <v>68</v>
      </c>
      <c r="G97" s="31">
        <v>36</v>
      </c>
      <c r="H97" s="30" t="s">
        <v>65</v>
      </c>
      <c r="I97" s="32">
        <v>2153</v>
      </c>
      <c r="K97" s="36">
        <f t="shared" si="1"/>
        <v>1947</v>
      </c>
      <c r="L97" s="36">
        <f>IFERROR(VLOOKUP(K97,Table2[[Employee Number]:[Monthly Income]],6, FALSE),"No Value")</f>
        <v>2144</v>
      </c>
      <c r="M97" s="36" t="str">
        <f>IFERROR(VLOOKUP(K97,Table2[[Employee Number]:[Job Role]],3,FALSE),"NULL")</f>
        <v>Research Scientist</v>
      </c>
    </row>
    <row r="98" spans="2:13" x14ac:dyDescent="0.25">
      <c r="B98" s="29" t="s">
        <v>56</v>
      </c>
      <c r="C98" s="30" t="s">
        <v>60</v>
      </c>
      <c r="D98" s="31">
        <v>1286</v>
      </c>
      <c r="E98" s="30" t="s">
        <v>62</v>
      </c>
      <c r="F98" s="30" t="s">
        <v>68</v>
      </c>
      <c r="G98" s="31">
        <v>28</v>
      </c>
      <c r="H98" s="30" t="s">
        <v>71</v>
      </c>
      <c r="I98" s="32">
        <v>2154</v>
      </c>
      <c r="K98" s="36">
        <f t="shared" si="1"/>
        <v>1746</v>
      </c>
      <c r="L98" s="36">
        <f>IFERROR(VLOOKUP(K98,Table2[[Employee Number]:[Monthly Income]],6, FALSE),"No Value")</f>
        <v>2145</v>
      </c>
      <c r="M98" s="36" t="str">
        <f>IFERROR(VLOOKUP(K98,Table2[[Employee Number]:[Job Role]],3,FALSE),"NULL")</f>
        <v>Human Resources</v>
      </c>
    </row>
    <row r="99" spans="2:13" x14ac:dyDescent="0.25">
      <c r="B99" s="29" t="s">
        <v>56</v>
      </c>
      <c r="C99" s="30" t="s">
        <v>48</v>
      </c>
      <c r="D99" s="31">
        <v>974</v>
      </c>
      <c r="E99" s="30" t="s">
        <v>51</v>
      </c>
      <c r="F99" s="30" t="s">
        <v>99</v>
      </c>
      <c r="G99" s="31">
        <v>29</v>
      </c>
      <c r="H99" s="30" t="s">
        <v>77</v>
      </c>
      <c r="I99" s="32">
        <v>2157</v>
      </c>
      <c r="K99" s="36" t="str">
        <f t="shared" si="1"/>
        <v>No Data Available</v>
      </c>
      <c r="L99" s="36" t="str">
        <f>IFERROR(VLOOKUP(K99,Table2[[Employee Number]:[Monthly Income]],6, FALSE),"No Value")</f>
        <v>No Value</v>
      </c>
      <c r="M99" s="36" t="str">
        <f>IFERROR(VLOOKUP(K99,Table2[[Employee Number]:[Job Role]],3,FALSE),"NULL")</f>
        <v>NULL</v>
      </c>
    </row>
    <row r="100" spans="2:13" x14ac:dyDescent="0.25">
      <c r="B100" s="29" t="s">
        <v>44</v>
      </c>
      <c r="C100" s="30" t="s">
        <v>60</v>
      </c>
      <c r="D100" s="31">
        <v>1649</v>
      </c>
      <c r="E100" s="30" t="s">
        <v>62</v>
      </c>
      <c r="F100" s="30" t="s">
        <v>68</v>
      </c>
      <c r="G100" s="31">
        <v>40</v>
      </c>
      <c r="H100" s="30" t="s">
        <v>77</v>
      </c>
      <c r="I100" s="32">
        <v>2166</v>
      </c>
      <c r="K100" s="36">
        <f t="shared" si="1"/>
        <v>286</v>
      </c>
      <c r="L100" s="36">
        <f>IFERROR(VLOOKUP(K100,Table2[[Employee Number]:[Monthly Income]],6, FALSE),"No Value")</f>
        <v>2153</v>
      </c>
      <c r="M100" s="36" t="str">
        <f>IFERROR(VLOOKUP(K100,Table2[[Employee Number]:[Job Role]],3,FALSE),"NULL")</f>
        <v>Laboratory Technician</v>
      </c>
    </row>
    <row r="101" spans="2:13" x14ac:dyDescent="0.25">
      <c r="B101" s="29" t="s">
        <v>56</v>
      </c>
      <c r="C101" s="30" t="s">
        <v>60</v>
      </c>
      <c r="D101" s="31">
        <v>1202</v>
      </c>
      <c r="E101" s="30" t="s">
        <v>51</v>
      </c>
      <c r="F101" s="30" t="s">
        <v>63</v>
      </c>
      <c r="G101" s="31">
        <v>29</v>
      </c>
      <c r="H101" s="30" t="s">
        <v>65</v>
      </c>
      <c r="I101" s="32">
        <v>2168</v>
      </c>
      <c r="K101" s="36">
        <f t="shared" si="1"/>
        <v>1286</v>
      </c>
      <c r="L101" s="36">
        <f>IFERROR(VLOOKUP(K101,Table2[[Employee Number]:[Monthly Income]],6, FALSE),"No Value")</f>
        <v>2154</v>
      </c>
      <c r="M101" s="36" t="str">
        <f>IFERROR(VLOOKUP(K101,Table2[[Employee Number]:[Job Role]],3,FALSE),"NULL")</f>
        <v>Laboratory Technician</v>
      </c>
    </row>
    <row r="102" spans="2:13" x14ac:dyDescent="0.25">
      <c r="B102" s="29" t="s">
        <v>44</v>
      </c>
      <c r="C102" s="30" t="s">
        <v>48</v>
      </c>
      <c r="D102" s="31">
        <v>478</v>
      </c>
      <c r="E102" s="30" t="s">
        <v>51</v>
      </c>
      <c r="F102" s="30" t="s">
        <v>99</v>
      </c>
      <c r="G102" s="31">
        <v>21</v>
      </c>
      <c r="H102" s="30" t="s">
        <v>65</v>
      </c>
      <c r="I102" s="32">
        <v>2174</v>
      </c>
      <c r="K102" s="36">
        <f t="shared" si="1"/>
        <v>974</v>
      </c>
      <c r="L102" s="36">
        <f>IFERROR(VLOOKUP(K102,Table2[[Employee Number]:[Monthly Income]],6, FALSE),"No Value")</f>
        <v>2157</v>
      </c>
      <c r="M102" s="36" t="str">
        <f>IFERROR(VLOOKUP(K102,Table2[[Employee Number]:[Job Role]],3,FALSE),"NULL")</f>
        <v>Sales Representative</v>
      </c>
    </row>
    <row r="103" spans="2:13" x14ac:dyDescent="0.25">
      <c r="B103" s="29" t="s">
        <v>56</v>
      </c>
      <c r="C103" s="30" t="s">
        <v>60</v>
      </c>
      <c r="D103" s="31">
        <v>362</v>
      </c>
      <c r="E103" s="30" t="s">
        <v>62</v>
      </c>
      <c r="F103" s="30" t="s">
        <v>68</v>
      </c>
      <c r="G103" s="31">
        <v>32</v>
      </c>
      <c r="H103" s="30" t="s">
        <v>65</v>
      </c>
      <c r="I103" s="32">
        <v>2176</v>
      </c>
      <c r="K103" s="36" t="str">
        <f t="shared" si="1"/>
        <v>No Data Available</v>
      </c>
      <c r="L103" s="36" t="str">
        <f>IFERROR(VLOOKUP(K103,Table2[[Employee Number]:[Monthly Income]],6, FALSE),"No Value")</f>
        <v>No Value</v>
      </c>
      <c r="M103" s="36" t="str">
        <f>IFERROR(VLOOKUP(K103,Table2[[Employee Number]:[Job Role]],3,FALSE),"NULL")</f>
        <v>NULL</v>
      </c>
    </row>
    <row r="104" spans="2:13" x14ac:dyDescent="0.25">
      <c r="B104" s="29" t="s">
        <v>56</v>
      </c>
      <c r="C104" s="30" t="s">
        <v>60</v>
      </c>
      <c r="D104" s="31">
        <v>309</v>
      </c>
      <c r="E104" s="30" t="s">
        <v>62</v>
      </c>
      <c r="F104" s="30" t="s">
        <v>63</v>
      </c>
      <c r="G104" s="31">
        <v>59</v>
      </c>
      <c r="H104" s="30" t="s">
        <v>77</v>
      </c>
      <c r="I104" s="32">
        <v>2177</v>
      </c>
      <c r="K104" s="36">
        <f t="shared" si="1"/>
        <v>1202</v>
      </c>
      <c r="L104" s="36">
        <f>IFERROR(VLOOKUP(K104,Table2[[Employee Number]:[Monthly Income]],6, FALSE),"No Value")</f>
        <v>2168</v>
      </c>
      <c r="M104" s="36" t="str">
        <f>IFERROR(VLOOKUP(K104,Table2[[Employee Number]:[Job Role]],3,FALSE),"NULL")</f>
        <v>Research Scientist</v>
      </c>
    </row>
    <row r="105" spans="2:13" x14ac:dyDescent="0.25">
      <c r="B105" s="29" t="s">
        <v>56</v>
      </c>
      <c r="C105" s="30" t="s">
        <v>161</v>
      </c>
      <c r="D105" s="31">
        <v>1049</v>
      </c>
      <c r="E105" s="30" t="s">
        <v>62</v>
      </c>
      <c r="F105" s="30" t="s">
        <v>163</v>
      </c>
      <c r="G105" s="31">
        <v>45</v>
      </c>
      <c r="H105" s="30" t="s">
        <v>71</v>
      </c>
      <c r="I105" s="32">
        <v>2177</v>
      </c>
      <c r="K105" s="36" t="str">
        <f t="shared" si="1"/>
        <v>No Data Available</v>
      </c>
      <c r="L105" s="36" t="str">
        <f>IFERROR(VLOOKUP(K105,Table2[[Employee Number]:[Monthly Income]],6, FALSE),"No Value")</f>
        <v>No Value</v>
      </c>
      <c r="M105" s="36" t="str">
        <f>IFERROR(VLOOKUP(K105,Table2[[Employee Number]:[Job Role]],3,FALSE),"NULL")</f>
        <v>NULL</v>
      </c>
    </row>
    <row r="106" spans="2:13" x14ac:dyDescent="0.25">
      <c r="B106" s="29" t="s">
        <v>44</v>
      </c>
      <c r="C106" s="30" t="s">
        <v>161</v>
      </c>
      <c r="D106" s="31">
        <v>1747</v>
      </c>
      <c r="E106" s="30" t="s">
        <v>51</v>
      </c>
      <c r="F106" s="30" t="s">
        <v>163</v>
      </c>
      <c r="G106" s="31">
        <v>30</v>
      </c>
      <c r="H106" s="30" t="s">
        <v>77</v>
      </c>
      <c r="I106" s="32">
        <v>2180</v>
      </c>
      <c r="K106" s="36">
        <f t="shared" si="1"/>
        <v>362</v>
      </c>
      <c r="L106" s="36">
        <f>IFERROR(VLOOKUP(K106,Table2[[Employee Number]:[Monthly Income]],6, FALSE),"No Value")</f>
        <v>2176</v>
      </c>
      <c r="M106" s="36" t="str">
        <f>IFERROR(VLOOKUP(K106,Table2[[Employee Number]:[Job Role]],3,FALSE),"NULL")</f>
        <v>Laboratory Technician</v>
      </c>
    </row>
    <row r="107" spans="2:13" x14ac:dyDescent="0.25">
      <c r="B107" s="29" t="s">
        <v>56</v>
      </c>
      <c r="C107" s="30" t="s">
        <v>60</v>
      </c>
      <c r="D107" s="31">
        <v>655</v>
      </c>
      <c r="E107" s="30" t="s">
        <v>51</v>
      </c>
      <c r="F107" s="30" t="s">
        <v>63</v>
      </c>
      <c r="G107" s="31">
        <v>27</v>
      </c>
      <c r="H107" s="30" t="s">
        <v>71</v>
      </c>
      <c r="I107" s="32">
        <v>2187</v>
      </c>
      <c r="K107" s="36">
        <f t="shared" si="1"/>
        <v>309</v>
      </c>
      <c r="L107" s="36">
        <f>IFERROR(VLOOKUP(K107,Table2[[Employee Number]:[Monthly Income]],6, FALSE),"No Value")</f>
        <v>2177</v>
      </c>
      <c r="M107" s="36" t="str">
        <f>IFERROR(VLOOKUP(K107,Table2[[Employee Number]:[Job Role]],3,FALSE),"NULL")</f>
        <v>Research Scientist</v>
      </c>
    </row>
    <row r="108" spans="2:13" x14ac:dyDescent="0.25">
      <c r="B108" s="29" t="s">
        <v>56</v>
      </c>
      <c r="C108" s="30" t="s">
        <v>161</v>
      </c>
      <c r="D108" s="31">
        <v>1987</v>
      </c>
      <c r="E108" s="30" t="s">
        <v>51</v>
      </c>
      <c r="F108" s="30" t="s">
        <v>163</v>
      </c>
      <c r="G108" s="31">
        <v>25</v>
      </c>
      <c r="H108" s="30" t="s">
        <v>77</v>
      </c>
      <c r="I108" s="32">
        <v>2187</v>
      </c>
      <c r="K108" s="36">
        <f t="shared" si="1"/>
        <v>1049</v>
      </c>
      <c r="L108" s="36">
        <f>IFERROR(VLOOKUP(K108,Table2[[Employee Number]:[Monthly Income]],6, FALSE),"No Value")</f>
        <v>2177</v>
      </c>
      <c r="M108" s="36" t="str">
        <f>IFERROR(VLOOKUP(K108,Table2[[Employee Number]:[Job Role]],3,FALSE),"NULL")</f>
        <v>Human Resources</v>
      </c>
    </row>
    <row r="109" spans="2:13" x14ac:dyDescent="0.25">
      <c r="B109" s="29" t="s">
        <v>56</v>
      </c>
      <c r="C109" s="30" t="s">
        <v>60</v>
      </c>
      <c r="D109" s="31">
        <v>88</v>
      </c>
      <c r="E109" s="30" t="s">
        <v>62</v>
      </c>
      <c r="F109" s="30" t="s">
        <v>63</v>
      </c>
      <c r="G109" s="31">
        <v>35</v>
      </c>
      <c r="H109" s="30" t="s">
        <v>77</v>
      </c>
      <c r="I109" s="32">
        <v>2194</v>
      </c>
      <c r="K109" s="36" t="str">
        <f t="shared" si="1"/>
        <v>No Data Available</v>
      </c>
      <c r="L109" s="36" t="str">
        <f>IFERROR(VLOOKUP(K109,Table2[[Employee Number]:[Monthly Income]],6, FALSE),"No Value")</f>
        <v>No Value</v>
      </c>
      <c r="M109" s="36" t="str">
        <f>IFERROR(VLOOKUP(K109,Table2[[Employee Number]:[Job Role]],3,FALSE),"NULL")</f>
        <v>NULL</v>
      </c>
    </row>
    <row r="110" spans="2:13" x14ac:dyDescent="0.25">
      <c r="B110" s="29" t="s">
        <v>56</v>
      </c>
      <c r="C110" s="30" t="s">
        <v>60</v>
      </c>
      <c r="D110" s="31">
        <v>495</v>
      </c>
      <c r="E110" s="30" t="s">
        <v>62</v>
      </c>
      <c r="F110" s="30" t="s">
        <v>63</v>
      </c>
      <c r="G110" s="31">
        <v>29</v>
      </c>
      <c r="H110" s="30" t="s">
        <v>77</v>
      </c>
      <c r="I110" s="32">
        <v>2201</v>
      </c>
      <c r="K110" s="36">
        <f t="shared" si="1"/>
        <v>655</v>
      </c>
      <c r="L110" s="36">
        <f>IFERROR(VLOOKUP(K110,Table2[[Employee Number]:[Monthly Income]],6, FALSE),"No Value")</f>
        <v>2187</v>
      </c>
      <c r="M110" s="36" t="str">
        <f>IFERROR(VLOOKUP(K110,Table2[[Employee Number]:[Job Role]],3,FALSE),"NULL")</f>
        <v>Research Scientist</v>
      </c>
    </row>
    <row r="111" spans="2:13" x14ac:dyDescent="0.25">
      <c r="B111" s="29" t="s">
        <v>56</v>
      </c>
      <c r="C111" s="30" t="s">
        <v>60</v>
      </c>
      <c r="D111" s="31">
        <v>41</v>
      </c>
      <c r="E111" s="30" t="s">
        <v>62</v>
      </c>
      <c r="F111" s="30" t="s">
        <v>68</v>
      </c>
      <c r="G111" s="31">
        <v>30</v>
      </c>
      <c r="H111" s="30" t="s">
        <v>55</v>
      </c>
      <c r="I111" s="32">
        <v>2206</v>
      </c>
      <c r="K111" s="36">
        <f t="shared" si="1"/>
        <v>1987</v>
      </c>
      <c r="L111" s="36">
        <f>IFERROR(VLOOKUP(K111,Table2[[Employee Number]:[Monthly Income]],6, FALSE),"No Value")</f>
        <v>2187</v>
      </c>
      <c r="M111" s="36" t="str">
        <f>IFERROR(VLOOKUP(K111,Table2[[Employee Number]:[Job Role]],3,FALSE),"NULL")</f>
        <v>Human Resources</v>
      </c>
    </row>
    <row r="112" spans="2:13" x14ac:dyDescent="0.25">
      <c r="B112" s="29" t="s">
        <v>56</v>
      </c>
      <c r="C112" s="30" t="s">
        <v>60</v>
      </c>
      <c r="D112" s="31">
        <v>1102</v>
      </c>
      <c r="E112" s="30" t="s">
        <v>62</v>
      </c>
      <c r="F112" s="30" t="s">
        <v>68</v>
      </c>
      <c r="G112" s="31">
        <v>28</v>
      </c>
      <c r="H112" s="30" t="s">
        <v>55</v>
      </c>
      <c r="I112" s="32">
        <v>2207</v>
      </c>
      <c r="K112" s="36">
        <f t="shared" si="1"/>
        <v>88</v>
      </c>
      <c r="L112" s="36">
        <f>IFERROR(VLOOKUP(K112,Table2[[Employee Number]:[Monthly Income]],6, FALSE),"No Value")</f>
        <v>2194</v>
      </c>
      <c r="M112" s="36" t="str">
        <f>IFERROR(VLOOKUP(K112,Table2[[Employee Number]:[Job Role]],3,FALSE),"NULL")</f>
        <v>Research Scientist</v>
      </c>
    </row>
    <row r="113" spans="2:13" x14ac:dyDescent="0.25">
      <c r="B113" s="29" t="s">
        <v>44</v>
      </c>
      <c r="C113" s="30" t="s">
        <v>60</v>
      </c>
      <c r="D113" s="31">
        <v>1219</v>
      </c>
      <c r="E113" s="30" t="s">
        <v>51</v>
      </c>
      <c r="F113" s="30" t="s">
        <v>68</v>
      </c>
      <c r="G113" s="31">
        <v>24</v>
      </c>
      <c r="H113" s="30" t="s">
        <v>55</v>
      </c>
      <c r="I113" s="32">
        <v>2210</v>
      </c>
      <c r="K113" s="36">
        <f t="shared" si="1"/>
        <v>495</v>
      </c>
      <c r="L113" s="36">
        <f>IFERROR(VLOOKUP(K113,Table2[[Employee Number]:[Monthly Income]],6, FALSE),"No Value")</f>
        <v>2201</v>
      </c>
      <c r="M113" s="36" t="str">
        <f>IFERROR(VLOOKUP(K113,Table2[[Employee Number]:[Job Role]],3,FALSE),"NULL")</f>
        <v>Research Scientist</v>
      </c>
    </row>
    <row r="114" spans="2:13" x14ac:dyDescent="0.25">
      <c r="B114" s="29" t="s">
        <v>56</v>
      </c>
      <c r="C114" s="30" t="s">
        <v>60</v>
      </c>
      <c r="D114" s="31">
        <v>483</v>
      </c>
      <c r="E114" s="30" t="s">
        <v>51</v>
      </c>
      <c r="F114" s="30" t="s">
        <v>68</v>
      </c>
      <c r="G114" s="31">
        <v>40</v>
      </c>
      <c r="H114" s="30" t="s">
        <v>71</v>
      </c>
      <c r="I114" s="32">
        <v>2213</v>
      </c>
      <c r="K114" s="36">
        <f t="shared" si="1"/>
        <v>41</v>
      </c>
      <c r="L114" s="36">
        <f>IFERROR(VLOOKUP(K114,Table2[[Employee Number]:[Monthly Income]],6, FALSE),"No Value")</f>
        <v>2206</v>
      </c>
      <c r="M114" s="36" t="str">
        <f>IFERROR(VLOOKUP(K114,Table2[[Employee Number]:[Job Role]],3,FALSE),"NULL")</f>
        <v>Laboratory Technician</v>
      </c>
    </row>
    <row r="115" spans="2:13" x14ac:dyDescent="0.25">
      <c r="B115" s="29" t="s">
        <v>44</v>
      </c>
      <c r="C115" s="30" t="s">
        <v>60</v>
      </c>
      <c r="D115" s="31">
        <v>741</v>
      </c>
      <c r="E115" s="30" t="s">
        <v>51</v>
      </c>
      <c r="F115" s="30" t="s">
        <v>63</v>
      </c>
      <c r="G115" s="31">
        <v>28</v>
      </c>
      <c r="H115" s="30" t="s">
        <v>55</v>
      </c>
      <c r="I115" s="32">
        <v>2216</v>
      </c>
      <c r="K115" s="36">
        <f t="shared" si="1"/>
        <v>1102</v>
      </c>
      <c r="L115" s="36">
        <f>IFERROR(VLOOKUP(K115,Table2[[Employee Number]:[Monthly Income]],6, FALSE),"No Value")</f>
        <v>2207</v>
      </c>
      <c r="M115" s="36" t="str">
        <f>IFERROR(VLOOKUP(K115,Table2[[Employee Number]:[Job Role]],3,FALSE),"NULL")</f>
        <v>Laboratory Technician</v>
      </c>
    </row>
    <row r="116" spans="2:13" x14ac:dyDescent="0.25">
      <c r="B116" s="29" t="s">
        <v>56</v>
      </c>
      <c r="C116" s="30" t="s">
        <v>60</v>
      </c>
      <c r="D116" s="31">
        <v>530</v>
      </c>
      <c r="E116" s="30" t="s">
        <v>62</v>
      </c>
      <c r="F116" s="30" t="s">
        <v>68</v>
      </c>
      <c r="G116" s="31">
        <v>31</v>
      </c>
      <c r="H116" s="30" t="s">
        <v>55</v>
      </c>
      <c r="I116" s="32">
        <v>2218</v>
      </c>
      <c r="K116" s="36" t="str">
        <f t="shared" si="1"/>
        <v>No Data Available</v>
      </c>
      <c r="L116" s="36" t="str">
        <f>IFERROR(VLOOKUP(K116,Table2[[Employee Number]:[Monthly Income]],6, FALSE),"No Value")</f>
        <v>No Value</v>
      </c>
      <c r="M116" s="36" t="str">
        <f>IFERROR(VLOOKUP(K116,Table2[[Employee Number]:[Job Role]],3,FALSE),"NULL")</f>
        <v>NULL</v>
      </c>
    </row>
    <row r="117" spans="2:13" x14ac:dyDescent="0.25">
      <c r="B117" s="29" t="s">
        <v>56</v>
      </c>
      <c r="C117" s="30" t="s">
        <v>48</v>
      </c>
      <c r="D117" s="31">
        <v>1055</v>
      </c>
      <c r="E117" s="30" t="s">
        <v>51</v>
      </c>
      <c r="F117" s="30" t="s">
        <v>99</v>
      </c>
      <c r="G117" s="31">
        <v>34</v>
      </c>
      <c r="H117" s="30" t="s">
        <v>71</v>
      </c>
      <c r="I117" s="32">
        <v>2220</v>
      </c>
      <c r="K117" s="36">
        <f t="shared" si="1"/>
        <v>483</v>
      </c>
      <c r="L117" s="36">
        <f>IFERROR(VLOOKUP(K117,Table2[[Employee Number]:[Monthly Income]],6, FALSE),"No Value")</f>
        <v>2213</v>
      </c>
      <c r="M117" s="36" t="str">
        <f>IFERROR(VLOOKUP(K117,Table2[[Employee Number]:[Job Role]],3,FALSE),"NULL")</f>
        <v>Laboratory Technician</v>
      </c>
    </row>
    <row r="118" spans="2:13" x14ac:dyDescent="0.25">
      <c r="B118" s="29" t="s">
        <v>56</v>
      </c>
      <c r="C118" s="30" t="s">
        <v>60</v>
      </c>
      <c r="D118" s="31">
        <v>1931</v>
      </c>
      <c r="E118" s="30" t="s">
        <v>62</v>
      </c>
      <c r="F118" s="30" t="s">
        <v>63</v>
      </c>
      <c r="G118" s="31">
        <v>27</v>
      </c>
      <c r="H118" s="30" t="s">
        <v>71</v>
      </c>
      <c r="I118" s="32">
        <v>2226</v>
      </c>
      <c r="K118" s="36" t="str">
        <f t="shared" si="1"/>
        <v>No Data Available</v>
      </c>
      <c r="L118" s="36" t="str">
        <f>IFERROR(VLOOKUP(K118,Table2[[Employee Number]:[Monthly Income]],6, FALSE),"No Value")</f>
        <v>No Value</v>
      </c>
      <c r="M118" s="36" t="str">
        <f>IFERROR(VLOOKUP(K118,Table2[[Employee Number]:[Job Role]],3,FALSE),"NULL")</f>
        <v>NULL</v>
      </c>
    </row>
    <row r="119" spans="2:13" x14ac:dyDescent="0.25">
      <c r="B119" s="29" t="s">
        <v>56</v>
      </c>
      <c r="C119" s="30" t="s">
        <v>48</v>
      </c>
      <c r="D119" s="31">
        <v>216</v>
      </c>
      <c r="E119" s="30" t="s">
        <v>51</v>
      </c>
      <c r="F119" s="30" t="s">
        <v>99</v>
      </c>
      <c r="G119" s="31">
        <v>34</v>
      </c>
      <c r="H119" s="30" t="s">
        <v>71</v>
      </c>
      <c r="I119" s="32">
        <v>2231</v>
      </c>
      <c r="K119" s="36">
        <f t="shared" si="1"/>
        <v>530</v>
      </c>
      <c r="L119" s="36">
        <f>IFERROR(VLOOKUP(K119,Table2[[Employee Number]:[Monthly Income]],6, FALSE),"No Value")</f>
        <v>2218</v>
      </c>
      <c r="M119" s="36" t="str">
        <f>IFERROR(VLOOKUP(K119,Table2[[Employee Number]:[Job Role]],3,FALSE),"NULL")</f>
        <v>Laboratory Technician</v>
      </c>
    </row>
    <row r="120" spans="2:13" x14ac:dyDescent="0.25">
      <c r="B120" s="29" t="s">
        <v>56</v>
      </c>
      <c r="C120" s="30" t="s">
        <v>60</v>
      </c>
      <c r="D120" s="31">
        <v>332</v>
      </c>
      <c r="E120" s="30" t="s">
        <v>51</v>
      </c>
      <c r="F120" s="30" t="s">
        <v>68</v>
      </c>
      <c r="G120" s="31">
        <v>39</v>
      </c>
      <c r="H120" s="30" t="s">
        <v>71</v>
      </c>
      <c r="I120" s="32">
        <v>2232</v>
      </c>
      <c r="K120" s="36">
        <f t="shared" si="1"/>
        <v>1055</v>
      </c>
      <c r="L120" s="36">
        <f>IFERROR(VLOOKUP(K120,Table2[[Employee Number]:[Monthly Income]],6, FALSE),"No Value")</f>
        <v>2220</v>
      </c>
      <c r="M120" s="36" t="str">
        <f>IFERROR(VLOOKUP(K120,Table2[[Employee Number]:[Job Role]],3,FALSE),"NULL")</f>
        <v>Sales Representative</v>
      </c>
    </row>
    <row r="121" spans="2:13" x14ac:dyDescent="0.25">
      <c r="B121" s="29" t="s">
        <v>56</v>
      </c>
      <c r="C121" s="30" t="s">
        <v>60</v>
      </c>
      <c r="D121" s="31">
        <v>1244</v>
      </c>
      <c r="E121" s="30" t="s">
        <v>62</v>
      </c>
      <c r="F121" s="30" t="s">
        <v>63</v>
      </c>
      <c r="G121" s="31">
        <v>27</v>
      </c>
      <c r="H121" s="30" t="s">
        <v>77</v>
      </c>
      <c r="I121" s="32">
        <v>2235</v>
      </c>
      <c r="K121" s="36">
        <f t="shared" si="1"/>
        <v>1931</v>
      </c>
      <c r="L121" s="36">
        <f>IFERROR(VLOOKUP(K121,Table2[[Employee Number]:[Monthly Income]],6, FALSE),"No Value")</f>
        <v>2226</v>
      </c>
      <c r="M121" s="36" t="str">
        <f>IFERROR(VLOOKUP(K121,Table2[[Employee Number]:[Job Role]],3,FALSE),"NULL")</f>
        <v>Research Scientist</v>
      </c>
    </row>
    <row r="122" spans="2:13" x14ac:dyDescent="0.25">
      <c r="B122" s="29" t="s">
        <v>56</v>
      </c>
      <c r="C122" s="30" t="s">
        <v>60</v>
      </c>
      <c r="D122" s="31">
        <v>200</v>
      </c>
      <c r="E122" s="30" t="s">
        <v>62</v>
      </c>
      <c r="F122" s="30" t="s">
        <v>68</v>
      </c>
      <c r="G122" s="31">
        <v>41</v>
      </c>
      <c r="H122" s="30" t="s">
        <v>71</v>
      </c>
      <c r="I122" s="32">
        <v>2238</v>
      </c>
      <c r="K122" s="36">
        <f t="shared" si="1"/>
        <v>216</v>
      </c>
      <c r="L122" s="36">
        <f>IFERROR(VLOOKUP(K122,Table2[[Employee Number]:[Monthly Income]],6, FALSE),"No Value")</f>
        <v>2231</v>
      </c>
      <c r="M122" s="36" t="str">
        <f>IFERROR(VLOOKUP(K122,Table2[[Employee Number]:[Job Role]],3,FALSE),"NULL")</f>
        <v>Sales Representative</v>
      </c>
    </row>
    <row r="123" spans="2:13" x14ac:dyDescent="0.25">
      <c r="B123" s="29" t="s">
        <v>56</v>
      </c>
      <c r="C123" s="30" t="s">
        <v>60</v>
      </c>
      <c r="D123" s="31">
        <v>511</v>
      </c>
      <c r="E123" s="30" t="s">
        <v>51</v>
      </c>
      <c r="F123" s="30" t="s">
        <v>63</v>
      </c>
      <c r="G123" s="31">
        <v>22</v>
      </c>
      <c r="H123" s="30" t="s">
        <v>77</v>
      </c>
      <c r="I123" s="32">
        <v>2244</v>
      </c>
      <c r="K123" s="36">
        <f t="shared" si="1"/>
        <v>332</v>
      </c>
      <c r="L123" s="36">
        <f>IFERROR(VLOOKUP(K123,Table2[[Employee Number]:[Monthly Income]],6, FALSE),"No Value")</f>
        <v>2232</v>
      </c>
      <c r="M123" s="36" t="str">
        <f>IFERROR(VLOOKUP(K123,Table2[[Employee Number]:[Job Role]],3,FALSE),"NULL")</f>
        <v>Laboratory Technician</v>
      </c>
    </row>
    <row r="124" spans="2:13" x14ac:dyDescent="0.25">
      <c r="B124" s="29" t="s">
        <v>56</v>
      </c>
      <c r="C124" s="30" t="s">
        <v>60</v>
      </c>
      <c r="D124" s="31">
        <v>525</v>
      </c>
      <c r="E124" s="30" t="s">
        <v>62</v>
      </c>
      <c r="F124" s="30" t="s">
        <v>68</v>
      </c>
      <c r="G124" s="31">
        <v>43</v>
      </c>
      <c r="H124" s="30" t="s">
        <v>77</v>
      </c>
      <c r="I124" s="32">
        <v>2258</v>
      </c>
      <c r="K124" s="36">
        <f t="shared" si="1"/>
        <v>1244</v>
      </c>
      <c r="L124" s="36">
        <f>IFERROR(VLOOKUP(K124,Table2[[Employee Number]:[Monthly Income]],6, FALSE),"No Value")</f>
        <v>2235</v>
      </c>
      <c r="M124" s="36" t="str">
        <f>IFERROR(VLOOKUP(K124,Table2[[Employee Number]:[Job Role]],3,FALSE),"NULL")</f>
        <v>Research Scientist</v>
      </c>
    </row>
    <row r="125" spans="2:13" x14ac:dyDescent="0.25">
      <c r="B125" s="29" t="s">
        <v>56</v>
      </c>
      <c r="C125" s="30" t="s">
        <v>60</v>
      </c>
      <c r="D125" s="31">
        <v>1172</v>
      </c>
      <c r="E125" s="30" t="s">
        <v>62</v>
      </c>
      <c r="F125" s="30" t="s">
        <v>68</v>
      </c>
      <c r="G125" s="31">
        <v>35</v>
      </c>
      <c r="H125" s="30" t="s">
        <v>71</v>
      </c>
      <c r="I125" s="32">
        <v>2258</v>
      </c>
      <c r="K125" s="36">
        <f t="shared" si="1"/>
        <v>200</v>
      </c>
      <c r="L125" s="36">
        <f>IFERROR(VLOOKUP(K125,Table2[[Employee Number]:[Monthly Income]],6, FALSE),"No Value")</f>
        <v>2238</v>
      </c>
      <c r="M125" s="36" t="str">
        <f>IFERROR(VLOOKUP(K125,Table2[[Employee Number]:[Job Role]],3,FALSE),"NULL")</f>
        <v>Laboratory Technician</v>
      </c>
    </row>
    <row r="126" spans="2:13" x14ac:dyDescent="0.25">
      <c r="B126" s="29" t="s">
        <v>56</v>
      </c>
      <c r="C126" s="30" t="s">
        <v>60</v>
      </c>
      <c r="D126" s="31">
        <v>945</v>
      </c>
      <c r="E126" s="30" t="s">
        <v>62</v>
      </c>
      <c r="F126" s="30" t="s">
        <v>63</v>
      </c>
      <c r="G126" s="31">
        <v>48</v>
      </c>
      <c r="H126" s="30" t="s">
        <v>71</v>
      </c>
      <c r="I126" s="32">
        <v>2259</v>
      </c>
      <c r="K126" s="36">
        <f t="shared" si="1"/>
        <v>511</v>
      </c>
      <c r="L126" s="36">
        <f>IFERROR(VLOOKUP(K126,Table2[[Employee Number]:[Monthly Income]],6, FALSE),"No Value")</f>
        <v>2244</v>
      </c>
      <c r="M126" s="36" t="str">
        <f>IFERROR(VLOOKUP(K126,Table2[[Employee Number]:[Job Role]],3,FALSE),"NULL")</f>
        <v>Research Scientist</v>
      </c>
    </row>
    <row r="127" spans="2:13" x14ac:dyDescent="0.25">
      <c r="B127" s="29" t="s">
        <v>56</v>
      </c>
      <c r="C127" s="30" t="s">
        <v>161</v>
      </c>
      <c r="D127" s="31">
        <v>321</v>
      </c>
      <c r="E127" s="30" t="s">
        <v>62</v>
      </c>
      <c r="F127" s="30" t="s">
        <v>163</v>
      </c>
      <c r="G127" s="31">
        <v>59</v>
      </c>
      <c r="H127" s="30" t="s">
        <v>55</v>
      </c>
      <c r="I127" s="32">
        <v>2267</v>
      </c>
      <c r="K127" s="36">
        <f t="shared" si="1"/>
        <v>525</v>
      </c>
      <c r="L127" s="36">
        <f>IFERROR(VLOOKUP(K127,Table2[[Employee Number]:[Monthly Income]],6, FALSE),"No Value")</f>
        <v>2258</v>
      </c>
      <c r="M127" s="36" t="str">
        <f>IFERROR(VLOOKUP(K127,Table2[[Employee Number]:[Job Role]],3,FALSE),"NULL")</f>
        <v>Laboratory Technician</v>
      </c>
    </row>
    <row r="128" spans="2:13" x14ac:dyDescent="0.25">
      <c r="B128" s="29" t="s">
        <v>56</v>
      </c>
      <c r="C128" s="30" t="s">
        <v>60</v>
      </c>
      <c r="D128" s="31">
        <v>63</v>
      </c>
      <c r="E128" s="30" t="s">
        <v>62</v>
      </c>
      <c r="F128" s="30" t="s">
        <v>68</v>
      </c>
      <c r="G128" s="31">
        <v>35</v>
      </c>
      <c r="H128" s="30" t="s">
        <v>65</v>
      </c>
      <c r="I128" s="32">
        <v>2269</v>
      </c>
      <c r="K128" s="36">
        <f t="shared" si="1"/>
        <v>1172</v>
      </c>
      <c r="L128" s="36">
        <f>IFERROR(VLOOKUP(K128,Table2[[Employee Number]:[Monthly Income]],6, FALSE),"No Value")</f>
        <v>2258</v>
      </c>
      <c r="M128" s="36" t="str">
        <f>IFERROR(VLOOKUP(K128,Table2[[Employee Number]:[Job Role]],3,FALSE),"NULL")</f>
        <v>Laboratory Technician</v>
      </c>
    </row>
    <row r="129" spans="2:13" x14ac:dyDescent="0.25">
      <c r="B129" s="29" t="s">
        <v>56</v>
      </c>
      <c r="C129" s="30" t="s">
        <v>48</v>
      </c>
      <c r="D129" s="31">
        <v>2013</v>
      </c>
      <c r="E129" s="30" t="s">
        <v>62</v>
      </c>
      <c r="F129" s="30" t="s">
        <v>99</v>
      </c>
      <c r="G129" s="31">
        <v>32</v>
      </c>
      <c r="H129" s="30" t="s">
        <v>71</v>
      </c>
      <c r="I129" s="32">
        <v>2269</v>
      </c>
      <c r="K129" s="36">
        <f t="shared" si="1"/>
        <v>945</v>
      </c>
      <c r="L129" s="36">
        <f>IFERROR(VLOOKUP(K129,Table2[[Employee Number]:[Monthly Income]],6, FALSE),"No Value")</f>
        <v>2259</v>
      </c>
      <c r="M129" s="36" t="str">
        <f>IFERROR(VLOOKUP(K129,Table2[[Employee Number]:[Job Role]],3,FALSE),"NULL")</f>
        <v>Research Scientist</v>
      </c>
    </row>
    <row r="130" spans="2:13" x14ac:dyDescent="0.25">
      <c r="B130" s="29" t="s">
        <v>56</v>
      </c>
      <c r="C130" s="30" t="s">
        <v>60</v>
      </c>
      <c r="D130" s="31">
        <v>996</v>
      </c>
      <c r="E130" s="30" t="s">
        <v>51</v>
      </c>
      <c r="F130" s="30" t="s">
        <v>68</v>
      </c>
      <c r="G130" s="31">
        <v>45</v>
      </c>
      <c r="H130" s="30" t="s">
        <v>71</v>
      </c>
      <c r="I130" s="32">
        <v>2270</v>
      </c>
      <c r="K130" s="36">
        <f t="shared" si="1"/>
        <v>321</v>
      </c>
      <c r="L130" s="36">
        <f>IFERROR(VLOOKUP(K130,Table2[[Employee Number]:[Monthly Income]],6, FALSE),"No Value")</f>
        <v>2267</v>
      </c>
      <c r="M130" s="36" t="str">
        <f>IFERROR(VLOOKUP(K130,Table2[[Employee Number]:[Job Role]],3,FALSE),"NULL")</f>
        <v>Human Resources</v>
      </c>
    </row>
    <row r="131" spans="2:13" x14ac:dyDescent="0.25">
      <c r="B131" s="29" t="s">
        <v>56</v>
      </c>
      <c r="C131" s="30" t="s">
        <v>60</v>
      </c>
      <c r="D131" s="31">
        <v>1533</v>
      </c>
      <c r="E131" s="30" t="s">
        <v>62</v>
      </c>
      <c r="F131" s="30" t="s">
        <v>68</v>
      </c>
      <c r="G131" s="31">
        <v>23</v>
      </c>
      <c r="H131" s="30" t="s">
        <v>65</v>
      </c>
      <c r="I131" s="32">
        <v>2272</v>
      </c>
      <c r="K131" s="36">
        <f t="shared" si="1"/>
        <v>63</v>
      </c>
      <c r="L131" s="36">
        <f>IFERROR(VLOOKUP(K131,Table2[[Employee Number]:[Monthly Income]],6, FALSE),"No Value")</f>
        <v>2269</v>
      </c>
      <c r="M131" s="36" t="str">
        <f>IFERROR(VLOOKUP(K131,Table2[[Employee Number]:[Job Role]],3,FALSE),"NULL")</f>
        <v>Laboratory Technician</v>
      </c>
    </row>
    <row r="132" spans="2:13" x14ac:dyDescent="0.25">
      <c r="B132" s="29" t="s">
        <v>56</v>
      </c>
      <c r="C132" s="30" t="s">
        <v>60</v>
      </c>
      <c r="D132" s="31">
        <v>834</v>
      </c>
      <c r="E132" s="30" t="s">
        <v>51</v>
      </c>
      <c r="F132" s="30" t="s">
        <v>63</v>
      </c>
      <c r="G132" s="31">
        <v>45</v>
      </c>
      <c r="H132" s="30" t="s">
        <v>77</v>
      </c>
      <c r="I132" s="32">
        <v>2274</v>
      </c>
      <c r="K132" s="36">
        <f t="shared" si="1"/>
        <v>2013</v>
      </c>
      <c r="L132" s="36">
        <f>IFERROR(VLOOKUP(K132,Table2[[Employee Number]:[Monthly Income]],6, FALSE),"No Value")</f>
        <v>2269</v>
      </c>
      <c r="M132" s="36" t="str">
        <f>IFERROR(VLOOKUP(K132,Table2[[Employee Number]:[Job Role]],3,FALSE),"NULL")</f>
        <v>Sales Representative</v>
      </c>
    </row>
    <row r="133" spans="2:13" x14ac:dyDescent="0.25">
      <c r="B133" s="29" t="s">
        <v>44</v>
      </c>
      <c r="C133" s="30" t="s">
        <v>48</v>
      </c>
      <c r="D133" s="31">
        <v>1702</v>
      </c>
      <c r="E133" s="30" t="s">
        <v>62</v>
      </c>
      <c r="F133" s="30" t="s">
        <v>99</v>
      </c>
      <c r="G133" s="31">
        <v>23</v>
      </c>
      <c r="H133" s="30" t="s">
        <v>77</v>
      </c>
      <c r="I133" s="32">
        <v>2275</v>
      </c>
      <c r="K133" s="36">
        <f t="shared" si="1"/>
        <v>996</v>
      </c>
      <c r="L133" s="36">
        <f>IFERROR(VLOOKUP(K133,Table2[[Employee Number]:[Monthly Income]],6, FALSE),"No Value")</f>
        <v>2270</v>
      </c>
      <c r="M133" s="36" t="str">
        <f>IFERROR(VLOOKUP(K133,Table2[[Employee Number]:[Job Role]],3,FALSE),"NULL")</f>
        <v>Laboratory Technician</v>
      </c>
    </row>
    <row r="134" spans="2:13" x14ac:dyDescent="0.25">
      <c r="B134" s="29" t="s">
        <v>56</v>
      </c>
      <c r="C134" s="30" t="s">
        <v>161</v>
      </c>
      <c r="D134" s="31">
        <v>910</v>
      </c>
      <c r="E134" s="30" t="s">
        <v>62</v>
      </c>
      <c r="F134" s="30" t="s">
        <v>163</v>
      </c>
      <c r="G134" s="31">
        <v>33</v>
      </c>
      <c r="H134" s="30" t="s">
        <v>55</v>
      </c>
      <c r="I134" s="32">
        <v>2277</v>
      </c>
      <c r="K134" s="36">
        <f t="shared" si="1"/>
        <v>1533</v>
      </c>
      <c r="L134" s="36">
        <f>IFERROR(VLOOKUP(K134,Table2[[Employee Number]:[Monthly Income]],6, FALSE),"No Value")</f>
        <v>2272</v>
      </c>
      <c r="M134" s="36" t="str">
        <f>IFERROR(VLOOKUP(K134,Table2[[Employee Number]:[Job Role]],3,FALSE),"NULL")</f>
        <v>Laboratory Technician</v>
      </c>
    </row>
    <row r="135" spans="2:13" x14ac:dyDescent="0.25">
      <c r="B135" s="29" t="s">
        <v>56</v>
      </c>
      <c r="C135" s="30" t="s">
        <v>60</v>
      </c>
      <c r="D135" s="31">
        <v>260</v>
      </c>
      <c r="E135" s="30" t="s">
        <v>51</v>
      </c>
      <c r="F135" s="30" t="s">
        <v>63</v>
      </c>
      <c r="G135" s="31">
        <v>27</v>
      </c>
      <c r="H135" s="30" t="s">
        <v>77</v>
      </c>
      <c r="I135" s="32">
        <v>2279</v>
      </c>
      <c r="K135" s="36">
        <f t="shared" si="1"/>
        <v>834</v>
      </c>
      <c r="L135" s="36">
        <f>IFERROR(VLOOKUP(K135,Table2[[Employee Number]:[Monthly Income]],6, FALSE),"No Value")</f>
        <v>2274</v>
      </c>
      <c r="M135" s="36" t="str">
        <f>IFERROR(VLOOKUP(K135,Table2[[Employee Number]:[Job Role]],3,FALSE),"NULL")</f>
        <v>Research Scientist</v>
      </c>
    </row>
    <row r="136" spans="2:13" x14ac:dyDescent="0.25">
      <c r="B136" s="29" t="s">
        <v>44</v>
      </c>
      <c r="C136" s="30" t="s">
        <v>60</v>
      </c>
      <c r="D136" s="31">
        <v>514</v>
      </c>
      <c r="E136" s="30" t="s">
        <v>62</v>
      </c>
      <c r="F136" s="30" t="s">
        <v>63</v>
      </c>
      <c r="G136" s="31">
        <v>30</v>
      </c>
      <c r="H136" s="30" t="s">
        <v>77</v>
      </c>
      <c r="I136" s="32">
        <v>2285</v>
      </c>
      <c r="K136" s="36" t="str">
        <f t="shared" si="1"/>
        <v>No Data Available</v>
      </c>
      <c r="L136" s="36" t="str">
        <f>IFERROR(VLOOKUP(K136,Table2[[Employee Number]:[Monthly Income]],6, FALSE),"No Value")</f>
        <v>No Value</v>
      </c>
      <c r="M136" s="36" t="str">
        <f>IFERROR(VLOOKUP(K136,Table2[[Employee Number]:[Job Role]],3,FALSE),"NULL")</f>
        <v>NULL</v>
      </c>
    </row>
    <row r="137" spans="2:13" x14ac:dyDescent="0.25">
      <c r="B137" s="29" t="s">
        <v>56</v>
      </c>
      <c r="C137" s="30" t="s">
        <v>60</v>
      </c>
      <c r="D137" s="31">
        <v>245</v>
      </c>
      <c r="E137" s="30" t="s">
        <v>51</v>
      </c>
      <c r="F137" s="30" t="s">
        <v>68</v>
      </c>
      <c r="G137" s="31">
        <v>38</v>
      </c>
      <c r="H137" s="30" t="s">
        <v>55</v>
      </c>
      <c r="I137" s="32">
        <v>2288</v>
      </c>
      <c r="K137" s="36">
        <f t="shared" ref="K137:K200" si="2">IF(B134="No", D134, "No Data Available")</f>
        <v>910</v>
      </c>
      <c r="L137" s="36">
        <f>IFERROR(VLOOKUP(K137,Table2[[Employee Number]:[Monthly Income]],6, FALSE),"No Value")</f>
        <v>2277</v>
      </c>
      <c r="M137" s="36" t="str">
        <f>IFERROR(VLOOKUP(K137,Table2[[Employee Number]:[Job Role]],3,FALSE),"NULL")</f>
        <v>Human Resources</v>
      </c>
    </row>
    <row r="138" spans="2:13" x14ac:dyDescent="0.25">
      <c r="B138" s="29" t="s">
        <v>56</v>
      </c>
      <c r="C138" s="30" t="s">
        <v>60</v>
      </c>
      <c r="D138" s="31">
        <v>1772</v>
      </c>
      <c r="E138" s="30" t="s">
        <v>62</v>
      </c>
      <c r="F138" s="30" t="s">
        <v>68</v>
      </c>
      <c r="G138" s="31">
        <v>41</v>
      </c>
      <c r="H138" s="30" t="s">
        <v>71</v>
      </c>
      <c r="I138" s="32">
        <v>2289</v>
      </c>
      <c r="K138" s="36">
        <f t="shared" si="2"/>
        <v>260</v>
      </c>
      <c r="L138" s="36">
        <f>IFERROR(VLOOKUP(K138,Table2[[Employee Number]:[Monthly Income]],6, FALSE),"No Value")</f>
        <v>2279</v>
      </c>
      <c r="M138" s="36" t="str">
        <f>IFERROR(VLOOKUP(K138,Table2[[Employee Number]:[Job Role]],3,FALSE),"NULL")</f>
        <v>Research Scientist</v>
      </c>
    </row>
    <row r="139" spans="2:13" x14ac:dyDescent="0.25">
      <c r="B139" s="29" t="s">
        <v>56</v>
      </c>
      <c r="C139" s="30" t="s">
        <v>60</v>
      </c>
      <c r="D139" s="31">
        <v>1206</v>
      </c>
      <c r="E139" s="30" t="s">
        <v>62</v>
      </c>
      <c r="F139" s="30" t="s">
        <v>63</v>
      </c>
      <c r="G139" s="31">
        <v>44</v>
      </c>
      <c r="H139" s="30" t="s">
        <v>77</v>
      </c>
      <c r="I139" s="32">
        <v>2290</v>
      </c>
      <c r="K139" s="36" t="str">
        <f t="shared" si="2"/>
        <v>No Data Available</v>
      </c>
      <c r="L139" s="36" t="str">
        <f>IFERROR(VLOOKUP(K139,Table2[[Employee Number]:[Monthly Income]],6, FALSE),"No Value")</f>
        <v>No Value</v>
      </c>
      <c r="M139" s="36" t="str">
        <f>IFERROR(VLOOKUP(K139,Table2[[Employee Number]:[Job Role]],3,FALSE),"NULL")</f>
        <v>NULL</v>
      </c>
    </row>
    <row r="140" spans="2:13" x14ac:dyDescent="0.25">
      <c r="B140" s="29" t="s">
        <v>44</v>
      </c>
      <c r="C140" s="30" t="s">
        <v>60</v>
      </c>
      <c r="D140" s="31">
        <v>45</v>
      </c>
      <c r="E140" s="30" t="s">
        <v>62</v>
      </c>
      <c r="F140" s="30" t="s">
        <v>63</v>
      </c>
      <c r="G140" s="31">
        <v>24</v>
      </c>
      <c r="H140" s="30" t="s">
        <v>77</v>
      </c>
      <c r="I140" s="32">
        <v>2293</v>
      </c>
      <c r="K140" s="36">
        <f t="shared" si="2"/>
        <v>245</v>
      </c>
      <c r="L140" s="36">
        <f>IFERROR(VLOOKUP(K140,Table2[[Employee Number]:[Monthly Income]],6, FALSE),"No Value")</f>
        <v>2288</v>
      </c>
      <c r="M140" s="36" t="str">
        <f>IFERROR(VLOOKUP(K140,Table2[[Employee Number]:[Job Role]],3,FALSE),"NULL")</f>
        <v>Laboratory Technician</v>
      </c>
    </row>
    <row r="141" spans="2:13" x14ac:dyDescent="0.25">
      <c r="B141" s="29" t="s">
        <v>44</v>
      </c>
      <c r="C141" s="30" t="s">
        <v>60</v>
      </c>
      <c r="D141" s="31">
        <v>55</v>
      </c>
      <c r="E141" s="30" t="s">
        <v>62</v>
      </c>
      <c r="F141" s="30" t="s">
        <v>68</v>
      </c>
      <c r="G141" s="31">
        <v>26</v>
      </c>
      <c r="H141" s="30" t="s">
        <v>77</v>
      </c>
      <c r="I141" s="32">
        <v>2293</v>
      </c>
      <c r="K141" s="36">
        <f t="shared" si="2"/>
        <v>1772</v>
      </c>
      <c r="L141" s="36">
        <f>IFERROR(VLOOKUP(K141,Table2[[Employee Number]:[Monthly Income]],6, FALSE),"No Value")</f>
        <v>2289</v>
      </c>
      <c r="M141" s="36" t="str">
        <f>IFERROR(VLOOKUP(K141,Table2[[Employee Number]:[Job Role]],3,FALSE),"NULL")</f>
        <v>Laboratory Technician</v>
      </c>
    </row>
    <row r="142" spans="2:13" x14ac:dyDescent="0.25">
      <c r="B142" s="29" t="s">
        <v>56</v>
      </c>
      <c r="C142" s="30" t="s">
        <v>60</v>
      </c>
      <c r="D142" s="31">
        <v>1551</v>
      </c>
      <c r="E142" s="30" t="s">
        <v>62</v>
      </c>
      <c r="F142" s="30" t="s">
        <v>68</v>
      </c>
      <c r="G142" s="31">
        <v>24</v>
      </c>
      <c r="H142" s="30" t="s">
        <v>55</v>
      </c>
      <c r="I142" s="32">
        <v>2296</v>
      </c>
      <c r="K142" s="36">
        <f t="shared" si="2"/>
        <v>1206</v>
      </c>
      <c r="L142" s="36">
        <f>IFERROR(VLOOKUP(K142,Table2[[Employee Number]:[Monthly Income]],6, FALSE),"No Value")</f>
        <v>2290</v>
      </c>
      <c r="M142" s="36" t="str">
        <f>IFERROR(VLOOKUP(K142,Table2[[Employee Number]:[Job Role]],3,FALSE),"NULL")</f>
        <v>Research Scientist</v>
      </c>
    </row>
    <row r="143" spans="2:13" x14ac:dyDescent="0.25">
      <c r="B143" s="29" t="s">
        <v>56</v>
      </c>
      <c r="C143" s="30" t="s">
        <v>48</v>
      </c>
      <c r="D143" s="31">
        <v>766</v>
      </c>
      <c r="E143" s="30" t="s">
        <v>62</v>
      </c>
      <c r="F143" s="30" t="s">
        <v>99</v>
      </c>
      <c r="G143" s="31">
        <v>29</v>
      </c>
      <c r="H143" s="30" t="s">
        <v>77</v>
      </c>
      <c r="I143" s="32">
        <v>2297</v>
      </c>
      <c r="K143" s="36" t="str">
        <f t="shared" si="2"/>
        <v>No Data Available</v>
      </c>
      <c r="L143" s="36" t="str">
        <f>IFERROR(VLOOKUP(K143,Table2[[Employee Number]:[Monthly Income]],6, FALSE),"No Value")</f>
        <v>No Value</v>
      </c>
      <c r="M143" s="36" t="str">
        <f>IFERROR(VLOOKUP(K143,Table2[[Employee Number]:[Job Role]],3,FALSE),"NULL")</f>
        <v>NULL</v>
      </c>
    </row>
    <row r="144" spans="2:13" x14ac:dyDescent="0.25">
      <c r="B144" s="29" t="s">
        <v>44</v>
      </c>
      <c r="C144" s="30" t="s">
        <v>48</v>
      </c>
      <c r="D144" s="31">
        <v>1331</v>
      </c>
      <c r="E144" s="30" t="s">
        <v>51</v>
      </c>
      <c r="F144" s="30" t="s">
        <v>99</v>
      </c>
      <c r="G144" s="31">
        <v>31</v>
      </c>
      <c r="H144" s="30" t="s">
        <v>77</v>
      </c>
      <c r="I144" s="32">
        <v>2302</v>
      </c>
      <c r="K144" s="36" t="str">
        <f t="shared" si="2"/>
        <v>No Data Available</v>
      </c>
      <c r="L144" s="36" t="str">
        <f>IFERROR(VLOOKUP(K144,Table2[[Employee Number]:[Monthly Income]],6, FALSE),"No Value")</f>
        <v>No Value</v>
      </c>
      <c r="M144" s="36" t="str">
        <f>IFERROR(VLOOKUP(K144,Table2[[Employee Number]:[Job Role]],3,FALSE),"NULL")</f>
        <v>NULL</v>
      </c>
    </row>
    <row r="145" spans="2:13" x14ac:dyDescent="0.25">
      <c r="B145" s="29" t="s">
        <v>56</v>
      </c>
      <c r="C145" s="30" t="s">
        <v>60</v>
      </c>
      <c r="D145" s="31">
        <v>1718</v>
      </c>
      <c r="E145" s="30" t="s">
        <v>62</v>
      </c>
      <c r="F145" s="30" t="s">
        <v>68</v>
      </c>
      <c r="G145" s="31">
        <v>26</v>
      </c>
      <c r="H145" s="30" t="s">
        <v>71</v>
      </c>
      <c r="I145" s="32">
        <v>2305</v>
      </c>
      <c r="K145" s="36">
        <f t="shared" si="2"/>
        <v>1551</v>
      </c>
      <c r="L145" s="36">
        <f>IFERROR(VLOOKUP(K145,Table2[[Employee Number]:[Monthly Income]],6, FALSE),"No Value")</f>
        <v>2296</v>
      </c>
      <c r="M145" s="36" t="str">
        <f>IFERROR(VLOOKUP(K145,Table2[[Employee Number]:[Job Role]],3,FALSE),"NULL")</f>
        <v>Laboratory Technician</v>
      </c>
    </row>
    <row r="146" spans="2:13" x14ac:dyDescent="0.25">
      <c r="B146" s="29" t="s">
        <v>56</v>
      </c>
      <c r="C146" s="30" t="s">
        <v>48</v>
      </c>
      <c r="D146" s="31">
        <v>205</v>
      </c>
      <c r="E146" s="30" t="s">
        <v>62</v>
      </c>
      <c r="F146" s="30" t="s">
        <v>99</v>
      </c>
      <c r="G146" s="31">
        <v>53</v>
      </c>
      <c r="H146" s="30" t="s">
        <v>55</v>
      </c>
      <c r="I146" s="32">
        <v>2306</v>
      </c>
      <c r="K146" s="36">
        <f t="shared" si="2"/>
        <v>766</v>
      </c>
      <c r="L146" s="36">
        <f>IFERROR(VLOOKUP(K146,Table2[[Employee Number]:[Monthly Income]],6, FALSE),"No Value")</f>
        <v>2297</v>
      </c>
      <c r="M146" s="36" t="str">
        <f>IFERROR(VLOOKUP(K146,Table2[[Employee Number]:[Job Role]],3,FALSE),"NULL")</f>
        <v>Sales Representative</v>
      </c>
    </row>
    <row r="147" spans="2:13" x14ac:dyDescent="0.25">
      <c r="B147" s="29" t="s">
        <v>44</v>
      </c>
      <c r="C147" s="30" t="s">
        <v>60</v>
      </c>
      <c r="D147" s="31">
        <v>1905</v>
      </c>
      <c r="E147" s="30" t="s">
        <v>62</v>
      </c>
      <c r="F147" s="30" t="s">
        <v>63</v>
      </c>
      <c r="G147" s="31">
        <v>34</v>
      </c>
      <c r="H147" s="30" t="s">
        <v>71</v>
      </c>
      <c r="I147" s="32">
        <v>2307</v>
      </c>
      <c r="K147" s="36" t="str">
        <f t="shared" si="2"/>
        <v>No Data Available</v>
      </c>
      <c r="L147" s="36" t="str">
        <f>IFERROR(VLOOKUP(K147,Table2[[Employee Number]:[Monthly Income]],6, FALSE),"No Value")</f>
        <v>No Value</v>
      </c>
      <c r="M147" s="36" t="str">
        <f>IFERROR(VLOOKUP(K147,Table2[[Employee Number]:[Job Role]],3,FALSE),"NULL")</f>
        <v>NULL</v>
      </c>
    </row>
    <row r="148" spans="2:13" x14ac:dyDescent="0.25">
      <c r="B148" s="29" t="s">
        <v>56</v>
      </c>
      <c r="C148" s="30" t="s">
        <v>48</v>
      </c>
      <c r="D148" s="31">
        <v>1541</v>
      </c>
      <c r="E148" s="30" t="s">
        <v>62</v>
      </c>
      <c r="F148" s="30" t="s">
        <v>99</v>
      </c>
      <c r="G148" s="31">
        <v>34</v>
      </c>
      <c r="H148" s="30" t="s">
        <v>55</v>
      </c>
      <c r="I148" s="32">
        <v>2308</v>
      </c>
      <c r="K148" s="36">
        <f t="shared" si="2"/>
        <v>1718</v>
      </c>
      <c r="L148" s="36">
        <f>IFERROR(VLOOKUP(K148,Table2[[Employee Number]:[Monthly Income]],6, FALSE),"No Value")</f>
        <v>2305</v>
      </c>
      <c r="M148" s="36" t="str">
        <f>IFERROR(VLOOKUP(K148,Table2[[Employee Number]:[Job Role]],3,FALSE),"NULL")</f>
        <v>Laboratory Technician</v>
      </c>
    </row>
    <row r="149" spans="2:13" x14ac:dyDescent="0.25">
      <c r="B149" s="29" t="s">
        <v>56</v>
      </c>
      <c r="C149" s="30" t="s">
        <v>60</v>
      </c>
      <c r="D149" s="31">
        <v>247</v>
      </c>
      <c r="E149" s="30" t="s">
        <v>51</v>
      </c>
      <c r="F149" s="30" t="s">
        <v>63</v>
      </c>
      <c r="G149" s="31">
        <v>34</v>
      </c>
      <c r="H149" s="30" t="s">
        <v>55</v>
      </c>
      <c r="I149" s="32">
        <v>2311</v>
      </c>
      <c r="K149" s="36">
        <f t="shared" si="2"/>
        <v>205</v>
      </c>
      <c r="L149" s="36">
        <f>IFERROR(VLOOKUP(K149,Table2[[Employee Number]:[Monthly Income]],6, FALSE),"No Value")</f>
        <v>2306</v>
      </c>
      <c r="M149" s="36" t="str">
        <f>IFERROR(VLOOKUP(K149,Table2[[Employee Number]:[Job Role]],3,FALSE),"NULL")</f>
        <v>Sales Representative</v>
      </c>
    </row>
    <row r="150" spans="2:13" x14ac:dyDescent="0.25">
      <c r="B150" s="29" t="s">
        <v>44</v>
      </c>
      <c r="C150" s="30" t="s">
        <v>60</v>
      </c>
      <c r="D150" s="31">
        <v>1108</v>
      </c>
      <c r="E150" s="30" t="s">
        <v>62</v>
      </c>
      <c r="F150" s="30" t="s">
        <v>63</v>
      </c>
      <c r="G150" s="31">
        <v>33</v>
      </c>
      <c r="H150" s="30" t="s">
        <v>77</v>
      </c>
      <c r="I150" s="32">
        <v>2313</v>
      </c>
      <c r="K150" s="36" t="str">
        <f t="shared" si="2"/>
        <v>No Data Available</v>
      </c>
      <c r="L150" s="36" t="str">
        <f>IFERROR(VLOOKUP(K150,Table2[[Employee Number]:[Monthly Income]],6, FALSE),"No Value")</f>
        <v>No Value</v>
      </c>
      <c r="M150" s="36" t="str">
        <f>IFERROR(VLOOKUP(K150,Table2[[Employee Number]:[Job Role]],3,FALSE),"NULL")</f>
        <v>NULL</v>
      </c>
    </row>
    <row r="151" spans="2:13" x14ac:dyDescent="0.25">
      <c r="B151" s="29" t="s">
        <v>56</v>
      </c>
      <c r="C151" s="30" t="s">
        <v>60</v>
      </c>
      <c r="D151" s="31">
        <v>882</v>
      </c>
      <c r="E151" s="30" t="s">
        <v>62</v>
      </c>
      <c r="F151" s="30" t="s">
        <v>68</v>
      </c>
      <c r="G151" s="31">
        <v>32</v>
      </c>
      <c r="H151" s="30" t="s">
        <v>77</v>
      </c>
      <c r="I151" s="32">
        <v>2314</v>
      </c>
      <c r="K151" s="36">
        <f t="shared" si="2"/>
        <v>1541</v>
      </c>
      <c r="L151" s="36">
        <f>IFERROR(VLOOKUP(K151,Table2[[Employee Number]:[Monthly Income]],6, FALSE),"No Value")</f>
        <v>2308</v>
      </c>
      <c r="M151" s="36" t="str">
        <f>IFERROR(VLOOKUP(K151,Table2[[Employee Number]:[Job Role]],3,FALSE),"NULL")</f>
        <v>Sales Representative</v>
      </c>
    </row>
    <row r="152" spans="2:13" x14ac:dyDescent="0.25">
      <c r="B152" s="29" t="s">
        <v>56</v>
      </c>
      <c r="C152" s="30" t="s">
        <v>60</v>
      </c>
      <c r="D152" s="31">
        <v>933</v>
      </c>
      <c r="E152" s="30" t="s">
        <v>51</v>
      </c>
      <c r="F152" s="30" t="s">
        <v>63</v>
      </c>
      <c r="G152" s="31">
        <v>27</v>
      </c>
      <c r="H152" s="30" t="s">
        <v>77</v>
      </c>
      <c r="I152" s="32">
        <v>2318</v>
      </c>
      <c r="K152" s="36">
        <f t="shared" si="2"/>
        <v>247</v>
      </c>
      <c r="L152" s="36">
        <f>IFERROR(VLOOKUP(K152,Table2[[Employee Number]:[Monthly Income]],6, FALSE),"No Value")</f>
        <v>2311</v>
      </c>
      <c r="M152" s="36" t="str">
        <f>IFERROR(VLOOKUP(K152,Table2[[Employee Number]:[Job Role]],3,FALSE),"NULL")</f>
        <v>Research Scientist</v>
      </c>
    </row>
    <row r="153" spans="2:13" x14ac:dyDescent="0.25">
      <c r="B153" s="29" t="s">
        <v>44</v>
      </c>
      <c r="C153" s="30" t="s">
        <v>60</v>
      </c>
      <c r="D153" s="31">
        <v>816</v>
      </c>
      <c r="E153" s="30" t="s">
        <v>51</v>
      </c>
      <c r="F153" s="30" t="s">
        <v>68</v>
      </c>
      <c r="G153" s="31">
        <v>29</v>
      </c>
      <c r="H153" s="30" t="s">
        <v>55</v>
      </c>
      <c r="I153" s="32">
        <v>2319</v>
      </c>
      <c r="K153" s="36" t="str">
        <f t="shared" si="2"/>
        <v>No Data Available</v>
      </c>
      <c r="L153" s="36" t="str">
        <f>IFERROR(VLOOKUP(K153,Table2[[Employee Number]:[Monthly Income]],6, FALSE),"No Value")</f>
        <v>No Value</v>
      </c>
      <c r="M153" s="36" t="str">
        <f>IFERROR(VLOOKUP(K153,Table2[[Employee Number]:[Job Role]],3,FALSE),"NULL")</f>
        <v>NULL</v>
      </c>
    </row>
    <row r="154" spans="2:13" x14ac:dyDescent="0.25">
      <c r="B154" s="29" t="s">
        <v>44</v>
      </c>
      <c r="C154" s="30" t="s">
        <v>60</v>
      </c>
      <c r="D154" s="31">
        <v>991</v>
      </c>
      <c r="E154" s="30" t="s">
        <v>62</v>
      </c>
      <c r="F154" s="30" t="s">
        <v>63</v>
      </c>
      <c r="G154" s="31">
        <v>31</v>
      </c>
      <c r="H154" s="30" t="s">
        <v>55</v>
      </c>
      <c r="I154" s="32">
        <v>2321</v>
      </c>
      <c r="K154" s="36">
        <f t="shared" si="2"/>
        <v>882</v>
      </c>
      <c r="L154" s="36">
        <f>IFERROR(VLOOKUP(K154,Table2[[Employee Number]:[Monthly Income]],6, FALSE),"No Value")</f>
        <v>2314</v>
      </c>
      <c r="M154" s="36" t="str">
        <f>IFERROR(VLOOKUP(K154,Table2[[Employee Number]:[Job Role]],3,FALSE),"NULL")</f>
        <v>Laboratory Technician</v>
      </c>
    </row>
    <row r="155" spans="2:13" x14ac:dyDescent="0.25">
      <c r="B155" s="29" t="s">
        <v>56</v>
      </c>
      <c r="C155" s="30" t="s">
        <v>48</v>
      </c>
      <c r="D155" s="31">
        <v>113</v>
      </c>
      <c r="E155" s="30" t="s">
        <v>62</v>
      </c>
      <c r="F155" s="30" t="s">
        <v>99</v>
      </c>
      <c r="G155" s="31">
        <v>23</v>
      </c>
      <c r="H155" s="30" t="s">
        <v>65</v>
      </c>
      <c r="I155" s="32">
        <v>2322</v>
      </c>
      <c r="K155" s="36">
        <f t="shared" si="2"/>
        <v>933</v>
      </c>
      <c r="L155" s="36">
        <f>IFERROR(VLOOKUP(K155,Table2[[Employee Number]:[Monthly Income]],6, FALSE),"No Value")</f>
        <v>2318</v>
      </c>
      <c r="M155" s="36" t="str">
        <f>IFERROR(VLOOKUP(K155,Table2[[Employee Number]:[Job Role]],3,FALSE),"NULL")</f>
        <v>Research Scientist</v>
      </c>
    </row>
    <row r="156" spans="2:13" x14ac:dyDescent="0.25">
      <c r="B156" s="29" t="s">
        <v>56</v>
      </c>
      <c r="C156" s="30" t="s">
        <v>60</v>
      </c>
      <c r="D156" s="31">
        <v>217</v>
      </c>
      <c r="E156" s="30" t="s">
        <v>62</v>
      </c>
      <c r="F156" s="30" t="s">
        <v>63</v>
      </c>
      <c r="G156" s="31">
        <v>22</v>
      </c>
      <c r="H156" s="30" t="s">
        <v>65</v>
      </c>
      <c r="I156" s="32">
        <v>2323</v>
      </c>
      <c r="K156" s="36" t="str">
        <f t="shared" si="2"/>
        <v>No Data Available</v>
      </c>
      <c r="L156" s="36" t="str">
        <f>IFERROR(VLOOKUP(K156,Table2[[Employee Number]:[Monthly Income]],6, FALSE),"No Value")</f>
        <v>No Value</v>
      </c>
      <c r="M156" s="36" t="str">
        <f>IFERROR(VLOOKUP(K156,Table2[[Employee Number]:[Job Role]],3,FALSE),"NULL")</f>
        <v>NULL</v>
      </c>
    </row>
    <row r="157" spans="2:13" x14ac:dyDescent="0.25">
      <c r="B157" s="29" t="s">
        <v>44</v>
      </c>
      <c r="C157" s="30" t="s">
        <v>48</v>
      </c>
      <c r="D157" s="31">
        <v>1077</v>
      </c>
      <c r="E157" s="30" t="s">
        <v>51</v>
      </c>
      <c r="F157" s="30" t="s">
        <v>99</v>
      </c>
      <c r="G157" s="31">
        <v>20</v>
      </c>
      <c r="H157" s="30" t="s">
        <v>77</v>
      </c>
      <c r="I157" s="32">
        <v>2323</v>
      </c>
      <c r="K157" s="36" t="str">
        <f t="shared" si="2"/>
        <v>No Data Available</v>
      </c>
      <c r="L157" s="36" t="str">
        <f>IFERROR(VLOOKUP(K157,Table2[[Employee Number]:[Monthly Income]],6, FALSE),"No Value")</f>
        <v>No Value</v>
      </c>
      <c r="M157" s="36" t="str">
        <f>IFERROR(VLOOKUP(K157,Table2[[Employee Number]:[Job Role]],3,FALSE),"NULL")</f>
        <v>NULL</v>
      </c>
    </row>
    <row r="158" spans="2:13" x14ac:dyDescent="0.25">
      <c r="B158" s="29" t="s">
        <v>44</v>
      </c>
      <c r="C158" s="30" t="s">
        <v>48</v>
      </c>
      <c r="D158" s="31">
        <v>235</v>
      </c>
      <c r="E158" s="30" t="s">
        <v>51</v>
      </c>
      <c r="F158" s="30" t="s">
        <v>99</v>
      </c>
      <c r="G158" s="31">
        <v>19</v>
      </c>
      <c r="H158" s="30" t="s">
        <v>65</v>
      </c>
      <c r="I158" s="32">
        <v>2325</v>
      </c>
      <c r="K158" s="36">
        <f t="shared" si="2"/>
        <v>113</v>
      </c>
      <c r="L158" s="36">
        <f>IFERROR(VLOOKUP(K158,Table2[[Employee Number]:[Monthly Income]],6, FALSE),"No Value")</f>
        <v>2322</v>
      </c>
      <c r="M158" s="36" t="str">
        <f>IFERROR(VLOOKUP(K158,Table2[[Employee Number]:[Job Role]],3,FALSE),"NULL")</f>
        <v>Sales Representative</v>
      </c>
    </row>
    <row r="159" spans="2:13" x14ac:dyDescent="0.25">
      <c r="B159" s="29" t="s">
        <v>56</v>
      </c>
      <c r="C159" s="30" t="s">
        <v>60</v>
      </c>
      <c r="D159" s="31">
        <v>403</v>
      </c>
      <c r="E159" s="30" t="s">
        <v>62</v>
      </c>
      <c r="F159" s="30" t="s">
        <v>63</v>
      </c>
      <c r="G159" s="31">
        <v>37</v>
      </c>
      <c r="H159" s="30" t="s">
        <v>77</v>
      </c>
      <c r="I159" s="32">
        <v>2326</v>
      </c>
      <c r="K159" s="36">
        <f t="shared" si="2"/>
        <v>217</v>
      </c>
      <c r="L159" s="36">
        <f>IFERROR(VLOOKUP(K159,Table2[[Employee Number]:[Monthly Income]],6, FALSE),"No Value")</f>
        <v>2323</v>
      </c>
      <c r="M159" s="36" t="str">
        <f>IFERROR(VLOOKUP(K159,Table2[[Employee Number]:[Job Role]],3,FALSE),"NULL")</f>
        <v>Research Scientist</v>
      </c>
    </row>
    <row r="160" spans="2:13" x14ac:dyDescent="0.25">
      <c r="B160" s="29" t="s">
        <v>56</v>
      </c>
      <c r="C160" s="30" t="s">
        <v>60</v>
      </c>
      <c r="D160" s="31">
        <v>284</v>
      </c>
      <c r="E160" s="30" t="s">
        <v>62</v>
      </c>
      <c r="F160" s="30" t="s">
        <v>63</v>
      </c>
      <c r="G160" s="31">
        <v>22</v>
      </c>
      <c r="H160" s="30" t="s">
        <v>77</v>
      </c>
      <c r="I160" s="32">
        <v>2328</v>
      </c>
      <c r="K160" s="36" t="str">
        <f t="shared" si="2"/>
        <v>No Data Available</v>
      </c>
      <c r="L160" s="36" t="str">
        <f>IFERROR(VLOOKUP(K160,Table2[[Employee Number]:[Monthly Income]],6, FALSE),"No Value")</f>
        <v>No Value</v>
      </c>
      <c r="M160" s="36" t="str">
        <f>IFERROR(VLOOKUP(K160,Table2[[Employee Number]:[Job Role]],3,FALSE),"NULL")</f>
        <v>NULL</v>
      </c>
    </row>
    <row r="161" spans="2:13" x14ac:dyDescent="0.25">
      <c r="B161" s="29" t="s">
        <v>56</v>
      </c>
      <c r="C161" s="30" t="s">
        <v>48</v>
      </c>
      <c r="D161" s="31">
        <v>941</v>
      </c>
      <c r="E161" s="30" t="s">
        <v>62</v>
      </c>
      <c r="F161" s="30" t="s">
        <v>99</v>
      </c>
      <c r="G161" s="31">
        <v>31</v>
      </c>
      <c r="H161" s="30" t="s">
        <v>71</v>
      </c>
      <c r="I161" s="32">
        <v>2329</v>
      </c>
      <c r="K161" s="36" t="str">
        <f t="shared" si="2"/>
        <v>No Data Available</v>
      </c>
      <c r="L161" s="36" t="str">
        <f>IFERROR(VLOOKUP(K161,Table2[[Employee Number]:[Monthly Income]],6, FALSE),"No Value")</f>
        <v>No Value</v>
      </c>
      <c r="M161" s="36" t="str">
        <f>IFERROR(VLOOKUP(K161,Table2[[Employee Number]:[Job Role]],3,FALSE),"NULL")</f>
        <v>NULL</v>
      </c>
    </row>
    <row r="162" spans="2:13" x14ac:dyDescent="0.25">
      <c r="B162" s="29" t="s">
        <v>56</v>
      </c>
      <c r="C162" s="30" t="s">
        <v>60</v>
      </c>
      <c r="D162" s="31">
        <v>951</v>
      </c>
      <c r="E162" s="30" t="s">
        <v>51</v>
      </c>
      <c r="F162" s="30" t="s">
        <v>68</v>
      </c>
      <c r="G162" s="31">
        <v>32</v>
      </c>
      <c r="H162" s="30" t="s">
        <v>77</v>
      </c>
      <c r="I162" s="32">
        <v>2332</v>
      </c>
      <c r="K162" s="36">
        <f t="shared" si="2"/>
        <v>403</v>
      </c>
      <c r="L162" s="36">
        <f>IFERROR(VLOOKUP(K162,Table2[[Employee Number]:[Monthly Income]],6, FALSE),"No Value")</f>
        <v>2326</v>
      </c>
      <c r="M162" s="36" t="str">
        <f>IFERROR(VLOOKUP(K162,Table2[[Employee Number]:[Job Role]],3,FALSE),"NULL")</f>
        <v>Research Scientist</v>
      </c>
    </row>
    <row r="163" spans="2:13" x14ac:dyDescent="0.25">
      <c r="B163" s="29" t="s">
        <v>44</v>
      </c>
      <c r="C163" s="30" t="s">
        <v>161</v>
      </c>
      <c r="D163" s="31">
        <v>1844</v>
      </c>
      <c r="E163" s="30" t="s">
        <v>62</v>
      </c>
      <c r="F163" s="30" t="s">
        <v>163</v>
      </c>
      <c r="G163" s="31">
        <v>29</v>
      </c>
      <c r="H163" s="30" t="s">
        <v>77</v>
      </c>
      <c r="I163" s="32">
        <v>2335</v>
      </c>
      <c r="K163" s="36">
        <f t="shared" si="2"/>
        <v>284</v>
      </c>
      <c r="L163" s="36">
        <f>IFERROR(VLOOKUP(K163,Table2[[Employee Number]:[Monthly Income]],6, FALSE),"No Value")</f>
        <v>2328</v>
      </c>
      <c r="M163" s="36" t="str">
        <f>IFERROR(VLOOKUP(K163,Table2[[Employee Number]:[Job Role]],3,FALSE),"NULL")</f>
        <v>Research Scientist</v>
      </c>
    </row>
    <row r="164" spans="2:13" x14ac:dyDescent="0.25">
      <c r="B164" s="29" t="s">
        <v>44</v>
      </c>
      <c r="C164" s="30" t="s">
        <v>60</v>
      </c>
      <c r="D164" s="31">
        <v>2032</v>
      </c>
      <c r="E164" s="30" t="s">
        <v>62</v>
      </c>
      <c r="F164" s="30" t="s">
        <v>68</v>
      </c>
      <c r="G164" s="31">
        <v>56</v>
      </c>
      <c r="H164" s="30" t="s">
        <v>55</v>
      </c>
      <c r="I164" s="32">
        <v>2339</v>
      </c>
      <c r="K164" s="36">
        <f t="shared" si="2"/>
        <v>941</v>
      </c>
      <c r="L164" s="36">
        <f>IFERROR(VLOOKUP(K164,Table2[[Employee Number]:[Monthly Income]],6, FALSE),"No Value")</f>
        <v>2329</v>
      </c>
      <c r="M164" s="36" t="str">
        <f>IFERROR(VLOOKUP(K164,Table2[[Employee Number]:[Job Role]],3,FALSE),"NULL")</f>
        <v>Sales Representative</v>
      </c>
    </row>
    <row r="165" spans="2:13" x14ac:dyDescent="0.25">
      <c r="B165" s="29" t="s">
        <v>56</v>
      </c>
      <c r="C165" s="30" t="s">
        <v>60</v>
      </c>
      <c r="D165" s="31">
        <v>346</v>
      </c>
      <c r="E165" s="30" t="s">
        <v>62</v>
      </c>
      <c r="F165" s="30" t="s">
        <v>63</v>
      </c>
      <c r="G165" s="31">
        <v>29</v>
      </c>
      <c r="H165" s="30" t="s">
        <v>77</v>
      </c>
      <c r="I165" s="32">
        <v>2340</v>
      </c>
      <c r="K165" s="36">
        <f t="shared" si="2"/>
        <v>951</v>
      </c>
      <c r="L165" s="36">
        <f>IFERROR(VLOOKUP(K165,Table2[[Employee Number]:[Monthly Income]],6, FALSE),"No Value")</f>
        <v>2332</v>
      </c>
      <c r="M165" s="36" t="str">
        <f>IFERROR(VLOOKUP(K165,Table2[[Employee Number]:[Job Role]],3,FALSE),"NULL")</f>
        <v>Laboratory Technician</v>
      </c>
    </row>
    <row r="166" spans="2:13" x14ac:dyDescent="0.25">
      <c r="B166" s="29" t="s">
        <v>44</v>
      </c>
      <c r="C166" s="30" t="s">
        <v>60</v>
      </c>
      <c r="D166" s="31">
        <v>622</v>
      </c>
      <c r="E166" s="30" t="s">
        <v>62</v>
      </c>
      <c r="F166" s="30" t="s">
        <v>68</v>
      </c>
      <c r="G166" s="31">
        <v>26</v>
      </c>
      <c r="H166" s="30" t="s">
        <v>77</v>
      </c>
      <c r="I166" s="32">
        <v>2340</v>
      </c>
      <c r="K166" s="36" t="str">
        <f t="shared" si="2"/>
        <v>No Data Available</v>
      </c>
      <c r="L166" s="36" t="str">
        <f>IFERROR(VLOOKUP(K166,Table2[[Employee Number]:[Monthly Income]],6, FALSE),"No Value")</f>
        <v>No Value</v>
      </c>
      <c r="M166" s="36" t="str">
        <f>IFERROR(VLOOKUP(K166,Table2[[Employee Number]:[Job Role]],3,FALSE),"NULL")</f>
        <v>NULL</v>
      </c>
    </row>
    <row r="167" spans="2:13" x14ac:dyDescent="0.25">
      <c r="B167" s="29" t="s">
        <v>56</v>
      </c>
      <c r="C167" s="30" t="s">
        <v>60</v>
      </c>
      <c r="D167" s="31">
        <v>54</v>
      </c>
      <c r="E167" s="30" t="s">
        <v>51</v>
      </c>
      <c r="F167" s="30" t="s">
        <v>68</v>
      </c>
      <c r="G167" s="31">
        <v>27</v>
      </c>
      <c r="H167" s="30" t="s">
        <v>71</v>
      </c>
      <c r="I167" s="32">
        <v>2341</v>
      </c>
      <c r="K167" s="36" t="str">
        <f t="shared" si="2"/>
        <v>No Data Available</v>
      </c>
      <c r="L167" s="36" t="str">
        <f>IFERROR(VLOOKUP(K167,Table2[[Employee Number]:[Monthly Income]],6, FALSE),"No Value")</f>
        <v>No Value</v>
      </c>
      <c r="M167" s="36" t="str">
        <f>IFERROR(VLOOKUP(K167,Table2[[Employee Number]:[Job Role]],3,FALSE),"NULL")</f>
        <v>NULL</v>
      </c>
    </row>
    <row r="168" spans="2:13" x14ac:dyDescent="0.25">
      <c r="B168" s="29" t="s">
        <v>56</v>
      </c>
      <c r="C168" s="30" t="s">
        <v>60</v>
      </c>
      <c r="D168" s="31">
        <v>763</v>
      </c>
      <c r="E168" s="30" t="s">
        <v>51</v>
      </c>
      <c r="F168" s="30" t="s">
        <v>63</v>
      </c>
      <c r="G168" s="31">
        <v>40</v>
      </c>
      <c r="H168" s="30" t="s">
        <v>65</v>
      </c>
      <c r="I168" s="32">
        <v>2342</v>
      </c>
      <c r="K168" s="36">
        <f t="shared" si="2"/>
        <v>346</v>
      </c>
      <c r="L168" s="36">
        <f>IFERROR(VLOOKUP(K168,Table2[[Employee Number]:[Monthly Income]],6, FALSE),"No Value")</f>
        <v>2340</v>
      </c>
      <c r="M168" s="36" t="str">
        <f>IFERROR(VLOOKUP(K168,Table2[[Employee Number]:[Job Role]],3,FALSE),"NULL")</f>
        <v>Research Scientist</v>
      </c>
    </row>
    <row r="169" spans="2:13" x14ac:dyDescent="0.25">
      <c r="B169" s="29" t="s">
        <v>56</v>
      </c>
      <c r="C169" s="30" t="s">
        <v>161</v>
      </c>
      <c r="D169" s="31">
        <v>878</v>
      </c>
      <c r="E169" s="30" t="s">
        <v>62</v>
      </c>
      <c r="F169" s="30" t="s">
        <v>163</v>
      </c>
      <c r="G169" s="31">
        <v>36</v>
      </c>
      <c r="H169" s="30" t="s">
        <v>77</v>
      </c>
      <c r="I169" s="32">
        <v>2342</v>
      </c>
      <c r="K169" s="36" t="str">
        <f t="shared" si="2"/>
        <v>No Data Available</v>
      </c>
      <c r="L169" s="36" t="str">
        <f>IFERROR(VLOOKUP(K169,Table2[[Employee Number]:[Monthly Income]],6, FALSE),"No Value")</f>
        <v>No Value</v>
      </c>
      <c r="M169" s="36" t="str">
        <f>IFERROR(VLOOKUP(K169,Table2[[Employee Number]:[Job Role]],3,FALSE),"NULL")</f>
        <v>NULL</v>
      </c>
    </row>
    <row r="170" spans="2:13" x14ac:dyDescent="0.25">
      <c r="B170" s="29" t="s">
        <v>56</v>
      </c>
      <c r="C170" s="30" t="s">
        <v>48</v>
      </c>
      <c r="D170" s="31">
        <v>1044</v>
      </c>
      <c r="E170" s="30" t="s">
        <v>51</v>
      </c>
      <c r="F170" s="30" t="s">
        <v>99</v>
      </c>
      <c r="G170" s="31">
        <v>33</v>
      </c>
      <c r="H170" s="30" t="s">
        <v>65</v>
      </c>
      <c r="I170" s="32">
        <v>2342</v>
      </c>
      <c r="K170" s="36">
        <f t="shared" si="2"/>
        <v>54</v>
      </c>
      <c r="L170" s="36">
        <f>IFERROR(VLOOKUP(K170,Table2[[Employee Number]:[Monthly Income]],6, FALSE),"No Value")</f>
        <v>2341</v>
      </c>
      <c r="M170" s="36" t="str">
        <f>IFERROR(VLOOKUP(K170,Table2[[Employee Number]:[Job Role]],3,FALSE),"NULL")</f>
        <v>Laboratory Technician</v>
      </c>
    </row>
    <row r="171" spans="2:13" x14ac:dyDescent="0.25">
      <c r="B171" s="29" t="s">
        <v>44</v>
      </c>
      <c r="C171" s="30" t="s">
        <v>60</v>
      </c>
      <c r="D171" s="31">
        <v>1792</v>
      </c>
      <c r="E171" s="30" t="s">
        <v>62</v>
      </c>
      <c r="F171" s="30" t="s">
        <v>63</v>
      </c>
      <c r="G171" s="31">
        <v>44</v>
      </c>
      <c r="H171" s="30" t="s">
        <v>55</v>
      </c>
      <c r="I171" s="32">
        <v>2342</v>
      </c>
      <c r="K171" s="36">
        <f t="shared" si="2"/>
        <v>763</v>
      </c>
      <c r="L171" s="36">
        <f>IFERROR(VLOOKUP(K171,Table2[[Employee Number]:[Monthly Income]],6, FALSE),"No Value")</f>
        <v>2342</v>
      </c>
      <c r="M171" s="36" t="str">
        <f>IFERROR(VLOOKUP(K171,Table2[[Employee Number]:[Job Role]],3,FALSE),"NULL")</f>
        <v>Research Scientist</v>
      </c>
    </row>
    <row r="172" spans="2:13" x14ac:dyDescent="0.25">
      <c r="B172" s="29" t="s">
        <v>56</v>
      </c>
      <c r="C172" s="30" t="s">
        <v>60</v>
      </c>
      <c r="D172" s="31">
        <v>1474</v>
      </c>
      <c r="E172" s="30" t="s">
        <v>62</v>
      </c>
      <c r="F172" s="30" t="s">
        <v>63</v>
      </c>
      <c r="G172" s="31">
        <v>40</v>
      </c>
      <c r="H172" s="30" t="s">
        <v>77</v>
      </c>
      <c r="I172" s="32">
        <v>2345</v>
      </c>
      <c r="K172" s="36">
        <f t="shared" si="2"/>
        <v>878</v>
      </c>
      <c r="L172" s="36">
        <f>IFERROR(VLOOKUP(K172,Table2[[Employee Number]:[Monthly Income]],6, FALSE),"No Value")</f>
        <v>2342</v>
      </c>
      <c r="M172" s="36" t="str">
        <f>IFERROR(VLOOKUP(K172,Table2[[Employee Number]:[Job Role]],3,FALSE),"NULL")</f>
        <v>Human Resources</v>
      </c>
    </row>
    <row r="173" spans="2:13" x14ac:dyDescent="0.25">
      <c r="B173" s="29" t="s">
        <v>56</v>
      </c>
      <c r="C173" s="30" t="s">
        <v>60</v>
      </c>
      <c r="D173" s="31">
        <v>206</v>
      </c>
      <c r="E173" s="30" t="s">
        <v>62</v>
      </c>
      <c r="F173" s="30" t="s">
        <v>68</v>
      </c>
      <c r="G173" s="31">
        <v>45</v>
      </c>
      <c r="H173" s="30" t="s">
        <v>77</v>
      </c>
      <c r="I173" s="32">
        <v>2348</v>
      </c>
      <c r="K173" s="36">
        <f t="shared" si="2"/>
        <v>1044</v>
      </c>
      <c r="L173" s="36">
        <f>IFERROR(VLOOKUP(K173,Table2[[Employee Number]:[Monthly Income]],6, FALSE),"No Value")</f>
        <v>2342</v>
      </c>
      <c r="M173" s="36" t="str">
        <f>IFERROR(VLOOKUP(K173,Table2[[Employee Number]:[Job Role]],3,FALSE),"NULL")</f>
        <v>Sales Representative</v>
      </c>
    </row>
    <row r="174" spans="2:13" x14ac:dyDescent="0.25">
      <c r="B174" s="29" t="s">
        <v>44</v>
      </c>
      <c r="C174" s="30" t="s">
        <v>48</v>
      </c>
      <c r="D174" s="31">
        <v>555</v>
      </c>
      <c r="E174" s="30" t="s">
        <v>51</v>
      </c>
      <c r="F174" s="30" t="s">
        <v>99</v>
      </c>
      <c r="G174" s="31">
        <v>34</v>
      </c>
      <c r="H174" s="30" t="s">
        <v>55</v>
      </c>
      <c r="I174" s="32">
        <v>2351</v>
      </c>
      <c r="K174" s="36" t="str">
        <f t="shared" si="2"/>
        <v>No Data Available</v>
      </c>
      <c r="L174" s="36" t="str">
        <f>IFERROR(VLOOKUP(K174,Table2[[Employee Number]:[Monthly Income]],6, FALSE),"No Value")</f>
        <v>No Value</v>
      </c>
      <c r="M174" s="36" t="str">
        <f>IFERROR(VLOOKUP(K174,Table2[[Employee Number]:[Job Role]],3,FALSE),"NULL")</f>
        <v>NULL</v>
      </c>
    </row>
    <row r="175" spans="2:13" x14ac:dyDescent="0.25">
      <c r="B175" s="29" t="s">
        <v>56</v>
      </c>
      <c r="C175" s="30" t="s">
        <v>60</v>
      </c>
      <c r="D175" s="31">
        <v>895</v>
      </c>
      <c r="E175" s="30" t="s">
        <v>62</v>
      </c>
      <c r="F175" s="30" t="s">
        <v>63</v>
      </c>
      <c r="G175" s="31">
        <v>31</v>
      </c>
      <c r="H175" s="30" t="s">
        <v>71</v>
      </c>
      <c r="I175" s="32">
        <v>2356</v>
      </c>
      <c r="K175" s="36">
        <f t="shared" si="2"/>
        <v>1474</v>
      </c>
      <c r="L175" s="36">
        <f>IFERROR(VLOOKUP(K175,Table2[[Employee Number]:[Monthly Income]],6, FALSE),"No Value")</f>
        <v>2345</v>
      </c>
      <c r="M175" s="36" t="str">
        <f>IFERROR(VLOOKUP(K175,Table2[[Employee Number]:[Job Role]],3,FALSE),"NULL")</f>
        <v>Research Scientist</v>
      </c>
    </row>
    <row r="176" spans="2:13" x14ac:dyDescent="0.25">
      <c r="B176" s="29" t="s">
        <v>44</v>
      </c>
      <c r="C176" s="30" t="s">
        <v>60</v>
      </c>
      <c r="D176" s="31">
        <v>1333</v>
      </c>
      <c r="E176" s="30" t="s">
        <v>62</v>
      </c>
      <c r="F176" s="30" t="s">
        <v>68</v>
      </c>
      <c r="G176" s="31">
        <v>44</v>
      </c>
      <c r="H176" s="30" t="s">
        <v>77</v>
      </c>
      <c r="I176" s="32">
        <v>2362</v>
      </c>
      <c r="K176" s="36">
        <f t="shared" si="2"/>
        <v>206</v>
      </c>
      <c r="L176" s="36">
        <f>IFERROR(VLOOKUP(K176,Table2[[Employee Number]:[Monthly Income]],6, FALSE),"No Value")</f>
        <v>2348</v>
      </c>
      <c r="M176" s="36" t="str">
        <f>IFERROR(VLOOKUP(K176,Table2[[Employee Number]:[Job Role]],3,FALSE),"NULL")</f>
        <v>Laboratory Technician</v>
      </c>
    </row>
    <row r="177" spans="2:13" x14ac:dyDescent="0.25">
      <c r="B177" s="29" t="s">
        <v>44</v>
      </c>
      <c r="C177" s="30" t="s">
        <v>60</v>
      </c>
      <c r="D177" s="31">
        <v>1522</v>
      </c>
      <c r="E177" s="30" t="s">
        <v>62</v>
      </c>
      <c r="F177" s="30" t="s">
        <v>63</v>
      </c>
      <c r="G177" s="31">
        <v>29</v>
      </c>
      <c r="H177" s="30" t="s">
        <v>71</v>
      </c>
      <c r="I177" s="32">
        <v>2362</v>
      </c>
      <c r="K177" s="36" t="str">
        <f t="shared" si="2"/>
        <v>No Data Available</v>
      </c>
      <c r="L177" s="36" t="str">
        <f>IFERROR(VLOOKUP(K177,Table2[[Employee Number]:[Monthly Income]],6, FALSE),"No Value")</f>
        <v>No Value</v>
      </c>
      <c r="M177" s="36" t="str">
        <f>IFERROR(VLOOKUP(K177,Table2[[Employee Number]:[Job Role]],3,FALSE),"NULL")</f>
        <v>NULL</v>
      </c>
    </row>
    <row r="178" spans="2:13" x14ac:dyDescent="0.25">
      <c r="B178" s="29" t="s">
        <v>44</v>
      </c>
      <c r="C178" s="30" t="s">
        <v>60</v>
      </c>
      <c r="D178" s="31">
        <v>848</v>
      </c>
      <c r="E178" s="30" t="s">
        <v>51</v>
      </c>
      <c r="F178" s="30" t="s">
        <v>63</v>
      </c>
      <c r="G178" s="31">
        <v>26</v>
      </c>
      <c r="H178" s="30" t="s">
        <v>55</v>
      </c>
      <c r="I178" s="32">
        <v>2366</v>
      </c>
      <c r="K178" s="36">
        <f t="shared" si="2"/>
        <v>895</v>
      </c>
      <c r="L178" s="36">
        <f>IFERROR(VLOOKUP(K178,Table2[[Employee Number]:[Monthly Income]],6, FALSE),"No Value")</f>
        <v>2356</v>
      </c>
      <c r="M178" s="36" t="str">
        <f>IFERROR(VLOOKUP(K178,Table2[[Employee Number]:[Job Role]],3,FALSE),"NULL")</f>
        <v>Research Scientist</v>
      </c>
    </row>
    <row r="179" spans="2:13" x14ac:dyDescent="0.25">
      <c r="B179" s="29" t="s">
        <v>56</v>
      </c>
      <c r="C179" s="30" t="s">
        <v>60</v>
      </c>
      <c r="D179" s="31">
        <v>1576</v>
      </c>
      <c r="E179" s="30" t="s">
        <v>51</v>
      </c>
      <c r="F179" s="30" t="s">
        <v>63</v>
      </c>
      <c r="G179" s="31">
        <v>48</v>
      </c>
      <c r="H179" s="30" t="s">
        <v>71</v>
      </c>
      <c r="I179" s="32">
        <v>2367</v>
      </c>
      <c r="K179" s="36" t="str">
        <f t="shared" si="2"/>
        <v>No Data Available</v>
      </c>
      <c r="L179" s="36" t="str">
        <f>IFERROR(VLOOKUP(K179,Table2[[Employee Number]:[Monthly Income]],6, FALSE),"No Value")</f>
        <v>No Value</v>
      </c>
      <c r="M179" s="36" t="str">
        <f>IFERROR(VLOOKUP(K179,Table2[[Employee Number]:[Job Role]],3,FALSE),"NULL")</f>
        <v>NULL</v>
      </c>
    </row>
    <row r="180" spans="2:13" x14ac:dyDescent="0.25">
      <c r="B180" s="29" t="s">
        <v>44</v>
      </c>
      <c r="C180" s="30" t="s">
        <v>60</v>
      </c>
      <c r="D180" s="31">
        <v>1960</v>
      </c>
      <c r="E180" s="30" t="s">
        <v>62</v>
      </c>
      <c r="F180" s="30" t="s">
        <v>68</v>
      </c>
      <c r="G180" s="31">
        <v>28</v>
      </c>
      <c r="H180" s="30" t="s">
        <v>77</v>
      </c>
      <c r="I180" s="32">
        <v>2367</v>
      </c>
      <c r="K180" s="36" t="str">
        <f t="shared" si="2"/>
        <v>No Data Available</v>
      </c>
      <c r="L180" s="36" t="str">
        <f>IFERROR(VLOOKUP(K180,Table2[[Employee Number]:[Monthly Income]],6, FALSE),"No Value")</f>
        <v>No Value</v>
      </c>
      <c r="M180" s="36" t="str">
        <f>IFERROR(VLOOKUP(K180,Table2[[Employee Number]:[Job Role]],3,FALSE),"NULL")</f>
        <v>NULL</v>
      </c>
    </row>
    <row r="181" spans="2:13" x14ac:dyDescent="0.25">
      <c r="B181" s="29" t="s">
        <v>56</v>
      </c>
      <c r="C181" s="30" t="s">
        <v>60</v>
      </c>
      <c r="D181" s="31">
        <v>164</v>
      </c>
      <c r="E181" s="30" t="s">
        <v>51</v>
      </c>
      <c r="F181" s="30" t="s">
        <v>63</v>
      </c>
      <c r="G181" s="31">
        <v>26</v>
      </c>
      <c r="H181" s="30" t="s">
        <v>77</v>
      </c>
      <c r="I181" s="32">
        <v>2368</v>
      </c>
      <c r="K181" s="36" t="str">
        <f t="shared" si="2"/>
        <v>No Data Available</v>
      </c>
      <c r="L181" s="36" t="str">
        <f>IFERROR(VLOOKUP(K181,Table2[[Employee Number]:[Monthly Income]],6, FALSE),"No Value")</f>
        <v>No Value</v>
      </c>
      <c r="M181" s="36" t="str">
        <f>IFERROR(VLOOKUP(K181,Table2[[Employee Number]:[Job Role]],3,FALSE),"NULL")</f>
        <v>NULL</v>
      </c>
    </row>
    <row r="182" spans="2:13" x14ac:dyDescent="0.25">
      <c r="B182" s="29" t="s">
        <v>56</v>
      </c>
      <c r="C182" s="30" t="s">
        <v>60</v>
      </c>
      <c r="D182" s="31">
        <v>471</v>
      </c>
      <c r="E182" s="30" t="s">
        <v>51</v>
      </c>
      <c r="F182" s="30" t="s">
        <v>68</v>
      </c>
      <c r="G182" s="31">
        <v>32</v>
      </c>
      <c r="H182" s="30" t="s">
        <v>77</v>
      </c>
      <c r="I182" s="32">
        <v>2370</v>
      </c>
      <c r="K182" s="36">
        <f t="shared" si="2"/>
        <v>1576</v>
      </c>
      <c r="L182" s="36">
        <f>IFERROR(VLOOKUP(K182,Table2[[Employee Number]:[Monthly Income]],6, FALSE),"No Value")</f>
        <v>2367</v>
      </c>
      <c r="M182" s="36" t="str">
        <f>IFERROR(VLOOKUP(K182,Table2[[Employee Number]:[Job Role]],3,FALSE),"NULL")</f>
        <v>Research Scientist</v>
      </c>
    </row>
    <row r="183" spans="2:13" x14ac:dyDescent="0.25">
      <c r="B183" s="29" t="s">
        <v>56</v>
      </c>
      <c r="C183" s="30" t="s">
        <v>60</v>
      </c>
      <c r="D183" s="31">
        <v>1292</v>
      </c>
      <c r="E183" s="30" t="s">
        <v>51</v>
      </c>
      <c r="F183" s="30" t="s">
        <v>63</v>
      </c>
      <c r="G183" s="31">
        <v>42</v>
      </c>
      <c r="H183" s="30" t="s">
        <v>71</v>
      </c>
      <c r="I183" s="32">
        <v>2372</v>
      </c>
      <c r="K183" s="36" t="str">
        <f t="shared" si="2"/>
        <v>No Data Available</v>
      </c>
      <c r="L183" s="36" t="str">
        <f>IFERROR(VLOOKUP(K183,Table2[[Employee Number]:[Monthly Income]],6, FALSE),"No Value")</f>
        <v>No Value</v>
      </c>
      <c r="M183" s="36" t="str">
        <f>IFERROR(VLOOKUP(K183,Table2[[Employee Number]:[Job Role]],3,FALSE),"NULL")</f>
        <v>NULL</v>
      </c>
    </row>
    <row r="184" spans="2:13" x14ac:dyDescent="0.25">
      <c r="B184" s="29" t="s">
        <v>56</v>
      </c>
      <c r="C184" s="30" t="s">
        <v>60</v>
      </c>
      <c r="D184" s="31">
        <v>1308</v>
      </c>
      <c r="E184" s="30" t="s">
        <v>62</v>
      </c>
      <c r="F184" s="30" t="s">
        <v>63</v>
      </c>
      <c r="G184" s="31">
        <v>58</v>
      </c>
      <c r="H184" s="30" t="s">
        <v>71</v>
      </c>
      <c r="I184" s="32">
        <v>2372</v>
      </c>
      <c r="K184" s="36">
        <f t="shared" si="2"/>
        <v>164</v>
      </c>
      <c r="L184" s="36">
        <f>IFERROR(VLOOKUP(K184,Table2[[Employee Number]:[Monthly Income]],6, FALSE),"No Value")</f>
        <v>2368</v>
      </c>
      <c r="M184" s="36" t="str">
        <f>IFERROR(VLOOKUP(K184,Table2[[Employee Number]:[Job Role]],3,FALSE),"NULL")</f>
        <v>Research Scientist</v>
      </c>
    </row>
    <row r="185" spans="2:13" x14ac:dyDescent="0.25">
      <c r="B185" s="29" t="s">
        <v>44</v>
      </c>
      <c r="C185" s="30" t="s">
        <v>60</v>
      </c>
      <c r="D185" s="31">
        <v>394</v>
      </c>
      <c r="E185" s="30" t="s">
        <v>62</v>
      </c>
      <c r="F185" s="30" t="s">
        <v>68</v>
      </c>
      <c r="G185" s="31">
        <v>26</v>
      </c>
      <c r="H185" s="30" t="s">
        <v>71</v>
      </c>
      <c r="I185" s="32">
        <v>2373</v>
      </c>
      <c r="K185" s="36">
        <f t="shared" si="2"/>
        <v>471</v>
      </c>
      <c r="L185" s="36">
        <f>IFERROR(VLOOKUP(K185,Table2[[Employee Number]:[Monthly Income]],6, FALSE),"No Value")</f>
        <v>2370</v>
      </c>
      <c r="M185" s="36" t="str">
        <f>IFERROR(VLOOKUP(K185,Table2[[Employee Number]:[Job Role]],3,FALSE),"NULL")</f>
        <v>Laboratory Technician</v>
      </c>
    </row>
    <row r="186" spans="2:13" x14ac:dyDescent="0.25">
      <c r="B186" s="29" t="s">
        <v>56</v>
      </c>
      <c r="C186" s="30" t="s">
        <v>60</v>
      </c>
      <c r="D186" s="31">
        <v>1185</v>
      </c>
      <c r="E186" s="30" t="s">
        <v>62</v>
      </c>
      <c r="F186" s="30" t="s">
        <v>68</v>
      </c>
      <c r="G186" s="31">
        <v>35</v>
      </c>
      <c r="H186" s="30" t="s">
        <v>71</v>
      </c>
      <c r="I186" s="32">
        <v>2376</v>
      </c>
      <c r="K186" s="36">
        <f t="shared" si="2"/>
        <v>1292</v>
      </c>
      <c r="L186" s="36">
        <f>IFERROR(VLOOKUP(K186,Table2[[Employee Number]:[Monthly Income]],6, FALSE),"No Value")</f>
        <v>2372</v>
      </c>
      <c r="M186" s="36" t="str">
        <f>IFERROR(VLOOKUP(K186,Table2[[Employee Number]:[Job Role]],3,FALSE),"NULL")</f>
        <v>Research Scientist</v>
      </c>
    </row>
    <row r="187" spans="2:13" x14ac:dyDescent="0.25">
      <c r="B187" s="29" t="s">
        <v>56</v>
      </c>
      <c r="C187" s="30" t="s">
        <v>60</v>
      </c>
      <c r="D187" s="31">
        <v>930</v>
      </c>
      <c r="E187" s="30" t="s">
        <v>51</v>
      </c>
      <c r="F187" s="30" t="s">
        <v>63</v>
      </c>
      <c r="G187" s="31">
        <v>28</v>
      </c>
      <c r="H187" s="30" t="s">
        <v>77</v>
      </c>
      <c r="I187" s="32">
        <v>2377</v>
      </c>
      <c r="K187" s="36">
        <f t="shared" si="2"/>
        <v>1308</v>
      </c>
      <c r="L187" s="36">
        <f>IFERROR(VLOOKUP(K187,Table2[[Employee Number]:[Monthly Income]],6, FALSE),"No Value")</f>
        <v>2372</v>
      </c>
      <c r="M187" s="36" t="str">
        <f>IFERROR(VLOOKUP(K187,Table2[[Employee Number]:[Job Role]],3,FALSE),"NULL")</f>
        <v>Research Scientist</v>
      </c>
    </row>
    <row r="188" spans="2:13" x14ac:dyDescent="0.25">
      <c r="B188" s="29" t="s">
        <v>44</v>
      </c>
      <c r="C188" s="30" t="s">
        <v>60</v>
      </c>
      <c r="D188" s="31">
        <v>1107</v>
      </c>
      <c r="E188" s="30" t="s">
        <v>62</v>
      </c>
      <c r="F188" s="30" t="s">
        <v>68</v>
      </c>
      <c r="G188" s="31">
        <v>26</v>
      </c>
      <c r="H188" s="30" t="s">
        <v>77</v>
      </c>
      <c r="I188" s="32">
        <v>2377</v>
      </c>
      <c r="K188" s="36" t="str">
        <f t="shared" si="2"/>
        <v>No Data Available</v>
      </c>
      <c r="L188" s="36" t="str">
        <f>IFERROR(VLOOKUP(K188,Table2[[Employee Number]:[Monthly Income]],6, FALSE),"No Value")</f>
        <v>No Value</v>
      </c>
      <c r="M188" s="36" t="str">
        <f>IFERROR(VLOOKUP(K188,Table2[[Employee Number]:[Job Role]],3,FALSE),"NULL")</f>
        <v>NULL</v>
      </c>
    </row>
    <row r="189" spans="2:13" x14ac:dyDescent="0.25">
      <c r="B189" s="29" t="s">
        <v>56</v>
      </c>
      <c r="C189" s="30" t="s">
        <v>60</v>
      </c>
      <c r="D189" s="31">
        <v>1850</v>
      </c>
      <c r="E189" s="30" t="s">
        <v>51</v>
      </c>
      <c r="F189" s="30" t="s">
        <v>68</v>
      </c>
      <c r="G189" s="31">
        <v>27</v>
      </c>
      <c r="H189" s="30" t="s">
        <v>55</v>
      </c>
      <c r="I189" s="32">
        <v>2379</v>
      </c>
      <c r="K189" s="36">
        <f t="shared" si="2"/>
        <v>1185</v>
      </c>
      <c r="L189" s="36">
        <f>IFERROR(VLOOKUP(K189,Table2[[Employee Number]:[Monthly Income]],6, FALSE),"No Value")</f>
        <v>2376</v>
      </c>
      <c r="M189" s="36" t="str">
        <f>IFERROR(VLOOKUP(K189,Table2[[Employee Number]:[Job Role]],3,FALSE),"NULL")</f>
        <v>Laboratory Technician</v>
      </c>
    </row>
    <row r="190" spans="2:13" x14ac:dyDescent="0.25">
      <c r="B190" s="29" t="s">
        <v>44</v>
      </c>
      <c r="C190" s="30" t="s">
        <v>60</v>
      </c>
      <c r="D190" s="31">
        <v>918</v>
      </c>
      <c r="E190" s="30" t="s">
        <v>62</v>
      </c>
      <c r="F190" s="30" t="s">
        <v>68</v>
      </c>
      <c r="G190" s="31">
        <v>58</v>
      </c>
      <c r="H190" s="30" t="s">
        <v>65</v>
      </c>
      <c r="I190" s="32">
        <v>2380</v>
      </c>
      <c r="K190" s="36">
        <f t="shared" si="2"/>
        <v>930</v>
      </c>
      <c r="L190" s="36">
        <f>IFERROR(VLOOKUP(K190,Table2[[Employee Number]:[Monthly Income]],6, FALSE),"No Value")</f>
        <v>2377</v>
      </c>
      <c r="M190" s="36" t="str">
        <f>IFERROR(VLOOKUP(K190,Table2[[Employee Number]:[Job Role]],3,FALSE),"NULL")</f>
        <v>Research Scientist</v>
      </c>
    </row>
    <row r="191" spans="2:13" x14ac:dyDescent="0.25">
      <c r="B191" s="29" t="s">
        <v>56</v>
      </c>
      <c r="C191" s="30" t="s">
        <v>60</v>
      </c>
      <c r="D191" s="31">
        <v>1030</v>
      </c>
      <c r="E191" s="30" t="s">
        <v>62</v>
      </c>
      <c r="F191" s="30" t="s">
        <v>68</v>
      </c>
      <c r="G191" s="31">
        <v>50</v>
      </c>
      <c r="H191" s="30" t="s">
        <v>77</v>
      </c>
      <c r="I191" s="32">
        <v>2380</v>
      </c>
      <c r="K191" s="36" t="str">
        <f t="shared" si="2"/>
        <v>No Data Available</v>
      </c>
      <c r="L191" s="36" t="str">
        <f>IFERROR(VLOOKUP(K191,Table2[[Employee Number]:[Monthly Income]],6, FALSE),"No Value")</f>
        <v>No Value</v>
      </c>
      <c r="M191" s="36" t="str">
        <f>IFERROR(VLOOKUP(K191,Table2[[Employee Number]:[Job Role]],3,FALSE),"NULL")</f>
        <v>NULL</v>
      </c>
    </row>
    <row r="192" spans="2:13" x14ac:dyDescent="0.25">
      <c r="B192" s="29" t="s">
        <v>56</v>
      </c>
      <c r="C192" s="30" t="s">
        <v>48</v>
      </c>
      <c r="D192" s="31">
        <v>2021</v>
      </c>
      <c r="E192" s="30" t="s">
        <v>62</v>
      </c>
      <c r="F192" s="30" t="s">
        <v>99</v>
      </c>
      <c r="G192" s="31">
        <v>21</v>
      </c>
      <c r="H192" s="30" t="s">
        <v>65</v>
      </c>
      <c r="I192" s="32">
        <v>2380</v>
      </c>
      <c r="K192" s="36">
        <f t="shared" si="2"/>
        <v>1850</v>
      </c>
      <c r="L192" s="36">
        <f>IFERROR(VLOOKUP(K192,Table2[[Employee Number]:[Monthly Income]],6, FALSE),"No Value")</f>
        <v>2379</v>
      </c>
      <c r="M192" s="36" t="str">
        <f>IFERROR(VLOOKUP(K192,Table2[[Employee Number]:[Job Role]],3,FALSE),"NULL")</f>
        <v>Laboratory Technician</v>
      </c>
    </row>
    <row r="193" spans="2:13" x14ac:dyDescent="0.25">
      <c r="B193" s="29" t="s">
        <v>56</v>
      </c>
      <c r="C193" s="30" t="s">
        <v>60</v>
      </c>
      <c r="D193" s="31">
        <v>1361</v>
      </c>
      <c r="E193" s="30" t="s">
        <v>62</v>
      </c>
      <c r="F193" s="30" t="s">
        <v>68</v>
      </c>
      <c r="G193" s="31">
        <v>40</v>
      </c>
      <c r="H193" s="30" t="s">
        <v>71</v>
      </c>
      <c r="I193" s="32">
        <v>2387</v>
      </c>
      <c r="K193" s="36" t="str">
        <f t="shared" si="2"/>
        <v>No Data Available</v>
      </c>
      <c r="L193" s="36" t="str">
        <f>IFERROR(VLOOKUP(K193,Table2[[Employee Number]:[Monthly Income]],6, FALSE),"No Value")</f>
        <v>No Value</v>
      </c>
      <c r="M193" s="36" t="str">
        <f>IFERROR(VLOOKUP(K193,Table2[[Employee Number]:[Job Role]],3,FALSE),"NULL")</f>
        <v>NULL</v>
      </c>
    </row>
    <row r="194" spans="2:13" x14ac:dyDescent="0.25">
      <c r="B194" s="29" t="s">
        <v>44</v>
      </c>
      <c r="C194" s="30" t="s">
        <v>60</v>
      </c>
      <c r="D194" s="31">
        <v>315</v>
      </c>
      <c r="E194" s="30" t="s">
        <v>62</v>
      </c>
      <c r="F194" s="30" t="s">
        <v>63</v>
      </c>
      <c r="G194" s="31">
        <v>29</v>
      </c>
      <c r="H194" s="30" t="s">
        <v>65</v>
      </c>
      <c r="I194" s="32">
        <v>2389</v>
      </c>
      <c r="K194" s="36">
        <f t="shared" si="2"/>
        <v>1030</v>
      </c>
      <c r="L194" s="36">
        <f>IFERROR(VLOOKUP(K194,Table2[[Employee Number]:[Monthly Income]],6, FALSE),"No Value")</f>
        <v>2380</v>
      </c>
      <c r="M194" s="36" t="str">
        <f>IFERROR(VLOOKUP(K194,Table2[[Employee Number]:[Job Role]],3,FALSE),"NULL")</f>
        <v>Laboratory Technician</v>
      </c>
    </row>
    <row r="195" spans="2:13" x14ac:dyDescent="0.25">
      <c r="B195" s="29" t="s">
        <v>44</v>
      </c>
      <c r="C195" s="30" t="s">
        <v>60</v>
      </c>
      <c r="D195" s="31">
        <v>1405</v>
      </c>
      <c r="E195" s="30" t="s">
        <v>51</v>
      </c>
      <c r="F195" s="30" t="s">
        <v>63</v>
      </c>
      <c r="G195" s="31">
        <v>27</v>
      </c>
      <c r="H195" s="30" t="s">
        <v>71</v>
      </c>
      <c r="I195" s="32">
        <v>2394</v>
      </c>
      <c r="K195" s="36">
        <f t="shared" si="2"/>
        <v>2021</v>
      </c>
      <c r="L195" s="36">
        <f>IFERROR(VLOOKUP(K195,Table2[[Employee Number]:[Monthly Income]],6, FALSE),"No Value")</f>
        <v>2380</v>
      </c>
      <c r="M195" s="36" t="str">
        <f>IFERROR(VLOOKUP(K195,Table2[[Employee Number]:[Job Role]],3,FALSE),"NULL")</f>
        <v>Sales Representative</v>
      </c>
    </row>
    <row r="196" spans="2:13" x14ac:dyDescent="0.25">
      <c r="B196" s="29" t="s">
        <v>44</v>
      </c>
      <c r="C196" s="30" t="s">
        <v>60</v>
      </c>
      <c r="D196" s="31">
        <v>1783</v>
      </c>
      <c r="E196" s="30" t="s">
        <v>51</v>
      </c>
      <c r="F196" s="30" t="s">
        <v>68</v>
      </c>
      <c r="G196" s="31">
        <v>22</v>
      </c>
      <c r="H196" s="30" t="s">
        <v>65</v>
      </c>
      <c r="I196" s="32">
        <v>2398</v>
      </c>
      <c r="K196" s="36">
        <f t="shared" si="2"/>
        <v>1361</v>
      </c>
      <c r="L196" s="36">
        <f>IFERROR(VLOOKUP(K196,Table2[[Employee Number]:[Monthly Income]],6, FALSE),"No Value")</f>
        <v>2387</v>
      </c>
      <c r="M196" s="36" t="str">
        <f>IFERROR(VLOOKUP(K196,Table2[[Employee Number]:[Job Role]],3,FALSE),"NULL")</f>
        <v>Laboratory Technician</v>
      </c>
    </row>
    <row r="197" spans="2:13" x14ac:dyDescent="0.25">
      <c r="B197" s="29" t="s">
        <v>56</v>
      </c>
      <c r="C197" s="30" t="s">
        <v>48</v>
      </c>
      <c r="D197" s="31">
        <v>632</v>
      </c>
      <c r="E197" s="30" t="s">
        <v>62</v>
      </c>
      <c r="F197" s="30" t="s">
        <v>99</v>
      </c>
      <c r="G197" s="31">
        <v>24</v>
      </c>
      <c r="H197" s="30" t="s">
        <v>77</v>
      </c>
      <c r="I197" s="32">
        <v>2400</v>
      </c>
      <c r="K197" s="36" t="str">
        <f t="shared" si="2"/>
        <v>No Data Available</v>
      </c>
      <c r="L197" s="36" t="str">
        <f>IFERROR(VLOOKUP(K197,Table2[[Employee Number]:[Monthly Income]],6, FALSE),"No Value")</f>
        <v>No Value</v>
      </c>
      <c r="M197" s="36" t="str">
        <f>IFERROR(VLOOKUP(K197,Table2[[Employee Number]:[Job Role]],3,FALSE),"NULL")</f>
        <v>NULL</v>
      </c>
    </row>
    <row r="198" spans="2:13" x14ac:dyDescent="0.25">
      <c r="B198" s="29" t="s">
        <v>44</v>
      </c>
      <c r="C198" s="30" t="s">
        <v>60</v>
      </c>
      <c r="D198" s="31">
        <v>932</v>
      </c>
      <c r="E198" s="30" t="s">
        <v>62</v>
      </c>
      <c r="F198" s="30" t="s">
        <v>68</v>
      </c>
      <c r="G198" s="31">
        <v>39</v>
      </c>
      <c r="H198" s="30" t="s">
        <v>77</v>
      </c>
      <c r="I198" s="32">
        <v>2404</v>
      </c>
      <c r="K198" s="36" t="str">
        <f t="shared" si="2"/>
        <v>No Data Available</v>
      </c>
      <c r="L198" s="36" t="str">
        <f>IFERROR(VLOOKUP(K198,Table2[[Employee Number]:[Monthly Income]],6, FALSE),"No Value")</f>
        <v>No Value</v>
      </c>
      <c r="M198" s="36" t="str">
        <f>IFERROR(VLOOKUP(K198,Table2[[Employee Number]:[Job Role]],3,FALSE),"NULL")</f>
        <v>NULL</v>
      </c>
    </row>
    <row r="199" spans="2:13" x14ac:dyDescent="0.25">
      <c r="B199" s="29" t="s">
        <v>44</v>
      </c>
      <c r="C199" s="30" t="s">
        <v>60</v>
      </c>
      <c r="D199" s="31">
        <v>994</v>
      </c>
      <c r="E199" s="30" t="s">
        <v>51</v>
      </c>
      <c r="F199" s="30" t="s">
        <v>63</v>
      </c>
      <c r="G199" s="31">
        <v>29</v>
      </c>
      <c r="H199" s="30" t="s">
        <v>77</v>
      </c>
      <c r="I199" s="32">
        <v>2404</v>
      </c>
      <c r="K199" s="36" t="str">
        <f t="shared" si="2"/>
        <v>No Data Available</v>
      </c>
      <c r="L199" s="36" t="str">
        <f>IFERROR(VLOOKUP(K199,Table2[[Employee Number]:[Monthly Income]],6, FALSE),"No Value")</f>
        <v>No Value</v>
      </c>
      <c r="M199" s="36" t="str">
        <f>IFERROR(VLOOKUP(K199,Table2[[Employee Number]:[Job Role]],3,FALSE),"NULL")</f>
        <v>NULL</v>
      </c>
    </row>
    <row r="200" spans="2:13" x14ac:dyDescent="0.25">
      <c r="B200" s="29" t="s">
        <v>56</v>
      </c>
      <c r="C200" s="30" t="s">
        <v>48</v>
      </c>
      <c r="D200" s="31">
        <v>1492</v>
      </c>
      <c r="E200" s="30" t="s">
        <v>62</v>
      </c>
      <c r="F200" s="30" t="s">
        <v>99</v>
      </c>
      <c r="G200" s="31">
        <v>35</v>
      </c>
      <c r="H200" s="30" t="s">
        <v>65</v>
      </c>
      <c r="I200" s="32">
        <v>2404</v>
      </c>
      <c r="K200" s="36">
        <f t="shared" si="2"/>
        <v>632</v>
      </c>
      <c r="L200" s="36">
        <f>IFERROR(VLOOKUP(K200,Table2[[Employee Number]:[Monthly Income]],6, FALSE),"No Value")</f>
        <v>2400</v>
      </c>
      <c r="M200" s="36" t="str">
        <f>IFERROR(VLOOKUP(K200,Table2[[Employee Number]:[Job Role]],3,FALSE),"NULL")</f>
        <v>Sales Representative</v>
      </c>
    </row>
    <row r="201" spans="2:13" x14ac:dyDescent="0.25">
      <c r="B201" s="29" t="s">
        <v>56</v>
      </c>
      <c r="C201" s="30" t="s">
        <v>60</v>
      </c>
      <c r="D201" s="31">
        <v>79</v>
      </c>
      <c r="E201" s="30" t="s">
        <v>51</v>
      </c>
      <c r="F201" s="30" t="s">
        <v>68</v>
      </c>
      <c r="G201" s="31">
        <v>38</v>
      </c>
      <c r="H201" s="30" t="s">
        <v>134</v>
      </c>
      <c r="I201" s="32">
        <v>2406</v>
      </c>
      <c r="K201" s="36" t="str">
        <f t="shared" ref="K201:K264" si="3">IF(B198="No", D198, "No Data Available")</f>
        <v>No Data Available</v>
      </c>
      <c r="L201" s="36" t="str">
        <f>IFERROR(VLOOKUP(K201,Table2[[Employee Number]:[Monthly Income]],6, FALSE),"No Value")</f>
        <v>No Value</v>
      </c>
      <c r="M201" s="36" t="str">
        <f>IFERROR(VLOOKUP(K201,Table2[[Employee Number]:[Job Role]],3,FALSE),"NULL")</f>
        <v>NULL</v>
      </c>
    </row>
    <row r="202" spans="2:13" x14ac:dyDescent="0.25">
      <c r="B202" s="29" t="s">
        <v>56</v>
      </c>
      <c r="C202" s="30" t="s">
        <v>60</v>
      </c>
      <c r="D202" s="31">
        <v>2012</v>
      </c>
      <c r="E202" s="30" t="s">
        <v>62</v>
      </c>
      <c r="F202" s="30" t="s">
        <v>68</v>
      </c>
      <c r="G202" s="31">
        <v>40</v>
      </c>
      <c r="H202" s="30" t="s">
        <v>71</v>
      </c>
      <c r="I202" s="32">
        <v>2406</v>
      </c>
      <c r="K202" s="36" t="str">
        <f t="shared" si="3"/>
        <v>No Data Available</v>
      </c>
      <c r="L202" s="36" t="str">
        <f>IFERROR(VLOOKUP(K202,Table2[[Employee Number]:[Monthly Income]],6, FALSE),"No Value")</f>
        <v>No Value</v>
      </c>
      <c r="M202" s="36" t="str">
        <f>IFERROR(VLOOKUP(K202,Table2[[Employee Number]:[Job Role]],3,FALSE),"NULL")</f>
        <v>NULL</v>
      </c>
    </row>
    <row r="203" spans="2:13" x14ac:dyDescent="0.25">
      <c r="B203" s="29" t="s">
        <v>44</v>
      </c>
      <c r="C203" s="30" t="s">
        <v>60</v>
      </c>
      <c r="D203" s="31">
        <v>1604</v>
      </c>
      <c r="E203" s="30" t="s">
        <v>62</v>
      </c>
      <c r="F203" s="30" t="s">
        <v>68</v>
      </c>
      <c r="G203" s="31">
        <v>28</v>
      </c>
      <c r="H203" s="30" t="s">
        <v>77</v>
      </c>
      <c r="I203" s="32">
        <v>2408</v>
      </c>
      <c r="K203" s="36">
        <f t="shared" si="3"/>
        <v>1492</v>
      </c>
      <c r="L203" s="36">
        <f>IFERROR(VLOOKUP(K203,Table2[[Employee Number]:[Monthly Income]],6, FALSE),"No Value")</f>
        <v>2404</v>
      </c>
      <c r="M203" s="36" t="str">
        <f>IFERROR(VLOOKUP(K203,Table2[[Employee Number]:[Job Role]],3,FALSE),"NULL")</f>
        <v>Sales Representative</v>
      </c>
    </row>
    <row r="204" spans="2:13" x14ac:dyDescent="0.25">
      <c r="B204" s="29" t="s">
        <v>44</v>
      </c>
      <c r="C204" s="30" t="s">
        <v>48</v>
      </c>
      <c r="D204" s="31">
        <v>952</v>
      </c>
      <c r="E204" s="30" t="s">
        <v>62</v>
      </c>
      <c r="F204" s="30" t="s">
        <v>99</v>
      </c>
      <c r="G204" s="31">
        <v>25</v>
      </c>
      <c r="H204" s="30" t="s">
        <v>55</v>
      </c>
      <c r="I204" s="32">
        <v>2413</v>
      </c>
      <c r="K204" s="36">
        <f t="shared" si="3"/>
        <v>79</v>
      </c>
      <c r="L204" s="36">
        <f>IFERROR(VLOOKUP(K204,Table2[[Employee Number]:[Monthly Income]],6, FALSE),"No Value")</f>
        <v>2406</v>
      </c>
      <c r="M204" s="36" t="str">
        <f>IFERROR(VLOOKUP(K204,Table2[[Employee Number]:[Job Role]],3,FALSE),"NULL")</f>
        <v>Laboratory Technician</v>
      </c>
    </row>
    <row r="205" spans="2:13" x14ac:dyDescent="0.25">
      <c r="B205" s="29" t="s">
        <v>44</v>
      </c>
      <c r="C205" s="30" t="s">
        <v>60</v>
      </c>
      <c r="D205" s="31">
        <v>1017</v>
      </c>
      <c r="E205" s="30" t="s">
        <v>51</v>
      </c>
      <c r="F205" s="30" t="s">
        <v>68</v>
      </c>
      <c r="G205" s="31">
        <v>30</v>
      </c>
      <c r="H205" s="30" t="s">
        <v>77</v>
      </c>
      <c r="I205" s="32">
        <v>2422</v>
      </c>
      <c r="K205" s="36">
        <f t="shared" si="3"/>
        <v>2012</v>
      </c>
      <c r="L205" s="36">
        <f>IFERROR(VLOOKUP(K205,Table2[[Employee Number]:[Monthly Income]],6, FALSE),"No Value")</f>
        <v>2406</v>
      </c>
      <c r="M205" s="36" t="str">
        <f>IFERROR(VLOOKUP(K205,Table2[[Employee Number]:[Job Role]],3,FALSE),"NULL")</f>
        <v>Laboratory Technician</v>
      </c>
    </row>
    <row r="206" spans="2:13" x14ac:dyDescent="0.25">
      <c r="B206" s="29" t="s">
        <v>56</v>
      </c>
      <c r="C206" s="30" t="s">
        <v>60</v>
      </c>
      <c r="D206" s="31">
        <v>14</v>
      </c>
      <c r="E206" s="30" t="s">
        <v>62</v>
      </c>
      <c r="F206" s="30" t="s">
        <v>68</v>
      </c>
      <c r="G206" s="31">
        <v>35</v>
      </c>
      <c r="H206" s="30" t="s">
        <v>77</v>
      </c>
      <c r="I206" s="32">
        <v>2426</v>
      </c>
      <c r="K206" s="36" t="str">
        <f t="shared" si="3"/>
        <v>No Data Available</v>
      </c>
      <c r="L206" s="36" t="str">
        <f>IFERROR(VLOOKUP(K206,Table2[[Employee Number]:[Monthly Income]],6, FALSE),"No Value")</f>
        <v>No Value</v>
      </c>
      <c r="M206" s="36" t="str">
        <f>IFERROR(VLOOKUP(K206,Table2[[Employee Number]:[Job Role]],3,FALSE),"NULL")</f>
        <v>NULL</v>
      </c>
    </row>
    <row r="207" spans="2:13" x14ac:dyDescent="0.25">
      <c r="B207" s="29" t="s">
        <v>56</v>
      </c>
      <c r="C207" s="30" t="s">
        <v>48</v>
      </c>
      <c r="D207" s="31">
        <v>1554</v>
      </c>
      <c r="E207" s="30" t="s">
        <v>51</v>
      </c>
      <c r="F207" s="30" t="s">
        <v>99</v>
      </c>
      <c r="G207" s="31">
        <v>35</v>
      </c>
      <c r="H207" s="30" t="s">
        <v>71</v>
      </c>
      <c r="I207" s="32">
        <v>2430</v>
      </c>
      <c r="K207" s="36" t="str">
        <f t="shared" si="3"/>
        <v>No Data Available</v>
      </c>
      <c r="L207" s="36" t="str">
        <f>IFERROR(VLOOKUP(K207,Table2[[Employee Number]:[Monthly Income]],6, FALSE),"No Value")</f>
        <v>No Value</v>
      </c>
      <c r="M207" s="36" t="str">
        <f>IFERROR(VLOOKUP(K207,Table2[[Employee Number]:[Job Role]],3,FALSE),"NULL")</f>
        <v>NULL</v>
      </c>
    </row>
    <row r="208" spans="2:13" x14ac:dyDescent="0.25">
      <c r="B208" s="29" t="s">
        <v>44</v>
      </c>
      <c r="C208" s="30" t="s">
        <v>60</v>
      </c>
      <c r="D208" s="31">
        <v>1939</v>
      </c>
      <c r="E208" s="30" t="s">
        <v>51</v>
      </c>
      <c r="F208" s="30" t="s">
        <v>63</v>
      </c>
      <c r="G208" s="31">
        <v>32</v>
      </c>
      <c r="H208" s="30" t="s">
        <v>55</v>
      </c>
      <c r="I208" s="32">
        <v>2432</v>
      </c>
      <c r="K208" s="36" t="str">
        <f t="shared" si="3"/>
        <v>No Data Available</v>
      </c>
      <c r="L208" s="36" t="str">
        <f>IFERROR(VLOOKUP(K208,Table2[[Employee Number]:[Monthly Income]],6, FALSE),"No Value")</f>
        <v>No Value</v>
      </c>
      <c r="M208" s="36" t="str">
        <f>IFERROR(VLOOKUP(K208,Table2[[Employee Number]:[Job Role]],3,FALSE),"NULL")</f>
        <v>NULL</v>
      </c>
    </row>
    <row r="209" spans="2:13" x14ac:dyDescent="0.25">
      <c r="B209" s="29" t="s">
        <v>44</v>
      </c>
      <c r="C209" s="30" t="s">
        <v>60</v>
      </c>
      <c r="D209" s="31">
        <v>325</v>
      </c>
      <c r="E209" s="30" t="s">
        <v>62</v>
      </c>
      <c r="F209" s="30" t="s">
        <v>68</v>
      </c>
      <c r="G209" s="31">
        <v>33</v>
      </c>
      <c r="H209" s="30" t="s">
        <v>77</v>
      </c>
      <c r="I209" s="32">
        <v>2436</v>
      </c>
      <c r="K209" s="36">
        <f t="shared" si="3"/>
        <v>14</v>
      </c>
      <c r="L209" s="36">
        <f>IFERROR(VLOOKUP(K209,Table2[[Employee Number]:[Monthly Income]],6, FALSE),"No Value")</f>
        <v>2426</v>
      </c>
      <c r="M209" s="36" t="str">
        <f>IFERROR(VLOOKUP(K209,Table2[[Employee Number]:[Job Role]],3,FALSE),"NULL")</f>
        <v>Laboratory Technician</v>
      </c>
    </row>
    <row r="210" spans="2:13" x14ac:dyDescent="0.25">
      <c r="B210" s="29" t="s">
        <v>56</v>
      </c>
      <c r="C210" s="30" t="s">
        <v>60</v>
      </c>
      <c r="D210" s="31">
        <v>2020</v>
      </c>
      <c r="E210" s="30" t="s">
        <v>62</v>
      </c>
      <c r="F210" s="30" t="s">
        <v>63</v>
      </c>
      <c r="G210" s="31">
        <v>44</v>
      </c>
      <c r="H210" s="30" t="s">
        <v>77</v>
      </c>
      <c r="I210" s="32">
        <v>2436</v>
      </c>
      <c r="K210" s="36">
        <f t="shared" si="3"/>
        <v>1554</v>
      </c>
      <c r="L210" s="36">
        <f>IFERROR(VLOOKUP(K210,Table2[[Employee Number]:[Monthly Income]],6, FALSE),"No Value")</f>
        <v>2430</v>
      </c>
      <c r="M210" s="36" t="str">
        <f>IFERROR(VLOOKUP(K210,Table2[[Employee Number]:[Job Role]],3,FALSE),"NULL")</f>
        <v>Sales Representative</v>
      </c>
    </row>
    <row r="211" spans="2:13" x14ac:dyDescent="0.25">
      <c r="B211" s="29" t="s">
        <v>44</v>
      </c>
      <c r="C211" s="30" t="s">
        <v>60</v>
      </c>
      <c r="D211" s="31">
        <v>1767</v>
      </c>
      <c r="E211" s="30" t="s">
        <v>62</v>
      </c>
      <c r="F211" s="30" t="s">
        <v>63</v>
      </c>
      <c r="G211" s="31">
        <v>43</v>
      </c>
      <c r="H211" s="30" t="s">
        <v>77</v>
      </c>
      <c r="I211" s="32">
        <v>2437</v>
      </c>
      <c r="K211" s="36" t="str">
        <f t="shared" si="3"/>
        <v>No Data Available</v>
      </c>
      <c r="L211" s="36" t="str">
        <f>IFERROR(VLOOKUP(K211,Table2[[Employee Number]:[Monthly Income]],6, FALSE),"No Value")</f>
        <v>No Value</v>
      </c>
      <c r="M211" s="36" t="str">
        <f>IFERROR(VLOOKUP(K211,Table2[[Employee Number]:[Job Role]],3,FALSE),"NULL")</f>
        <v>NULL</v>
      </c>
    </row>
    <row r="212" spans="2:13" x14ac:dyDescent="0.25">
      <c r="B212" s="29" t="s">
        <v>56</v>
      </c>
      <c r="C212" s="30" t="s">
        <v>60</v>
      </c>
      <c r="D212" s="31">
        <v>1813</v>
      </c>
      <c r="E212" s="30" t="s">
        <v>62</v>
      </c>
      <c r="F212" s="30" t="s">
        <v>63</v>
      </c>
      <c r="G212" s="31">
        <v>43</v>
      </c>
      <c r="H212" s="30" t="s">
        <v>77</v>
      </c>
      <c r="I212" s="32">
        <v>2438</v>
      </c>
      <c r="K212" s="36" t="str">
        <f t="shared" si="3"/>
        <v>No Data Available</v>
      </c>
      <c r="L212" s="36" t="str">
        <f>IFERROR(VLOOKUP(K212,Table2[[Employee Number]:[Monthly Income]],6, FALSE),"No Value")</f>
        <v>No Value</v>
      </c>
      <c r="M212" s="36" t="str">
        <f>IFERROR(VLOOKUP(K212,Table2[[Employee Number]:[Job Role]],3,FALSE),"NULL")</f>
        <v>NULL</v>
      </c>
    </row>
    <row r="213" spans="2:13" x14ac:dyDescent="0.25">
      <c r="B213" s="29" t="s">
        <v>56</v>
      </c>
      <c r="C213" s="30" t="s">
        <v>60</v>
      </c>
      <c r="D213" s="31">
        <v>2038</v>
      </c>
      <c r="E213" s="30" t="s">
        <v>62</v>
      </c>
      <c r="F213" s="30" t="s">
        <v>63</v>
      </c>
      <c r="G213" s="31">
        <v>32</v>
      </c>
      <c r="H213" s="30" t="s">
        <v>77</v>
      </c>
      <c r="I213" s="32">
        <v>2439</v>
      </c>
      <c r="K213" s="36">
        <f t="shared" si="3"/>
        <v>2020</v>
      </c>
      <c r="L213" s="36">
        <f>IFERROR(VLOOKUP(K213,Table2[[Employee Number]:[Monthly Income]],6, FALSE),"No Value")</f>
        <v>2436</v>
      </c>
      <c r="M213" s="36" t="str">
        <f>IFERROR(VLOOKUP(K213,Table2[[Employee Number]:[Job Role]],3,FALSE),"NULL")</f>
        <v>Research Scientist</v>
      </c>
    </row>
    <row r="214" spans="2:13" x14ac:dyDescent="0.25">
      <c r="B214" s="29" t="s">
        <v>44</v>
      </c>
      <c r="C214" s="30" t="s">
        <v>60</v>
      </c>
      <c r="D214" s="31">
        <v>1868</v>
      </c>
      <c r="E214" s="30" t="s">
        <v>62</v>
      </c>
      <c r="F214" s="30" t="s">
        <v>63</v>
      </c>
      <c r="G214" s="31">
        <v>29</v>
      </c>
      <c r="H214" s="30" t="s">
        <v>55</v>
      </c>
      <c r="I214" s="32">
        <v>2439</v>
      </c>
      <c r="K214" s="36" t="str">
        <f t="shared" si="3"/>
        <v>No Data Available</v>
      </c>
      <c r="L214" s="36" t="str">
        <f>IFERROR(VLOOKUP(K214,Table2[[Employee Number]:[Monthly Income]],6, FALSE),"No Value")</f>
        <v>No Value</v>
      </c>
      <c r="M214" s="36" t="str">
        <f>IFERROR(VLOOKUP(K214,Table2[[Employee Number]:[Job Role]],3,FALSE),"NULL")</f>
        <v>NULL</v>
      </c>
    </row>
    <row r="215" spans="2:13" x14ac:dyDescent="0.25">
      <c r="B215" s="29" t="s">
        <v>56</v>
      </c>
      <c r="C215" s="30" t="s">
        <v>60</v>
      </c>
      <c r="D215" s="31">
        <v>1675</v>
      </c>
      <c r="E215" s="30" t="s">
        <v>51</v>
      </c>
      <c r="F215" s="30" t="s">
        <v>68</v>
      </c>
      <c r="G215" s="31">
        <v>38</v>
      </c>
      <c r="H215" s="30" t="s">
        <v>77</v>
      </c>
      <c r="I215" s="32">
        <v>2440</v>
      </c>
      <c r="K215" s="36">
        <f t="shared" si="3"/>
        <v>1813</v>
      </c>
      <c r="L215" s="36">
        <f>IFERROR(VLOOKUP(K215,Table2[[Employee Number]:[Monthly Income]],6, FALSE),"No Value")</f>
        <v>2438</v>
      </c>
      <c r="M215" s="36" t="str">
        <f>IFERROR(VLOOKUP(K215,Table2[[Employee Number]:[Job Role]],3,FALSE),"NULL")</f>
        <v>Research Scientist</v>
      </c>
    </row>
    <row r="216" spans="2:13" x14ac:dyDescent="0.25">
      <c r="B216" s="29" t="s">
        <v>56</v>
      </c>
      <c r="C216" s="30" t="s">
        <v>60</v>
      </c>
      <c r="D216" s="31">
        <v>769</v>
      </c>
      <c r="E216" s="30" t="s">
        <v>62</v>
      </c>
      <c r="F216" s="30" t="s">
        <v>68</v>
      </c>
      <c r="G216" s="31">
        <v>53</v>
      </c>
      <c r="H216" s="30" t="s">
        <v>77</v>
      </c>
      <c r="I216" s="32">
        <v>2450</v>
      </c>
      <c r="K216" s="36">
        <f t="shared" si="3"/>
        <v>2038</v>
      </c>
      <c r="L216" s="36">
        <f>IFERROR(VLOOKUP(K216,Table2[[Employee Number]:[Monthly Income]],6, FALSE),"No Value")</f>
        <v>2439</v>
      </c>
      <c r="M216" s="36" t="str">
        <f>IFERROR(VLOOKUP(K216,Table2[[Employee Number]:[Job Role]],3,FALSE),"NULL")</f>
        <v>Research Scientist</v>
      </c>
    </row>
    <row r="217" spans="2:13" x14ac:dyDescent="0.25">
      <c r="B217" s="29" t="s">
        <v>56</v>
      </c>
      <c r="C217" s="30" t="s">
        <v>60</v>
      </c>
      <c r="D217" s="31">
        <v>1564</v>
      </c>
      <c r="E217" s="30" t="s">
        <v>62</v>
      </c>
      <c r="F217" s="30" t="s">
        <v>68</v>
      </c>
      <c r="G217" s="31">
        <v>35</v>
      </c>
      <c r="H217" s="30" t="s">
        <v>77</v>
      </c>
      <c r="I217" s="32">
        <v>2450</v>
      </c>
      <c r="K217" s="36" t="str">
        <f t="shared" si="3"/>
        <v>No Data Available</v>
      </c>
      <c r="L217" s="36" t="str">
        <f>IFERROR(VLOOKUP(K217,Table2[[Employee Number]:[Monthly Income]],6, FALSE),"No Value")</f>
        <v>No Value</v>
      </c>
      <c r="M217" s="36" t="str">
        <f>IFERROR(VLOOKUP(K217,Table2[[Employee Number]:[Job Role]],3,FALSE),"NULL")</f>
        <v>NULL</v>
      </c>
    </row>
    <row r="218" spans="2:13" x14ac:dyDescent="0.25">
      <c r="B218" s="29" t="s">
        <v>56</v>
      </c>
      <c r="C218" s="30" t="s">
        <v>60</v>
      </c>
      <c r="D218" s="31">
        <v>227</v>
      </c>
      <c r="E218" s="30" t="s">
        <v>62</v>
      </c>
      <c r="F218" s="30" t="s">
        <v>63</v>
      </c>
      <c r="G218" s="31">
        <v>41</v>
      </c>
      <c r="H218" s="30" t="s">
        <v>77</v>
      </c>
      <c r="I218" s="32">
        <v>2451</v>
      </c>
      <c r="K218" s="36">
        <f t="shared" si="3"/>
        <v>1675</v>
      </c>
      <c r="L218" s="36">
        <f>IFERROR(VLOOKUP(K218,Table2[[Employee Number]:[Monthly Income]],6, FALSE),"No Value")</f>
        <v>2440</v>
      </c>
      <c r="M218" s="36" t="str">
        <f>IFERROR(VLOOKUP(K218,Table2[[Employee Number]:[Job Role]],3,FALSE),"NULL")</f>
        <v>Laboratory Technician</v>
      </c>
    </row>
    <row r="219" spans="2:13" x14ac:dyDescent="0.25">
      <c r="B219" s="29" t="s">
        <v>56</v>
      </c>
      <c r="C219" s="30" t="s">
        <v>60</v>
      </c>
      <c r="D219" s="31">
        <v>1019</v>
      </c>
      <c r="E219" s="30" t="s">
        <v>62</v>
      </c>
      <c r="F219" s="30" t="s">
        <v>68</v>
      </c>
      <c r="G219" s="31">
        <v>22</v>
      </c>
      <c r="H219" s="30" t="s">
        <v>65</v>
      </c>
      <c r="I219" s="32">
        <v>2451</v>
      </c>
      <c r="K219" s="36">
        <f t="shared" si="3"/>
        <v>769</v>
      </c>
      <c r="L219" s="36">
        <f>IFERROR(VLOOKUP(K219,Table2[[Employee Number]:[Monthly Income]],6, FALSE),"No Value")</f>
        <v>2450</v>
      </c>
      <c r="M219" s="36" t="str">
        <f>IFERROR(VLOOKUP(K219,Table2[[Employee Number]:[Job Role]],3,FALSE),"NULL")</f>
        <v>Laboratory Technician</v>
      </c>
    </row>
    <row r="220" spans="2:13" x14ac:dyDescent="0.25">
      <c r="B220" s="29" t="s">
        <v>56</v>
      </c>
      <c r="C220" s="30" t="s">
        <v>60</v>
      </c>
      <c r="D220" s="31">
        <v>1558</v>
      </c>
      <c r="E220" s="30" t="s">
        <v>62</v>
      </c>
      <c r="F220" s="30" t="s">
        <v>63</v>
      </c>
      <c r="G220" s="31">
        <v>29</v>
      </c>
      <c r="H220" s="30" t="s">
        <v>77</v>
      </c>
      <c r="I220" s="32">
        <v>2451</v>
      </c>
      <c r="K220" s="36">
        <f t="shared" si="3"/>
        <v>1564</v>
      </c>
      <c r="L220" s="36">
        <f>IFERROR(VLOOKUP(K220,Table2[[Employee Number]:[Monthly Income]],6, FALSE),"No Value")</f>
        <v>2450</v>
      </c>
      <c r="M220" s="36" t="str">
        <f>IFERROR(VLOOKUP(K220,Table2[[Employee Number]:[Job Role]],3,FALSE),"NULL")</f>
        <v>Laboratory Technician</v>
      </c>
    </row>
    <row r="221" spans="2:13" x14ac:dyDescent="0.25">
      <c r="B221" s="29" t="s">
        <v>56</v>
      </c>
      <c r="C221" s="30" t="s">
        <v>60</v>
      </c>
      <c r="D221" s="31">
        <v>430</v>
      </c>
      <c r="E221" s="30" t="s">
        <v>51</v>
      </c>
      <c r="F221" s="30" t="s">
        <v>68</v>
      </c>
      <c r="G221" s="31">
        <v>43</v>
      </c>
      <c r="H221" s="30" t="s">
        <v>71</v>
      </c>
      <c r="I221" s="32">
        <v>2455</v>
      </c>
      <c r="K221" s="36">
        <f t="shared" si="3"/>
        <v>227</v>
      </c>
      <c r="L221" s="36">
        <f>IFERROR(VLOOKUP(K221,Table2[[Employee Number]:[Monthly Income]],6, FALSE),"No Value")</f>
        <v>2451</v>
      </c>
      <c r="M221" s="36" t="str">
        <f>IFERROR(VLOOKUP(K221,Table2[[Employee Number]:[Job Role]],3,FALSE),"NULL")</f>
        <v>Research Scientist</v>
      </c>
    </row>
    <row r="222" spans="2:13" x14ac:dyDescent="0.25">
      <c r="B222" s="29" t="s">
        <v>44</v>
      </c>
      <c r="C222" s="30" t="s">
        <v>60</v>
      </c>
      <c r="D222" s="31">
        <v>1081</v>
      </c>
      <c r="E222" s="30" t="s">
        <v>62</v>
      </c>
      <c r="F222" s="30" t="s">
        <v>63</v>
      </c>
      <c r="G222" s="31">
        <v>51</v>
      </c>
      <c r="H222" s="30" t="s">
        <v>71</v>
      </c>
      <c r="I222" s="32">
        <v>2461</v>
      </c>
      <c r="K222" s="36">
        <f t="shared" si="3"/>
        <v>1019</v>
      </c>
      <c r="L222" s="36">
        <f>IFERROR(VLOOKUP(K222,Table2[[Employee Number]:[Monthly Income]],6, FALSE),"No Value")</f>
        <v>2451</v>
      </c>
      <c r="M222" s="36" t="str">
        <f>IFERROR(VLOOKUP(K222,Table2[[Employee Number]:[Job Role]],3,FALSE),"NULL")</f>
        <v>Laboratory Technician</v>
      </c>
    </row>
    <row r="223" spans="2:13" x14ac:dyDescent="0.25">
      <c r="B223" s="29" t="s">
        <v>56</v>
      </c>
      <c r="C223" s="30" t="s">
        <v>60</v>
      </c>
      <c r="D223" s="31">
        <v>1760</v>
      </c>
      <c r="E223" s="30" t="s">
        <v>51</v>
      </c>
      <c r="F223" s="30" t="s">
        <v>68</v>
      </c>
      <c r="G223" s="31">
        <v>38</v>
      </c>
      <c r="H223" s="30" t="s">
        <v>55</v>
      </c>
      <c r="I223" s="32">
        <v>2468</v>
      </c>
      <c r="K223" s="36">
        <f t="shared" si="3"/>
        <v>1558</v>
      </c>
      <c r="L223" s="36">
        <f>IFERROR(VLOOKUP(K223,Table2[[Employee Number]:[Monthly Income]],6, FALSE),"No Value")</f>
        <v>2451</v>
      </c>
      <c r="M223" s="36" t="str">
        <f>IFERROR(VLOOKUP(K223,Table2[[Employee Number]:[Job Role]],3,FALSE),"NULL")</f>
        <v>Research Scientist</v>
      </c>
    </row>
    <row r="224" spans="2:13" x14ac:dyDescent="0.25">
      <c r="B224" s="29" t="s">
        <v>44</v>
      </c>
      <c r="C224" s="30" t="s">
        <v>60</v>
      </c>
      <c r="D224" s="31">
        <v>1878</v>
      </c>
      <c r="E224" s="30" t="s">
        <v>62</v>
      </c>
      <c r="F224" s="30" t="s">
        <v>63</v>
      </c>
      <c r="G224" s="31">
        <v>22</v>
      </c>
      <c r="H224" s="30" t="s">
        <v>65</v>
      </c>
      <c r="I224" s="32">
        <v>2472</v>
      </c>
      <c r="K224" s="36">
        <f t="shared" si="3"/>
        <v>430</v>
      </c>
      <c r="L224" s="36">
        <f>IFERROR(VLOOKUP(K224,Table2[[Employee Number]:[Monthly Income]],6, FALSE),"No Value")</f>
        <v>2455</v>
      </c>
      <c r="M224" s="36" t="str">
        <f>IFERROR(VLOOKUP(K224,Table2[[Employee Number]:[Job Role]],3,FALSE),"NULL")</f>
        <v>Laboratory Technician</v>
      </c>
    </row>
    <row r="225" spans="2:13" x14ac:dyDescent="0.25">
      <c r="B225" s="29" t="s">
        <v>56</v>
      </c>
      <c r="C225" s="30" t="s">
        <v>48</v>
      </c>
      <c r="D225" s="31">
        <v>508</v>
      </c>
      <c r="E225" s="30" t="s">
        <v>62</v>
      </c>
      <c r="F225" s="30" t="s">
        <v>99</v>
      </c>
      <c r="G225" s="31">
        <v>30</v>
      </c>
      <c r="H225" s="30" t="s">
        <v>65</v>
      </c>
      <c r="I225" s="32">
        <v>2476</v>
      </c>
      <c r="K225" s="36" t="str">
        <f t="shared" si="3"/>
        <v>No Data Available</v>
      </c>
      <c r="L225" s="36" t="str">
        <f>IFERROR(VLOOKUP(K225,Table2[[Employee Number]:[Monthly Income]],6, FALSE),"No Value")</f>
        <v>No Value</v>
      </c>
      <c r="M225" s="36" t="str">
        <f>IFERROR(VLOOKUP(K225,Table2[[Employee Number]:[Job Role]],3,FALSE),"NULL")</f>
        <v>NULL</v>
      </c>
    </row>
    <row r="226" spans="2:13" x14ac:dyDescent="0.25">
      <c r="B226" s="29" t="s">
        <v>56</v>
      </c>
      <c r="C226" s="30" t="s">
        <v>60</v>
      </c>
      <c r="D226" s="31">
        <v>434</v>
      </c>
      <c r="E226" s="30" t="s">
        <v>51</v>
      </c>
      <c r="F226" s="30" t="s">
        <v>63</v>
      </c>
      <c r="G226" s="31">
        <v>27</v>
      </c>
      <c r="H226" s="30" t="s">
        <v>77</v>
      </c>
      <c r="I226" s="32">
        <v>2478</v>
      </c>
      <c r="K226" s="36">
        <f t="shared" si="3"/>
        <v>1760</v>
      </c>
      <c r="L226" s="36">
        <f>IFERROR(VLOOKUP(K226,Table2[[Employee Number]:[Monthly Income]],6, FALSE),"No Value")</f>
        <v>2468</v>
      </c>
      <c r="M226" s="36" t="str">
        <f>IFERROR(VLOOKUP(K226,Table2[[Employee Number]:[Job Role]],3,FALSE),"NULL")</f>
        <v>Laboratory Technician</v>
      </c>
    </row>
    <row r="227" spans="2:13" x14ac:dyDescent="0.25">
      <c r="B227" s="29" t="s">
        <v>44</v>
      </c>
      <c r="C227" s="30" t="s">
        <v>60</v>
      </c>
      <c r="D227" s="31">
        <v>977</v>
      </c>
      <c r="E227" s="30" t="s">
        <v>62</v>
      </c>
      <c r="F227" s="30" t="s">
        <v>63</v>
      </c>
      <c r="G227" s="31">
        <v>58</v>
      </c>
      <c r="H227" s="30" t="s">
        <v>77</v>
      </c>
      <c r="I227" s="32">
        <v>2479</v>
      </c>
      <c r="K227" s="36" t="str">
        <f t="shared" si="3"/>
        <v>No Data Available</v>
      </c>
      <c r="L227" s="36" t="str">
        <f>IFERROR(VLOOKUP(K227,Table2[[Employee Number]:[Monthly Income]],6, FALSE),"No Value")</f>
        <v>No Value</v>
      </c>
      <c r="M227" s="36" t="str">
        <f>IFERROR(VLOOKUP(K227,Table2[[Employee Number]:[Job Role]],3,FALSE),"NULL")</f>
        <v>NULL</v>
      </c>
    </row>
    <row r="228" spans="2:13" x14ac:dyDescent="0.25">
      <c r="B228" s="29" t="s">
        <v>56</v>
      </c>
      <c r="C228" s="30" t="s">
        <v>60</v>
      </c>
      <c r="D228" s="31">
        <v>39</v>
      </c>
      <c r="E228" s="30" t="s">
        <v>62</v>
      </c>
      <c r="F228" s="30" t="s">
        <v>68</v>
      </c>
      <c r="G228" s="31">
        <v>33</v>
      </c>
      <c r="H228" s="30" t="s">
        <v>77</v>
      </c>
      <c r="I228" s="32">
        <v>2496</v>
      </c>
      <c r="K228" s="36">
        <f t="shared" si="3"/>
        <v>508</v>
      </c>
      <c r="L228" s="36">
        <f>IFERROR(VLOOKUP(K228,Table2[[Employee Number]:[Monthly Income]],6, FALSE),"No Value")</f>
        <v>2476</v>
      </c>
      <c r="M228" s="36" t="str">
        <f>IFERROR(VLOOKUP(K228,Table2[[Employee Number]:[Job Role]],3,FALSE),"NULL")</f>
        <v>Sales Representative</v>
      </c>
    </row>
    <row r="229" spans="2:13" x14ac:dyDescent="0.25">
      <c r="B229" s="29" t="s">
        <v>56</v>
      </c>
      <c r="C229" s="30" t="s">
        <v>60</v>
      </c>
      <c r="D229" s="31">
        <v>242</v>
      </c>
      <c r="E229" s="30" t="s">
        <v>62</v>
      </c>
      <c r="F229" s="30" t="s">
        <v>63</v>
      </c>
      <c r="G229" s="31">
        <v>33</v>
      </c>
      <c r="H229" s="30" t="s">
        <v>77</v>
      </c>
      <c r="I229" s="32">
        <v>2500</v>
      </c>
      <c r="K229" s="36">
        <f t="shared" si="3"/>
        <v>434</v>
      </c>
      <c r="L229" s="36">
        <f>IFERROR(VLOOKUP(K229,Table2[[Employee Number]:[Monthly Income]],6, FALSE),"No Value")</f>
        <v>2478</v>
      </c>
      <c r="M229" s="36" t="str">
        <f>IFERROR(VLOOKUP(K229,Table2[[Employee Number]:[Job Role]],3,FALSE),"NULL")</f>
        <v>Research Scientist</v>
      </c>
    </row>
    <row r="230" spans="2:13" x14ac:dyDescent="0.25">
      <c r="B230" s="29" t="s">
        <v>56</v>
      </c>
      <c r="C230" s="30" t="s">
        <v>60</v>
      </c>
      <c r="D230" s="31">
        <v>758</v>
      </c>
      <c r="E230" s="30" t="s">
        <v>62</v>
      </c>
      <c r="F230" s="30" t="s">
        <v>68</v>
      </c>
      <c r="G230" s="31">
        <v>23</v>
      </c>
      <c r="H230" s="30" t="s">
        <v>65</v>
      </c>
      <c r="I230" s="32">
        <v>2500</v>
      </c>
      <c r="K230" s="36" t="str">
        <f t="shared" si="3"/>
        <v>No Data Available</v>
      </c>
      <c r="L230" s="36" t="str">
        <f>IFERROR(VLOOKUP(K230,Table2[[Employee Number]:[Monthly Income]],6, FALSE),"No Value")</f>
        <v>No Value</v>
      </c>
      <c r="M230" s="36" t="str">
        <f>IFERROR(VLOOKUP(K230,Table2[[Employee Number]:[Job Role]],3,FALSE),"NULL")</f>
        <v>NULL</v>
      </c>
    </row>
    <row r="231" spans="2:13" x14ac:dyDescent="0.25">
      <c r="B231" s="29" t="s">
        <v>56</v>
      </c>
      <c r="C231" s="30" t="s">
        <v>60</v>
      </c>
      <c r="D231" s="31">
        <v>95</v>
      </c>
      <c r="E231" s="30" t="s">
        <v>62</v>
      </c>
      <c r="F231" s="30" t="s">
        <v>63</v>
      </c>
      <c r="G231" s="31">
        <v>31</v>
      </c>
      <c r="H231" s="30" t="s">
        <v>71</v>
      </c>
      <c r="I231" s="32">
        <v>2501</v>
      </c>
      <c r="K231" s="36">
        <f t="shared" si="3"/>
        <v>39</v>
      </c>
      <c r="L231" s="36">
        <f>IFERROR(VLOOKUP(K231,Table2[[Employee Number]:[Monthly Income]],6, FALSE),"No Value")</f>
        <v>2496</v>
      </c>
      <c r="M231" s="36" t="str">
        <f>IFERROR(VLOOKUP(K231,Table2[[Employee Number]:[Job Role]],3,FALSE),"NULL")</f>
        <v>Laboratory Technician</v>
      </c>
    </row>
    <row r="232" spans="2:13" x14ac:dyDescent="0.25">
      <c r="B232" s="29" t="s">
        <v>56</v>
      </c>
      <c r="C232" s="30" t="s">
        <v>60</v>
      </c>
      <c r="D232" s="31">
        <v>826</v>
      </c>
      <c r="E232" s="30" t="s">
        <v>51</v>
      </c>
      <c r="F232" s="30" t="s">
        <v>63</v>
      </c>
      <c r="G232" s="31">
        <v>35</v>
      </c>
      <c r="H232" s="30" t="s">
        <v>71</v>
      </c>
      <c r="I232" s="32">
        <v>2506</v>
      </c>
      <c r="K232" s="36">
        <f t="shared" si="3"/>
        <v>242</v>
      </c>
      <c r="L232" s="36">
        <f>IFERROR(VLOOKUP(K232,Table2[[Employee Number]:[Monthly Income]],6, FALSE),"No Value")</f>
        <v>2500</v>
      </c>
      <c r="M232" s="36" t="str">
        <f>IFERROR(VLOOKUP(K232,Table2[[Employee Number]:[Job Role]],3,FALSE),"NULL")</f>
        <v>Research Scientist</v>
      </c>
    </row>
    <row r="233" spans="2:13" x14ac:dyDescent="0.25">
      <c r="B233" s="29" t="s">
        <v>56</v>
      </c>
      <c r="C233" s="30" t="s">
        <v>60</v>
      </c>
      <c r="D233" s="31">
        <v>1120</v>
      </c>
      <c r="E233" s="30" t="s">
        <v>51</v>
      </c>
      <c r="F233" s="30" t="s">
        <v>63</v>
      </c>
      <c r="G233" s="31">
        <v>29</v>
      </c>
      <c r="H233" s="30" t="s">
        <v>71</v>
      </c>
      <c r="I233" s="32">
        <v>2514</v>
      </c>
      <c r="K233" s="36">
        <f t="shared" si="3"/>
        <v>758</v>
      </c>
      <c r="L233" s="36">
        <f>IFERROR(VLOOKUP(K233,Table2[[Employee Number]:[Monthly Income]],6, FALSE),"No Value")</f>
        <v>2500</v>
      </c>
      <c r="M233" s="36" t="str">
        <f>IFERROR(VLOOKUP(K233,Table2[[Employee Number]:[Job Role]],3,FALSE),"NULL")</f>
        <v>Laboratory Technician</v>
      </c>
    </row>
    <row r="234" spans="2:13" x14ac:dyDescent="0.25">
      <c r="B234" s="29" t="s">
        <v>56</v>
      </c>
      <c r="C234" s="30" t="s">
        <v>60</v>
      </c>
      <c r="D234" s="31">
        <v>875</v>
      </c>
      <c r="E234" s="30" t="s">
        <v>62</v>
      </c>
      <c r="F234" s="30" t="s">
        <v>63</v>
      </c>
      <c r="G234" s="31">
        <v>42</v>
      </c>
      <c r="H234" s="30" t="s">
        <v>65</v>
      </c>
      <c r="I234" s="32">
        <v>2515</v>
      </c>
      <c r="K234" s="36">
        <f t="shared" si="3"/>
        <v>95</v>
      </c>
      <c r="L234" s="36">
        <f>IFERROR(VLOOKUP(K234,Table2[[Employee Number]:[Monthly Income]],6, FALSE),"No Value")</f>
        <v>2501</v>
      </c>
      <c r="M234" s="36" t="str">
        <f>IFERROR(VLOOKUP(K234,Table2[[Employee Number]:[Job Role]],3,FALSE),"NULL")</f>
        <v>Research Scientist</v>
      </c>
    </row>
    <row r="235" spans="2:13" x14ac:dyDescent="0.25">
      <c r="B235" s="29" t="s">
        <v>44</v>
      </c>
      <c r="C235" s="30" t="s">
        <v>60</v>
      </c>
      <c r="D235" s="31">
        <v>1175</v>
      </c>
      <c r="E235" s="30" t="s">
        <v>51</v>
      </c>
      <c r="F235" s="30" t="s">
        <v>68</v>
      </c>
      <c r="G235" s="31">
        <v>28</v>
      </c>
      <c r="H235" s="30" t="s">
        <v>65</v>
      </c>
      <c r="I235" s="32">
        <v>2515</v>
      </c>
      <c r="K235" s="36">
        <f t="shared" si="3"/>
        <v>826</v>
      </c>
      <c r="L235" s="36">
        <f>IFERROR(VLOOKUP(K235,Table2[[Employee Number]:[Monthly Income]],6, FALSE),"No Value")</f>
        <v>2506</v>
      </c>
      <c r="M235" s="36" t="str">
        <f>IFERROR(VLOOKUP(K235,Table2[[Employee Number]:[Job Role]],3,FALSE),"NULL")</f>
        <v>Research Scientist</v>
      </c>
    </row>
    <row r="236" spans="2:13" x14ac:dyDescent="0.25">
      <c r="B236" s="29" t="s">
        <v>56</v>
      </c>
      <c r="C236" s="30" t="s">
        <v>60</v>
      </c>
      <c r="D236" s="31">
        <v>1259</v>
      </c>
      <c r="E236" s="30" t="s">
        <v>62</v>
      </c>
      <c r="F236" s="30" t="s">
        <v>63</v>
      </c>
      <c r="G236" s="31">
        <v>27</v>
      </c>
      <c r="H236" s="30" t="s">
        <v>55</v>
      </c>
      <c r="I236" s="32">
        <v>2517</v>
      </c>
      <c r="K236" s="36">
        <f t="shared" si="3"/>
        <v>1120</v>
      </c>
      <c r="L236" s="36">
        <f>IFERROR(VLOOKUP(K236,Table2[[Employee Number]:[Monthly Income]],6, FALSE),"No Value")</f>
        <v>2514</v>
      </c>
      <c r="M236" s="36" t="str">
        <f>IFERROR(VLOOKUP(K236,Table2[[Employee Number]:[Job Role]],3,FALSE),"NULL")</f>
        <v>Research Scientist</v>
      </c>
    </row>
    <row r="237" spans="2:13" x14ac:dyDescent="0.25">
      <c r="B237" s="29" t="s">
        <v>56</v>
      </c>
      <c r="C237" s="30" t="s">
        <v>60</v>
      </c>
      <c r="D237" s="31">
        <v>958</v>
      </c>
      <c r="E237" s="30" t="s">
        <v>62</v>
      </c>
      <c r="F237" s="30" t="s">
        <v>68</v>
      </c>
      <c r="G237" s="31">
        <v>36</v>
      </c>
      <c r="H237" s="30" t="s">
        <v>71</v>
      </c>
      <c r="I237" s="32">
        <v>2519</v>
      </c>
      <c r="K237" s="36">
        <f t="shared" si="3"/>
        <v>875</v>
      </c>
      <c r="L237" s="36">
        <f>IFERROR(VLOOKUP(K237,Table2[[Employee Number]:[Monthly Income]],6, FALSE),"No Value")</f>
        <v>2515</v>
      </c>
      <c r="M237" s="36" t="str">
        <f>IFERROR(VLOOKUP(K237,Table2[[Employee Number]:[Job Role]],3,FALSE),"NULL")</f>
        <v>Research Scientist</v>
      </c>
    </row>
    <row r="238" spans="2:13" x14ac:dyDescent="0.25">
      <c r="B238" s="29" t="s">
        <v>56</v>
      </c>
      <c r="C238" s="30" t="s">
        <v>60</v>
      </c>
      <c r="D238" s="31">
        <v>169</v>
      </c>
      <c r="E238" s="30" t="s">
        <v>62</v>
      </c>
      <c r="F238" s="30" t="s">
        <v>68</v>
      </c>
      <c r="G238" s="31">
        <v>22</v>
      </c>
      <c r="H238" s="30" t="s">
        <v>65</v>
      </c>
      <c r="I238" s="32">
        <v>2523</v>
      </c>
      <c r="K238" s="36" t="str">
        <f t="shared" si="3"/>
        <v>No Data Available</v>
      </c>
      <c r="L238" s="36" t="str">
        <f>IFERROR(VLOOKUP(K238,Table2[[Employee Number]:[Monthly Income]],6, FALSE),"No Value")</f>
        <v>No Value</v>
      </c>
      <c r="M238" s="36" t="str">
        <f>IFERROR(VLOOKUP(K238,Table2[[Employee Number]:[Job Role]],3,FALSE),"NULL")</f>
        <v>NULL</v>
      </c>
    </row>
    <row r="239" spans="2:13" x14ac:dyDescent="0.25">
      <c r="B239" s="29" t="s">
        <v>56</v>
      </c>
      <c r="C239" s="30" t="s">
        <v>60</v>
      </c>
      <c r="D239" s="31">
        <v>912</v>
      </c>
      <c r="E239" s="30" t="s">
        <v>51</v>
      </c>
      <c r="F239" s="30" t="s">
        <v>68</v>
      </c>
      <c r="G239" s="31">
        <v>29</v>
      </c>
      <c r="H239" s="30" t="s">
        <v>65</v>
      </c>
      <c r="I239" s="32">
        <v>2532</v>
      </c>
      <c r="K239" s="36">
        <f t="shared" si="3"/>
        <v>1259</v>
      </c>
      <c r="L239" s="36">
        <f>IFERROR(VLOOKUP(K239,Table2[[Employee Number]:[Monthly Income]],6, FALSE),"No Value")</f>
        <v>2517</v>
      </c>
      <c r="M239" s="36" t="str">
        <f>IFERROR(VLOOKUP(K239,Table2[[Employee Number]:[Job Role]],3,FALSE),"NULL")</f>
        <v>Research Scientist</v>
      </c>
    </row>
    <row r="240" spans="2:13" x14ac:dyDescent="0.25">
      <c r="B240" s="29" t="s">
        <v>56</v>
      </c>
      <c r="C240" s="30" t="s">
        <v>48</v>
      </c>
      <c r="D240" s="31">
        <v>1364</v>
      </c>
      <c r="E240" s="30" t="s">
        <v>51</v>
      </c>
      <c r="F240" s="30" t="s">
        <v>99</v>
      </c>
      <c r="G240" s="31">
        <v>27</v>
      </c>
      <c r="H240" s="30" t="s">
        <v>77</v>
      </c>
      <c r="I240" s="32">
        <v>2534</v>
      </c>
      <c r="K240" s="36">
        <f t="shared" si="3"/>
        <v>958</v>
      </c>
      <c r="L240" s="36">
        <f>IFERROR(VLOOKUP(K240,Table2[[Employee Number]:[Monthly Income]],6, FALSE),"No Value")</f>
        <v>2519</v>
      </c>
      <c r="M240" s="36" t="str">
        <f>IFERROR(VLOOKUP(K240,Table2[[Employee Number]:[Job Role]],3,FALSE),"NULL")</f>
        <v>Laboratory Technician</v>
      </c>
    </row>
    <row r="241" spans="2:13" x14ac:dyDescent="0.25">
      <c r="B241" s="29" t="s">
        <v>56</v>
      </c>
      <c r="C241" s="30" t="s">
        <v>60</v>
      </c>
      <c r="D241" s="31">
        <v>1162</v>
      </c>
      <c r="E241" s="30" t="s">
        <v>62</v>
      </c>
      <c r="F241" s="30" t="s">
        <v>63</v>
      </c>
      <c r="G241" s="31">
        <v>27</v>
      </c>
      <c r="H241" s="30" t="s">
        <v>77</v>
      </c>
      <c r="I241" s="32">
        <v>2539</v>
      </c>
      <c r="K241" s="36">
        <f t="shared" si="3"/>
        <v>169</v>
      </c>
      <c r="L241" s="36">
        <f>IFERROR(VLOOKUP(K241,Table2[[Employee Number]:[Monthly Income]],6, FALSE),"No Value")</f>
        <v>2523</v>
      </c>
      <c r="M241" s="36" t="str">
        <f>IFERROR(VLOOKUP(K241,Table2[[Employee Number]:[Job Role]],3,FALSE),"NULL")</f>
        <v>Laboratory Technician</v>
      </c>
    </row>
    <row r="242" spans="2:13" x14ac:dyDescent="0.25">
      <c r="B242" s="29" t="s">
        <v>56</v>
      </c>
      <c r="C242" s="30" t="s">
        <v>60</v>
      </c>
      <c r="D242" s="31">
        <v>501</v>
      </c>
      <c r="E242" s="30" t="s">
        <v>51</v>
      </c>
      <c r="F242" s="30" t="s">
        <v>63</v>
      </c>
      <c r="G242" s="31">
        <v>36</v>
      </c>
      <c r="H242" s="30" t="s">
        <v>77</v>
      </c>
      <c r="I242" s="32">
        <v>2543</v>
      </c>
      <c r="K242" s="36">
        <f t="shared" si="3"/>
        <v>912</v>
      </c>
      <c r="L242" s="36">
        <f>IFERROR(VLOOKUP(K242,Table2[[Employee Number]:[Monthly Income]],6, FALSE),"No Value")</f>
        <v>2532</v>
      </c>
      <c r="M242" s="36" t="str">
        <f>IFERROR(VLOOKUP(K242,Table2[[Employee Number]:[Job Role]],3,FALSE),"NULL")</f>
        <v>Laboratory Technician</v>
      </c>
    </row>
    <row r="243" spans="2:13" x14ac:dyDescent="0.25">
      <c r="B243" s="29" t="s">
        <v>56</v>
      </c>
      <c r="C243" s="30" t="s">
        <v>60</v>
      </c>
      <c r="D243" s="31">
        <v>1918</v>
      </c>
      <c r="E243" s="30" t="s">
        <v>62</v>
      </c>
      <c r="F243" s="30" t="s">
        <v>68</v>
      </c>
      <c r="G243" s="31">
        <v>26</v>
      </c>
      <c r="H243" s="30" t="s">
        <v>77</v>
      </c>
      <c r="I243" s="32">
        <v>2544</v>
      </c>
      <c r="K243" s="36">
        <f t="shared" si="3"/>
        <v>1364</v>
      </c>
      <c r="L243" s="36">
        <f>IFERROR(VLOOKUP(K243,Table2[[Employee Number]:[Monthly Income]],6, FALSE),"No Value")</f>
        <v>2534</v>
      </c>
      <c r="M243" s="36" t="str">
        <f>IFERROR(VLOOKUP(K243,Table2[[Employee Number]:[Job Role]],3,FALSE),"NULL")</f>
        <v>Sales Representative</v>
      </c>
    </row>
    <row r="244" spans="2:13" x14ac:dyDescent="0.25">
      <c r="B244" s="29" t="s">
        <v>44</v>
      </c>
      <c r="C244" s="30" t="s">
        <v>60</v>
      </c>
      <c r="D244" s="31">
        <v>565</v>
      </c>
      <c r="E244" s="30" t="s">
        <v>51</v>
      </c>
      <c r="F244" s="30" t="s">
        <v>63</v>
      </c>
      <c r="G244" s="31">
        <v>29</v>
      </c>
      <c r="H244" s="30" t="s">
        <v>134</v>
      </c>
      <c r="I244" s="32">
        <v>2546</v>
      </c>
      <c r="K244" s="36">
        <f t="shared" si="3"/>
        <v>1162</v>
      </c>
      <c r="L244" s="36">
        <f>IFERROR(VLOOKUP(K244,Table2[[Employee Number]:[Monthly Income]],6, FALSE),"No Value")</f>
        <v>2539</v>
      </c>
      <c r="M244" s="36" t="str">
        <f>IFERROR(VLOOKUP(K244,Table2[[Employee Number]:[Job Role]],3,FALSE),"NULL")</f>
        <v>Research Scientist</v>
      </c>
    </row>
    <row r="245" spans="2:13" x14ac:dyDescent="0.25">
      <c r="B245" s="29" t="s">
        <v>56</v>
      </c>
      <c r="C245" s="30" t="s">
        <v>60</v>
      </c>
      <c r="D245" s="31">
        <v>1193</v>
      </c>
      <c r="E245" s="30" t="s">
        <v>62</v>
      </c>
      <c r="F245" s="30" t="s">
        <v>63</v>
      </c>
      <c r="G245" s="31">
        <v>19</v>
      </c>
      <c r="H245" s="30" t="s">
        <v>55</v>
      </c>
      <c r="I245" s="32">
        <v>2552</v>
      </c>
      <c r="K245" s="36">
        <f t="shared" si="3"/>
        <v>501</v>
      </c>
      <c r="L245" s="36">
        <f>IFERROR(VLOOKUP(K245,Table2[[Employee Number]:[Monthly Income]],6, FALSE),"No Value")</f>
        <v>2543</v>
      </c>
      <c r="M245" s="36" t="str">
        <f>IFERROR(VLOOKUP(K245,Table2[[Employee Number]:[Job Role]],3,FALSE),"NULL")</f>
        <v>Research Scientist</v>
      </c>
    </row>
    <row r="246" spans="2:13" x14ac:dyDescent="0.25">
      <c r="B246" s="29" t="s">
        <v>56</v>
      </c>
      <c r="C246" s="30" t="s">
        <v>60</v>
      </c>
      <c r="D246" s="31">
        <v>838</v>
      </c>
      <c r="E246" s="30" t="s">
        <v>51</v>
      </c>
      <c r="F246" s="30" t="s">
        <v>63</v>
      </c>
      <c r="G246" s="31">
        <v>34</v>
      </c>
      <c r="H246" s="30" t="s">
        <v>71</v>
      </c>
      <c r="I246" s="32">
        <v>2553</v>
      </c>
      <c r="K246" s="36">
        <f t="shared" si="3"/>
        <v>1918</v>
      </c>
      <c r="L246" s="36">
        <f>IFERROR(VLOOKUP(K246,Table2[[Employee Number]:[Monthly Income]],6, FALSE),"No Value")</f>
        <v>2544</v>
      </c>
      <c r="M246" s="36" t="str">
        <f>IFERROR(VLOOKUP(K246,Table2[[Employee Number]:[Job Role]],3,FALSE),"NULL")</f>
        <v>Laboratory Technician</v>
      </c>
    </row>
    <row r="247" spans="2:13" x14ac:dyDescent="0.25">
      <c r="B247" s="29" t="s">
        <v>56</v>
      </c>
      <c r="C247" s="30" t="s">
        <v>60</v>
      </c>
      <c r="D247" s="31">
        <v>856</v>
      </c>
      <c r="E247" s="30" t="s">
        <v>51</v>
      </c>
      <c r="F247" s="30" t="s">
        <v>63</v>
      </c>
      <c r="G247" s="31">
        <v>35</v>
      </c>
      <c r="H247" s="30" t="s">
        <v>65</v>
      </c>
      <c r="I247" s="32">
        <v>2559</v>
      </c>
      <c r="K247" s="36" t="str">
        <f t="shared" si="3"/>
        <v>No Data Available</v>
      </c>
      <c r="L247" s="36" t="str">
        <f>IFERROR(VLOOKUP(K247,Table2[[Employee Number]:[Monthly Income]],6, FALSE),"No Value")</f>
        <v>No Value</v>
      </c>
      <c r="M247" s="36" t="str">
        <f>IFERROR(VLOOKUP(K247,Table2[[Employee Number]:[Job Role]],3,FALSE),"NULL")</f>
        <v>NULL</v>
      </c>
    </row>
    <row r="248" spans="2:13" x14ac:dyDescent="0.25">
      <c r="B248" s="29" t="s">
        <v>56</v>
      </c>
      <c r="C248" s="30" t="s">
        <v>60</v>
      </c>
      <c r="D248" s="31">
        <v>913</v>
      </c>
      <c r="E248" s="30" t="s">
        <v>62</v>
      </c>
      <c r="F248" s="30" t="s">
        <v>63</v>
      </c>
      <c r="G248" s="31">
        <v>44</v>
      </c>
      <c r="H248" s="30" t="s">
        <v>55</v>
      </c>
      <c r="I248" s="32">
        <v>2559</v>
      </c>
      <c r="K248" s="36">
        <f t="shared" si="3"/>
        <v>1193</v>
      </c>
      <c r="L248" s="36">
        <f>IFERROR(VLOOKUP(K248,Table2[[Employee Number]:[Monthly Income]],6, FALSE),"No Value")</f>
        <v>2552</v>
      </c>
      <c r="M248" s="36" t="str">
        <f>IFERROR(VLOOKUP(K248,Table2[[Employee Number]:[Job Role]],3,FALSE),"NULL")</f>
        <v>Research Scientist</v>
      </c>
    </row>
    <row r="249" spans="2:13" x14ac:dyDescent="0.25">
      <c r="B249" s="29" t="s">
        <v>56</v>
      </c>
      <c r="C249" s="30" t="s">
        <v>60</v>
      </c>
      <c r="D249" s="31">
        <v>1258</v>
      </c>
      <c r="E249" s="30" t="s">
        <v>62</v>
      </c>
      <c r="F249" s="30" t="s">
        <v>68</v>
      </c>
      <c r="G249" s="31">
        <v>48</v>
      </c>
      <c r="H249" s="30" t="s">
        <v>55</v>
      </c>
      <c r="I249" s="32">
        <v>2559</v>
      </c>
      <c r="K249" s="36">
        <f t="shared" si="3"/>
        <v>838</v>
      </c>
      <c r="L249" s="36">
        <f>IFERROR(VLOOKUP(K249,Table2[[Employee Number]:[Monthly Income]],6, FALSE),"No Value")</f>
        <v>2553</v>
      </c>
      <c r="M249" s="36" t="str">
        <f>IFERROR(VLOOKUP(K249,Table2[[Employee Number]:[Job Role]],3,FALSE),"NULL")</f>
        <v>Research Scientist</v>
      </c>
    </row>
    <row r="250" spans="2:13" x14ac:dyDescent="0.25">
      <c r="B250" s="29" t="s">
        <v>44</v>
      </c>
      <c r="C250" s="30" t="s">
        <v>60</v>
      </c>
      <c r="D250" s="31">
        <v>1504</v>
      </c>
      <c r="E250" s="30" t="s">
        <v>62</v>
      </c>
      <c r="F250" s="30" t="s">
        <v>68</v>
      </c>
      <c r="G250" s="31">
        <v>28</v>
      </c>
      <c r="H250" s="30" t="s">
        <v>55</v>
      </c>
      <c r="I250" s="32">
        <v>2561</v>
      </c>
      <c r="K250" s="36">
        <f t="shared" si="3"/>
        <v>856</v>
      </c>
      <c r="L250" s="36">
        <f>IFERROR(VLOOKUP(K250,Table2[[Employee Number]:[Monthly Income]],6, FALSE),"No Value")</f>
        <v>2559</v>
      </c>
      <c r="M250" s="36" t="str">
        <f>IFERROR(VLOOKUP(K250,Table2[[Employee Number]:[Job Role]],3,FALSE),"NULL")</f>
        <v>Research Scientist</v>
      </c>
    </row>
    <row r="251" spans="2:13" x14ac:dyDescent="0.25">
      <c r="B251" s="29" t="s">
        <v>44</v>
      </c>
      <c r="C251" s="30" t="s">
        <v>161</v>
      </c>
      <c r="D251" s="31">
        <v>566</v>
      </c>
      <c r="E251" s="30" t="s">
        <v>62</v>
      </c>
      <c r="F251" s="30" t="s">
        <v>163</v>
      </c>
      <c r="G251" s="31">
        <v>19</v>
      </c>
      <c r="H251" s="30" t="s">
        <v>55</v>
      </c>
      <c r="I251" s="32">
        <v>2564</v>
      </c>
      <c r="K251" s="36">
        <f t="shared" si="3"/>
        <v>913</v>
      </c>
      <c r="L251" s="36">
        <f>IFERROR(VLOOKUP(K251,Table2[[Employee Number]:[Monthly Income]],6, FALSE),"No Value")</f>
        <v>2559</v>
      </c>
      <c r="M251" s="36" t="str">
        <f>IFERROR(VLOOKUP(K251,Table2[[Employee Number]:[Job Role]],3,FALSE),"NULL")</f>
        <v>Research Scientist</v>
      </c>
    </row>
    <row r="252" spans="2:13" x14ac:dyDescent="0.25">
      <c r="B252" s="29" t="s">
        <v>56</v>
      </c>
      <c r="C252" s="30" t="s">
        <v>60</v>
      </c>
      <c r="D252" s="31">
        <v>571</v>
      </c>
      <c r="E252" s="30" t="s">
        <v>51</v>
      </c>
      <c r="F252" s="30" t="s">
        <v>68</v>
      </c>
      <c r="G252" s="31">
        <v>30</v>
      </c>
      <c r="H252" s="30" t="s">
        <v>77</v>
      </c>
      <c r="I252" s="32">
        <v>2564</v>
      </c>
      <c r="K252" s="36">
        <f t="shared" si="3"/>
        <v>1258</v>
      </c>
      <c r="L252" s="36">
        <f>IFERROR(VLOOKUP(K252,Table2[[Employee Number]:[Monthly Income]],6, FALSE),"No Value")</f>
        <v>2559</v>
      </c>
      <c r="M252" s="36" t="str">
        <f>IFERROR(VLOOKUP(K252,Table2[[Employee Number]:[Job Role]],3,FALSE),"NULL")</f>
        <v>Laboratory Technician</v>
      </c>
    </row>
    <row r="253" spans="2:13" x14ac:dyDescent="0.25">
      <c r="B253" s="29" t="s">
        <v>56</v>
      </c>
      <c r="C253" s="30" t="s">
        <v>60</v>
      </c>
      <c r="D253" s="31">
        <v>224</v>
      </c>
      <c r="E253" s="30" t="s">
        <v>62</v>
      </c>
      <c r="F253" s="30" t="s">
        <v>63</v>
      </c>
      <c r="G253" s="31">
        <v>27</v>
      </c>
      <c r="H253" s="30" t="s">
        <v>77</v>
      </c>
      <c r="I253" s="32">
        <v>2566</v>
      </c>
      <c r="K253" s="36" t="str">
        <f t="shared" si="3"/>
        <v>No Data Available</v>
      </c>
      <c r="L253" s="36" t="str">
        <f>IFERROR(VLOOKUP(K253,Table2[[Employee Number]:[Monthly Income]],6, FALSE),"No Value")</f>
        <v>No Value</v>
      </c>
      <c r="M253" s="36" t="str">
        <f>IFERROR(VLOOKUP(K253,Table2[[Employee Number]:[Job Role]],3,FALSE),"NULL")</f>
        <v>NULL</v>
      </c>
    </row>
    <row r="254" spans="2:13" x14ac:dyDescent="0.25">
      <c r="B254" s="29" t="s">
        <v>56</v>
      </c>
      <c r="C254" s="30" t="s">
        <v>60</v>
      </c>
      <c r="D254" s="31">
        <v>1693</v>
      </c>
      <c r="E254" s="30" t="s">
        <v>62</v>
      </c>
      <c r="F254" s="30" t="s">
        <v>68</v>
      </c>
      <c r="G254" s="31">
        <v>26</v>
      </c>
      <c r="H254" s="30" t="s">
        <v>77</v>
      </c>
      <c r="I254" s="32">
        <v>2570</v>
      </c>
      <c r="K254" s="36" t="str">
        <f t="shared" si="3"/>
        <v>No Data Available</v>
      </c>
      <c r="L254" s="36" t="str">
        <f>IFERROR(VLOOKUP(K254,Table2[[Employee Number]:[Monthly Income]],6, FALSE),"No Value")</f>
        <v>No Value</v>
      </c>
      <c r="M254" s="36" t="str">
        <f>IFERROR(VLOOKUP(K254,Table2[[Employee Number]:[Job Role]],3,FALSE),"NULL")</f>
        <v>NULL</v>
      </c>
    </row>
    <row r="255" spans="2:13" x14ac:dyDescent="0.25">
      <c r="B255" s="29" t="s">
        <v>56</v>
      </c>
      <c r="C255" s="30" t="s">
        <v>60</v>
      </c>
      <c r="D255" s="31">
        <v>2061</v>
      </c>
      <c r="E255" s="30" t="s">
        <v>62</v>
      </c>
      <c r="F255" s="30" t="s">
        <v>68</v>
      </c>
      <c r="G255" s="31">
        <v>36</v>
      </c>
      <c r="H255" s="30" t="s">
        <v>55</v>
      </c>
      <c r="I255" s="32">
        <v>2571</v>
      </c>
      <c r="K255" s="36">
        <f t="shared" si="3"/>
        <v>571</v>
      </c>
      <c r="L255" s="36">
        <f>IFERROR(VLOOKUP(K255,Table2[[Employee Number]:[Monthly Income]],6, FALSE),"No Value")</f>
        <v>2564</v>
      </c>
      <c r="M255" s="36" t="str">
        <f>IFERROR(VLOOKUP(K255,Table2[[Employee Number]:[Job Role]],3,FALSE),"NULL")</f>
        <v>Laboratory Technician</v>
      </c>
    </row>
    <row r="256" spans="2:13" x14ac:dyDescent="0.25">
      <c r="B256" s="29" t="s">
        <v>56</v>
      </c>
      <c r="C256" s="30" t="s">
        <v>48</v>
      </c>
      <c r="D256" s="31">
        <v>805</v>
      </c>
      <c r="E256" s="30" t="s">
        <v>51</v>
      </c>
      <c r="F256" s="30" t="s">
        <v>99</v>
      </c>
      <c r="G256" s="31">
        <v>35</v>
      </c>
      <c r="H256" s="30" t="s">
        <v>71</v>
      </c>
      <c r="I256" s="32">
        <v>2572</v>
      </c>
      <c r="K256" s="36">
        <f t="shared" si="3"/>
        <v>224</v>
      </c>
      <c r="L256" s="36">
        <f>IFERROR(VLOOKUP(K256,Table2[[Employee Number]:[Monthly Income]],6, FALSE),"No Value")</f>
        <v>2566</v>
      </c>
      <c r="M256" s="36" t="str">
        <f>IFERROR(VLOOKUP(K256,Table2[[Employee Number]:[Job Role]],3,FALSE),"NULL")</f>
        <v>Research Scientist</v>
      </c>
    </row>
    <row r="257" spans="2:13" x14ac:dyDescent="0.25">
      <c r="B257" s="29" t="s">
        <v>56</v>
      </c>
      <c r="C257" s="30" t="s">
        <v>60</v>
      </c>
      <c r="D257" s="31">
        <v>517</v>
      </c>
      <c r="E257" s="30" t="s">
        <v>51</v>
      </c>
      <c r="F257" s="30" t="s">
        <v>68</v>
      </c>
      <c r="G257" s="31">
        <v>42</v>
      </c>
      <c r="H257" s="30" t="s">
        <v>71</v>
      </c>
      <c r="I257" s="32">
        <v>2576</v>
      </c>
      <c r="K257" s="36">
        <f t="shared" si="3"/>
        <v>1693</v>
      </c>
      <c r="L257" s="36">
        <f>IFERROR(VLOOKUP(K257,Table2[[Employee Number]:[Monthly Income]],6, FALSE),"No Value")</f>
        <v>2570</v>
      </c>
      <c r="M257" s="36" t="str">
        <f>IFERROR(VLOOKUP(K257,Table2[[Employee Number]:[Job Role]],3,FALSE),"NULL")</f>
        <v>Laboratory Technician</v>
      </c>
    </row>
    <row r="258" spans="2:13" x14ac:dyDescent="0.25">
      <c r="B258" s="29" t="s">
        <v>56</v>
      </c>
      <c r="C258" s="30" t="s">
        <v>48</v>
      </c>
      <c r="D258" s="31">
        <v>666</v>
      </c>
      <c r="E258" s="30" t="s">
        <v>51</v>
      </c>
      <c r="F258" s="30" t="s">
        <v>99</v>
      </c>
      <c r="G258" s="31">
        <v>34</v>
      </c>
      <c r="H258" s="30" t="s">
        <v>77</v>
      </c>
      <c r="I258" s="32">
        <v>2579</v>
      </c>
      <c r="K258" s="36">
        <f t="shared" si="3"/>
        <v>2061</v>
      </c>
      <c r="L258" s="36">
        <f>IFERROR(VLOOKUP(K258,Table2[[Employee Number]:[Monthly Income]],6, FALSE),"No Value")</f>
        <v>2571</v>
      </c>
      <c r="M258" s="36" t="str">
        <f>IFERROR(VLOOKUP(K258,Table2[[Employee Number]:[Job Role]],3,FALSE),"NULL")</f>
        <v>Laboratory Technician</v>
      </c>
    </row>
    <row r="259" spans="2:13" x14ac:dyDescent="0.25">
      <c r="B259" s="29" t="s">
        <v>56</v>
      </c>
      <c r="C259" s="30" t="s">
        <v>60</v>
      </c>
      <c r="D259" s="31">
        <v>1648</v>
      </c>
      <c r="E259" s="30" t="s">
        <v>62</v>
      </c>
      <c r="F259" s="30" t="s">
        <v>63</v>
      </c>
      <c r="G259" s="31">
        <v>27</v>
      </c>
      <c r="H259" s="30" t="s">
        <v>77</v>
      </c>
      <c r="I259" s="32">
        <v>2580</v>
      </c>
      <c r="K259" s="36">
        <f t="shared" si="3"/>
        <v>805</v>
      </c>
      <c r="L259" s="36">
        <f>IFERROR(VLOOKUP(K259,Table2[[Employee Number]:[Monthly Income]],6, FALSE),"No Value")</f>
        <v>2572</v>
      </c>
      <c r="M259" s="36" t="str">
        <f>IFERROR(VLOOKUP(K259,Table2[[Employee Number]:[Job Role]],3,FALSE),"NULL")</f>
        <v>Sales Representative</v>
      </c>
    </row>
    <row r="260" spans="2:13" x14ac:dyDescent="0.25">
      <c r="B260" s="29" t="s">
        <v>56</v>
      </c>
      <c r="C260" s="30" t="s">
        <v>60</v>
      </c>
      <c r="D260" s="31">
        <v>1265</v>
      </c>
      <c r="E260" s="30" t="s">
        <v>51</v>
      </c>
      <c r="F260" s="30" t="s">
        <v>63</v>
      </c>
      <c r="G260" s="31">
        <v>34</v>
      </c>
      <c r="H260" s="30" t="s">
        <v>77</v>
      </c>
      <c r="I260" s="32">
        <v>2585</v>
      </c>
      <c r="K260" s="36">
        <f t="shared" si="3"/>
        <v>517</v>
      </c>
      <c r="L260" s="36">
        <f>IFERROR(VLOOKUP(K260,Table2[[Employee Number]:[Monthly Income]],6, FALSE),"No Value")</f>
        <v>2576</v>
      </c>
      <c r="M260" s="36" t="str">
        <f>IFERROR(VLOOKUP(K260,Table2[[Employee Number]:[Job Role]],3,FALSE),"NULL")</f>
        <v>Laboratory Technician</v>
      </c>
    </row>
    <row r="261" spans="2:13" x14ac:dyDescent="0.25">
      <c r="B261" s="29" t="s">
        <v>56</v>
      </c>
      <c r="C261" s="30" t="s">
        <v>60</v>
      </c>
      <c r="D261" s="31">
        <v>1674</v>
      </c>
      <c r="E261" s="30" t="s">
        <v>51</v>
      </c>
      <c r="F261" s="30" t="s">
        <v>68</v>
      </c>
      <c r="G261" s="31">
        <v>49</v>
      </c>
      <c r="H261" s="30" t="s">
        <v>77</v>
      </c>
      <c r="I261" s="32">
        <v>2587</v>
      </c>
      <c r="K261" s="36">
        <f t="shared" si="3"/>
        <v>666</v>
      </c>
      <c r="L261" s="36">
        <f>IFERROR(VLOOKUP(K261,Table2[[Employee Number]:[Monthly Income]],6, FALSE),"No Value")</f>
        <v>2579</v>
      </c>
      <c r="M261" s="36" t="str">
        <f>IFERROR(VLOOKUP(K261,Table2[[Employee Number]:[Job Role]],3,FALSE),"NULL")</f>
        <v>Sales Representative</v>
      </c>
    </row>
    <row r="262" spans="2:13" x14ac:dyDescent="0.25">
      <c r="B262" s="29" t="s">
        <v>44</v>
      </c>
      <c r="C262" s="30" t="s">
        <v>60</v>
      </c>
      <c r="D262" s="31">
        <v>1907</v>
      </c>
      <c r="E262" s="30" t="s">
        <v>62</v>
      </c>
      <c r="F262" s="30" t="s">
        <v>68</v>
      </c>
      <c r="G262" s="31">
        <v>56</v>
      </c>
      <c r="H262" s="30" t="s">
        <v>55</v>
      </c>
      <c r="I262" s="32">
        <v>2587</v>
      </c>
      <c r="K262" s="36">
        <f t="shared" si="3"/>
        <v>1648</v>
      </c>
      <c r="L262" s="36">
        <f>IFERROR(VLOOKUP(K262,Table2[[Employee Number]:[Monthly Income]],6, FALSE),"No Value")</f>
        <v>2580</v>
      </c>
      <c r="M262" s="36" t="str">
        <f>IFERROR(VLOOKUP(K262,Table2[[Employee Number]:[Job Role]],3,FALSE),"NULL")</f>
        <v>Research Scientist</v>
      </c>
    </row>
    <row r="263" spans="2:13" x14ac:dyDescent="0.25">
      <c r="B263" s="29" t="s">
        <v>56</v>
      </c>
      <c r="C263" s="30" t="s">
        <v>161</v>
      </c>
      <c r="D263" s="31">
        <v>1805</v>
      </c>
      <c r="E263" s="30" t="s">
        <v>62</v>
      </c>
      <c r="F263" s="30" t="s">
        <v>163</v>
      </c>
      <c r="G263" s="31">
        <v>38</v>
      </c>
      <c r="H263" s="30" t="s">
        <v>77</v>
      </c>
      <c r="I263" s="32">
        <v>2592</v>
      </c>
      <c r="K263" s="36">
        <f t="shared" si="3"/>
        <v>1265</v>
      </c>
      <c r="L263" s="36">
        <f>IFERROR(VLOOKUP(K263,Table2[[Employee Number]:[Monthly Income]],6, FALSE),"No Value")</f>
        <v>2585</v>
      </c>
      <c r="M263" s="36" t="str">
        <f>IFERROR(VLOOKUP(K263,Table2[[Employee Number]:[Job Role]],3,FALSE),"NULL")</f>
        <v>Research Scientist</v>
      </c>
    </row>
    <row r="264" spans="2:13" x14ac:dyDescent="0.25">
      <c r="B264" s="29" t="s">
        <v>56</v>
      </c>
      <c r="C264" s="30" t="s">
        <v>60</v>
      </c>
      <c r="D264" s="31">
        <v>351</v>
      </c>
      <c r="E264" s="30" t="s">
        <v>51</v>
      </c>
      <c r="F264" s="30" t="s">
        <v>68</v>
      </c>
      <c r="G264" s="31">
        <v>42</v>
      </c>
      <c r="H264" s="30" t="s">
        <v>77</v>
      </c>
      <c r="I264" s="32">
        <v>2593</v>
      </c>
      <c r="K264" s="36">
        <f t="shared" si="3"/>
        <v>1674</v>
      </c>
      <c r="L264" s="36">
        <f>IFERROR(VLOOKUP(K264,Table2[[Employee Number]:[Monthly Income]],6, FALSE),"No Value")</f>
        <v>2587</v>
      </c>
      <c r="M264" s="36" t="str">
        <f>IFERROR(VLOOKUP(K264,Table2[[Employee Number]:[Job Role]],3,FALSE),"NULL")</f>
        <v>Laboratory Technician</v>
      </c>
    </row>
    <row r="265" spans="2:13" x14ac:dyDescent="0.25">
      <c r="B265" s="29" t="s">
        <v>44</v>
      </c>
      <c r="C265" s="30" t="s">
        <v>60</v>
      </c>
      <c r="D265" s="31">
        <v>1111</v>
      </c>
      <c r="E265" s="30" t="s">
        <v>62</v>
      </c>
      <c r="F265" s="30" t="s">
        <v>68</v>
      </c>
      <c r="G265" s="31">
        <v>28</v>
      </c>
      <c r="H265" s="30" t="s">
        <v>77</v>
      </c>
      <c r="I265" s="32">
        <v>2596</v>
      </c>
      <c r="K265" s="36" t="str">
        <f t="shared" ref="K265:K328" si="4">IF(B262="No", D262, "No Data Available")</f>
        <v>No Data Available</v>
      </c>
      <c r="L265" s="36" t="str">
        <f>IFERROR(VLOOKUP(K265,Table2[[Employee Number]:[Monthly Income]],6, FALSE),"No Value")</f>
        <v>No Value</v>
      </c>
      <c r="M265" s="36" t="str">
        <f>IFERROR(VLOOKUP(K265,Table2[[Employee Number]:[Job Role]],3,FALSE),"NULL")</f>
        <v>NULL</v>
      </c>
    </row>
    <row r="266" spans="2:13" x14ac:dyDescent="0.25">
      <c r="B266" s="29" t="s">
        <v>44</v>
      </c>
      <c r="C266" s="30" t="s">
        <v>60</v>
      </c>
      <c r="D266" s="31">
        <v>1016</v>
      </c>
      <c r="E266" s="30" t="s">
        <v>51</v>
      </c>
      <c r="F266" s="30" t="s">
        <v>63</v>
      </c>
      <c r="G266" s="31">
        <v>20</v>
      </c>
      <c r="H266" s="30" t="s">
        <v>77</v>
      </c>
      <c r="I266" s="32">
        <v>2600</v>
      </c>
      <c r="K266" s="36">
        <f t="shared" si="4"/>
        <v>1805</v>
      </c>
      <c r="L266" s="36">
        <f>IFERROR(VLOOKUP(K266,Table2[[Employee Number]:[Monthly Income]],6, FALSE),"No Value")</f>
        <v>2592</v>
      </c>
      <c r="M266" s="36" t="str">
        <f>IFERROR(VLOOKUP(K266,Table2[[Employee Number]:[Job Role]],3,FALSE),"NULL")</f>
        <v>Human Resources</v>
      </c>
    </row>
    <row r="267" spans="2:13" x14ac:dyDescent="0.25">
      <c r="B267" s="29" t="s">
        <v>56</v>
      </c>
      <c r="C267" s="30" t="s">
        <v>48</v>
      </c>
      <c r="D267" s="31">
        <v>484</v>
      </c>
      <c r="E267" s="30" t="s">
        <v>62</v>
      </c>
      <c r="F267" s="30" t="s">
        <v>99</v>
      </c>
      <c r="G267" s="31">
        <v>21</v>
      </c>
      <c r="H267" s="30" t="s">
        <v>55</v>
      </c>
      <c r="I267" s="32">
        <v>2610</v>
      </c>
      <c r="K267" s="36">
        <f t="shared" si="4"/>
        <v>351</v>
      </c>
      <c r="L267" s="36">
        <f>IFERROR(VLOOKUP(K267,Table2[[Employee Number]:[Monthly Income]],6, FALSE),"No Value")</f>
        <v>2593</v>
      </c>
      <c r="M267" s="36" t="str">
        <f>IFERROR(VLOOKUP(K267,Table2[[Employee Number]:[Job Role]],3,FALSE),"NULL")</f>
        <v>Laboratory Technician</v>
      </c>
    </row>
    <row r="268" spans="2:13" x14ac:dyDescent="0.25">
      <c r="B268" s="29" t="s">
        <v>44</v>
      </c>
      <c r="C268" s="30" t="s">
        <v>60</v>
      </c>
      <c r="D268" s="31">
        <v>1160</v>
      </c>
      <c r="E268" s="30" t="s">
        <v>62</v>
      </c>
      <c r="F268" s="30" t="s">
        <v>68</v>
      </c>
      <c r="G268" s="31">
        <v>31</v>
      </c>
      <c r="H268" s="30" t="s">
        <v>77</v>
      </c>
      <c r="I268" s="32">
        <v>2610</v>
      </c>
      <c r="K268" s="36" t="str">
        <f t="shared" si="4"/>
        <v>No Data Available</v>
      </c>
      <c r="L268" s="36" t="str">
        <f>IFERROR(VLOOKUP(K268,Table2[[Employee Number]:[Monthly Income]],6, FALSE),"No Value")</f>
        <v>No Value</v>
      </c>
      <c r="M268" s="36" t="str">
        <f>IFERROR(VLOOKUP(K268,Table2[[Employee Number]:[Job Role]],3,FALSE),"NULL")</f>
        <v>NULL</v>
      </c>
    </row>
    <row r="269" spans="2:13" x14ac:dyDescent="0.25">
      <c r="B269" s="29" t="s">
        <v>56</v>
      </c>
      <c r="C269" s="30" t="s">
        <v>60</v>
      </c>
      <c r="D269" s="31">
        <v>1382</v>
      </c>
      <c r="E269" s="30" t="s">
        <v>62</v>
      </c>
      <c r="F269" s="30" t="s">
        <v>63</v>
      </c>
      <c r="G269" s="31">
        <v>38</v>
      </c>
      <c r="H269" s="30" t="s">
        <v>77</v>
      </c>
      <c r="I269" s="32">
        <v>2610</v>
      </c>
      <c r="K269" s="36" t="str">
        <f t="shared" si="4"/>
        <v>No Data Available</v>
      </c>
      <c r="L269" s="36" t="str">
        <f>IFERROR(VLOOKUP(K269,Table2[[Employee Number]:[Monthly Income]],6, FALSE),"No Value")</f>
        <v>No Value</v>
      </c>
      <c r="M269" s="36" t="str">
        <f>IFERROR(VLOOKUP(K269,Table2[[Employee Number]:[Job Role]],3,FALSE),"NULL")</f>
        <v>NULL</v>
      </c>
    </row>
    <row r="270" spans="2:13" x14ac:dyDescent="0.25">
      <c r="B270" s="29" t="s">
        <v>56</v>
      </c>
      <c r="C270" s="30" t="s">
        <v>60</v>
      </c>
      <c r="D270" s="31">
        <v>159</v>
      </c>
      <c r="E270" s="30" t="s">
        <v>62</v>
      </c>
      <c r="F270" s="30" t="s">
        <v>63</v>
      </c>
      <c r="G270" s="31">
        <v>30</v>
      </c>
      <c r="H270" s="30" t="s">
        <v>77</v>
      </c>
      <c r="I270" s="32">
        <v>2613</v>
      </c>
      <c r="K270" s="36">
        <f t="shared" si="4"/>
        <v>484</v>
      </c>
      <c r="L270" s="36">
        <f>IFERROR(VLOOKUP(K270,Table2[[Employee Number]:[Monthly Income]],6, FALSE),"No Value")</f>
        <v>2610</v>
      </c>
      <c r="M270" s="36" t="str">
        <f>IFERROR(VLOOKUP(K270,Table2[[Employee Number]:[Job Role]],3,FALSE),"NULL")</f>
        <v>Sales Representative</v>
      </c>
    </row>
    <row r="271" spans="2:13" x14ac:dyDescent="0.25">
      <c r="B271" s="29" t="s">
        <v>56</v>
      </c>
      <c r="C271" s="30" t="s">
        <v>60</v>
      </c>
      <c r="D271" s="31">
        <v>662</v>
      </c>
      <c r="E271" s="30" t="s">
        <v>51</v>
      </c>
      <c r="F271" s="30" t="s">
        <v>63</v>
      </c>
      <c r="G271" s="31">
        <v>38</v>
      </c>
      <c r="H271" s="30" t="s">
        <v>65</v>
      </c>
      <c r="I271" s="32">
        <v>2619</v>
      </c>
      <c r="K271" s="36" t="str">
        <f t="shared" si="4"/>
        <v>No Data Available</v>
      </c>
      <c r="L271" s="36" t="str">
        <f>IFERROR(VLOOKUP(K271,Table2[[Employee Number]:[Monthly Income]],6, FALSE),"No Value")</f>
        <v>No Value</v>
      </c>
      <c r="M271" s="36" t="str">
        <f>IFERROR(VLOOKUP(K271,Table2[[Employee Number]:[Job Role]],3,FALSE),"NULL")</f>
        <v>NULL</v>
      </c>
    </row>
    <row r="272" spans="2:13" x14ac:dyDescent="0.25">
      <c r="B272" s="29" t="s">
        <v>56</v>
      </c>
      <c r="C272" s="30" t="s">
        <v>60</v>
      </c>
      <c r="D272" s="31">
        <v>305</v>
      </c>
      <c r="E272" s="30" t="s">
        <v>51</v>
      </c>
      <c r="F272" s="30" t="s">
        <v>63</v>
      </c>
      <c r="G272" s="31">
        <v>33</v>
      </c>
      <c r="H272" s="30" t="s">
        <v>71</v>
      </c>
      <c r="I272" s="32">
        <v>2622</v>
      </c>
      <c r="K272" s="36">
        <f t="shared" si="4"/>
        <v>1382</v>
      </c>
      <c r="L272" s="36">
        <f>IFERROR(VLOOKUP(K272,Table2[[Employee Number]:[Monthly Income]],6, FALSE),"No Value")</f>
        <v>2610</v>
      </c>
      <c r="M272" s="36" t="str">
        <f>IFERROR(VLOOKUP(K272,Table2[[Employee Number]:[Job Role]],3,FALSE),"NULL")</f>
        <v>Research Scientist</v>
      </c>
    </row>
    <row r="273" spans="2:13" x14ac:dyDescent="0.25">
      <c r="B273" s="29" t="s">
        <v>44</v>
      </c>
      <c r="C273" s="30" t="s">
        <v>60</v>
      </c>
      <c r="D273" s="31">
        <v>1279</v>
      </c>
      <c r="E273" s="30" t="s">
        <v>51</v>
      </c>
      <c r="F273" s="30" t="s">
        <v>68</v>
      </c>
      <c r="G273" s="31">
        <v>21</v>
      </c>
      <c r="H273" s="30" t="s">
        <v>55</v>
      </c>
      <c r="I273" s="32">
        <v>2625</v>
      </c>
      <c r="K273" s="36">
        <f t="shared" si="4"/>
        <v>159</v>
      </c>
      <c r="L273" s="36">
        <f>IFERROR(VLOOKUP(K273,Table2[[Employee Number]:[Monthly Income]],6, FALSE),"No Value")</f>
        <v>2613</v>
      </c>
      <c r="M273" s="36" t="str">
        <f>IFERROR(VLOOKUP(K273,Table2[[Employee Number]:[Job Role]],3,FALSE),"NULL")</f>
        <v>Research Scientist</v>
      </c>
    </row>
    <row r="274" spans="2:13" x14ac:dyDescent="0.25">
      <c r="B274" s="29" t="s">
        <v>56</v>
      </c>
      <c r="C274" s="30" t="s">
        <v>60</v>
      </c>
      <c r="D274" s="31">
        <v>194</v>
      </c>
      <c r="E274" s="30" t="s">
        <v>51</v>
      </c>
      <c r="F274" s="30" t="s">
        <v>63</v>
      </c>
      <c r="G274" s="31">
        <v>30</v>
      </c>
      <c r="H274" s="30" t="s">
        <v>77</v>
      </c>
      <c r="I274" s="32">
        <v>2632</v>
      </c>
      <c r="K274" s="36">
        <f t="shared" si="4"/>
        <v>662</v>
      </c>
      <c r="L274" s="36">
        <f>IFERROR(VLOOKUP(K274,Table2[[Employee Number]:[Monthly Income]],6, FALSE),"No Value")</f>
        <v>2619</v>
      </c>
      <c r="M274" s="36" t="str">
        <f>IFERROR(VLOOKUP(K274,Table2[[Employee Number]:[Job Role]],3,FALSE),"NULL")</f>
        <v>Research Scientist</v>
      </c>
    </row>
    <row r="275" spans="2:13" x14ac:dyDescent="0.25">
      <c r="B275" s="29" t="s">
        <v>56</v>
      </c>
      <c r="C275" s="30" t="s">
        <v>48</v>
      </c>
      <c r="D275" s="31">
        <v>749</v>
      </c>
      <c r="E275" s="30" t="s">
        <v>62</v>
      </c>
      <c r="F275" s="30" t="s">
        <v>99</v>
      </c>
      <c r="G275" s="31">
        <v>29</v>
      </c>
      <c r="H275" s="30" t="s">
        <v>77</v>
      </c>
      <c r="I275" s="32">
        <v>2642</v>
      </c>
      <c r="K275" s="36">
        <f t="shared" si="4"/>
        <v>305</v>
      </c>
      <c r="L275" s="36">
        <f>IFERROR(VLOOKUP(K275,Table2[[Employee Number]:[Monthly Income]],6, FALSE),"No Value")</f>
        <v>2622</v>
      </c>
      <c r="M275" s="36" t="str">
        <f>IFERROR(VLOOKUP(K275,Table2[[Employee Number]:[Job Role]],3,FALSE),"NULL")</f>
        <v>Research Scientist</v>
      </c>
    </row>
    <row r="276" spans="2:13" x14ac:dyDescent="0.25">
      <c r="B276" s="29" t="s">
        <v>56</v>
      </c>
      <c r="C276" s="30" t="s">
        <v>48</v>
      </c>
      <c r="D276" s="31">
        <v>1556</v>
      </c>
      <c r="E276" s="30" t="s">
        <v>62</v>
      </c>
      <c r="F276" s="30" t="s">
        <v>99</v>
      </c>
      <c r="G276" s="31">
        <v>36</v>
      </c>
      <c r="H276" s="30" t="s">
        <v>71</v>
      </c>
      <c r="I276" s="32">
        <v>2644</v>
      </c>
      <c r="K276" s="36" t="str">
        <f t="shared" si="4"/>
        <v>No Data Available</v>
      </c>
      <c r="L276" s="36" t="str">
        <f>IFERROR(VLOOKUP(K276,Table2[[Employee Number]:[Monthly Income]],6, FALSE),"No Value")</f>
        <v>No Value</v>
      </c>
      <c r="M276" s="36" t="str">
        <f>IFERROR(VLOOKUP(K276,Table2[[Employee Number]:[Job Role]],3,FALSE),"NULL")</f>
        <v>NULL</v>
      </c>
    </row>
    <row r="277" spans="2:13" x14ac:dyDescent="0.25">
      <c r="B277" s="29" t="s">
        <v>56</v>
      </c>
      <c r="C277" s="30" t="s">
        <v>60</v>
      </c>
      <c r="D277" s="31">
        <v>46</v>
      </c>
      <c r="E277" s="30" t="s">
        <v>51</v>
      </c>
      <c r="F277" s="30" t="s">
        <v>63</v>
      </c>
      <c r="G277" s="31">
        <v>43</v>
      </c>
      <c r="H277" s="30" t="s">
        <v>55</v>
      </c>
      <c r="I277" s="32">
        <v>2645</v>
      </c>
      <c r="K277" s="36">
        <f t="shared" si="4"/>
        <v>194</v>
      </c>
      <c r="L277" s="36">
        <f>IFERROR(VLOOKUP(K277,Table2[[Employee Number]:[Monthly Income]],6, FALSE),"No Value")</f>
        <v>2632</v>
      </c>
      <c r="M277" s="36" t="str">
        <f>IFERROR(VLOOKUP(K277,Table2[[Employee Number]:[Job Role]],3,FALSE),"NULL")</f>
        <v>Research Scientist</v>
      </c>
    </row>
    <row r="278" spans="2:13" x14ac:dyDescent="0.25">
      <c r="B278" s="29" t="s">
        <v>56</v>
      </c>
      <c r="C278" s="30" t="s">
        <v>60</v>
      </c>
      <c r="D278" s="31">
        <v>1982</v>
      </c>
      <c r="E278" s="30" t="s">
        <v>62</v>
      </c>
      <c r="F278" s="30" t="s">
        <v>68</v>
      </c>
      <c r="G278" s="31">
        <v>23</v>
      </c>
      <c r="H278" s="30" t="s">
        <v>55</v>
      </c>
      <c r="I278" s="32">
        <v>2647</v>
      </c>
      <c r="K278" s="36">
        <f t="shared" si="4"/>
        <v>749</v>
      </c>
      <c r="L278" s="36">
        <f>IFERROR(VLOOKUP(K278,Table2[[Employee Number]:[Monthly Income]],6, FALSE),"No Value")</f>
        <v>2642</v>
      </c>
      <c r="M278" s="36" t="str">
        <f>IFERROR(VLOOKUP(K278,Table2[[Employee Number]:[Job Role]],3,FALSE),"NULL")</f>
        <v>Sales Representative</v>
      </c>
    </row>
    <row r="279" spans="2:13" x14ac:dyDescent="0.25">
      <c r="B279" s="29" t="s">
        <v>56</v>
      </c>
      <c r="C279" s="30" t="s">
        <v>60</v>
      </c>
      <c r="D279" s="31">
        <v>544</v>
      </c>
      <c r="E279" s="30" t="s">
        <v>62</v>
      </c>
      <c r="F279" s="30" t="s">
        <v>63</v>
      </c>
      <c r="G279" s="31">
        <v>45</v>
      </c>
      <c r="H279" s="30" t="s">
        <v>55</v>
      </c>
      <c r="I279" s="32">
        <v>2654</v>
      </c>
      <c r="K279" s="36">
        <f t="shared" si="4"/>
        <v>1556</v>
      </c>
      <c r="L279" s="36">
        <f>IFERROR(VLOOKUP(K279,Table2[[Employee Number]:[Monthly Income]],6, FALSE),"No Value")</f>
        <v>2644</v>
      </c>
      <c r="M279" s="36" t="str">
        <f>IFERROR(VLOOKUP(K279,Table2[[Employee Number]:[Job Role]],3,FALSE),"NULL")</f>
        <v>Sales Representative</v>
      </c>
    </row>
    <row r="280" spans="2:13" x14ac:dyDescent="0.25">
      <c r="B280" s="29" t="s">
        <v>44</v>
      </c>
      <c r="C280" s="30" t="s">
        <v>48</v>
      </c>
      <c r="D280" s="31">
        <v>1691</v>
      </c>
      <c r="E280" s="30" t="s">
        <v>51</v>
      </c>
      <c r="F280" s="30" t="s">
        <v>99</v>
      </c>
      <c r="G280" s="31">
        <v>48</v>
      </c>
      <c r="H280" s="30" t="s">
        <v>55</v>
      </c>
      <c r="I280" s="32">
        <v>2655</v>
      </c>
      <c r="K280" s="36">
        <f t="shared" si="4"/>
        <v>46</v>
      </c>
      <c r="L280" s="36">
        <f>IFERROR(VLOOKUP(K280,Table2[[Employee Number]:[Monthly Income]],6, FALSE),"No Value")</f>
        <v>2645</v>
      </c>
      <c r="M280" s="36" t="str">
        <f>IFERROR(VLOOKUP(K280,Table2[[Employee Number]:[Job Role]],3,FALSE),"NULL")</f>
        <v>Research Scientist</v>
      </c>
    </row>
    <row r="281" spans="2:13" x14ac:dyDescent="0.25">
      <c r="B281" s="29" t="s">
        <v>44</v>
      </c>
      <c r="C281" s="30" t="s">
        <v>60</v>
      </c>
      <c r="D281" s="31">
        <v>297</v>
      </c>
      <c r="E281" s="30" t="s">
        <v>51</v>
      </c>
      <c r="F281" s="30" t="s">
        <v>63</v>
      </c>
      <c r="G281" s="31">
        <v>30</v>
      </c>
      <c r="H281" s="30" t="s">
        <v>77</v>
      </c>
      <c r="I281" s="32">
        <v>2657</v>
      </c>
      <c r="K281" s="36">
        <f t="shared" si="4"/>
        <v>1982</v>
      </c>
      <c r="L281" s="36">
        <f>IFERROR(VLOOKUP(K281,Table2[[Employee Number]:[Monthly Income]],6, FALSE),"No Value")</f>
        <v>2647</v>
      </c>
      <c r="M281" s="36" t="str">
        <f>IFERROR(VLOOKUP(K281,Table2[[Employee Number]:[Job Role]],3,FALSE),"NULL")</f>
        <v>Laboratory Technician</v>
      </c>
    </row>
    <row r="282" spans="2:13" x14ac:dyDescent="0.25">
      <c r="B282" s="29" t="s">
        <v>56</v>
      </c>
      <c r="C282" s="30" t="s">
        <v>60</v>
      </c>
      <c r="D282" s="31">
        <v>493</v>
      </c>
      <c r="E282" s="30" t="s">
        <v>62</v>
      </c>
      <c r="F282" s="30" t="s">
        <v>63</v>
      </c>
      <c r="G282" s="31">
        <v>31</v>
      </c>
      <c r="H282" s="30" t="s">
        <v>71</v>
      </c>
      <c r="I282" s="32">
        <v>2657</v>
      </c>
      <c r="K282" s="36">
        <f t="shared" si="4"/>
        <v>544</v>
      </c>
      <c r="L282" s="36">
        <f>IFERROR(VLOOKUP(K282,Table2[[Employee Number]:[Monthly Income]],6, FALSE),"No Value")</f>
        <v>2654</v>
      </c>
      <c r="M282" s="36" t="str">
        <f>IFERROR(VLOOKUP(K282,Table2[[Employee Number]:[Job Role]],3,FALSE),"NULL")</f>
        <v>Research Scientist</v>
      </c>
    </row>
    <row r="283" spans="2:13" x14ac:dyDescent="0.25">
      <c r="B283" s="29" t="s">
        <v>56</v>
      </c>
      <c r="C283" s="30" t="s">
        <v>60</v>
      </c>
      <c r="D283" s="31">
        <v>686</v>
      </c>
      <c r="E283" s="30" t="s">
        <v>51</v>
      </c>
      <c r="F283" s="30" t="s">
        <v>68</v>
      </c>
      <c r="G283" s="31">
        <v>26</v>
      </c>
      <c r="H283" s="30" t="s">
        <v>77</v>
      </c>
      <c r="I283" s="32">
        <v>2659</v>
      </c>
      <c r="K283" s="36" t="str">
        <f t="shared" si="4"/>
        <v>No Data Available</v>
      </c>
      <c r="L283" s="36" t="str">
        <f>IFERROR(VLOOKUP(K283,Table2[[Employee Number]:[Monthly Income]],6, FALSE),"No Value")</f>
        <v>No Value</v>
      </c>
      <c r="M283" s="36" t="str">
        <f>IFERROR(VLOOKUP(K283,Table2[[Employee Number]:[Job Role]],3,FALSE),"NULL")</f>
        <v>NULL</v>
      </c>
    </row>
    <row r="284" spans="2:13" x14ac:dyDescent="0.25">
      <c r="B284" s="29" t="s">
        <v>56</v>
      </c>
      <c r="C284" s="30" t="s">
        <v>60</v>
      </c>
      <c r="D284" s="31">
        <v>2003</v>
      </c>
      <c r="E284" s="30" t="s">
        <v>62</v>
      </c>
      <c r="F284" s="30" t="s">
        <v>68</v>
      </c>
      <c r="G284" s="31">
        <v>35</v>
      </c>
      <c r="H284" s="30" t="s">
        <v>71</v>
      </c>
      <c r="I284" s="32">
        <v>2660</v>
      </c>
      <c r="K284" s="36" t="str">
        <f t="shared" si="4"/>
        <v>No Data Available</v>
      </c>
      <c r="L284" s="36" t="str">
        <f>IFERROR(VLOOKUP(K284,Table2[[Employee Number]:[Monthly Income]],6, FALSE),"No Value")</f>
        <v>No Value</v>
      </c>
      <c r="M284" s="36" t="str">
        <f>IFERROR(VLOOKUP(K284,Table2[[Employee Number]:[Job Role]],3,FALSE),"NULL")</f>
        <v>NULL</v>
      </c>
    </row>
    <row r="285" spans="2:13" x14ac:dyDescent="0.25">
      <c r="B285" s="29" t="s">
        <v>56</v>
      </c>
      <c r="C285" s="30" t="s">
        <v>60</v>
      </c>
      <c r="D285" s="31">
        <v>18</v>
      </c>
      <c r="E285" s="30" t="s">
        <v>62</v>
      </c>
      <c r="F285" s="30" t="s">
        <v>68</v>
      </c>
      <c r="G285" s="31">
        <v>34</v>
      </c>
      <c r="H285" s="30" t="s">
        <v>55</v>
      </c>
      <c r="I285" s="32">
        <v>2661</v>
      </c>
      <c r="K285" s="36">
        <f t="shared" si="4"/>
        <v>493</v>
      </c>
      <c r="L285" s="36">
        <f>IFERROR(VLOOKUP(K285,Table2[[Employee Number]:[Monthly Income]],6, FALSE),"No Value")</f>
        <v>2657</v>
      </c>
      <c r="M285" s="36" t="str">
        <f>IFERROR(VLOOKUP(K285,Table2[[Employee Number]:[Job Role]],3,FALSE),"NULL")</f>
        <v>Research Scientist</v>
      </c>
    </row>
    <row r="286" spans="2:13" x14ac:dyDescent="0.25">
      <c r="B286" s="29" t="s">
        <v>56</v>
      </c>
      <c r="C286" s="30" t="s">
        <v>60</v>
      </c>
      <c r="D286" s="31">
        <v>1873</v>
      </c>
      <c r="E286" s="30" t="s">
        <v>62</v>
      </c>
      <c r="F286" s="30" t="s">
        <v>63</v>
      </c>
      <c r="G286" s="31">
        <v>55</v>
      </c>
      <c r="H286" s="30" t="s">
        <v>71</v>
      </c>
      <c r="I286" s="32">
        <v>2662</v>
      </c>
      <c r="K286" s="36">
        <f t="shared" si="4"/>
        <v>686</v>
      </c>
      <c r="L286" s="36">
        <f>IFERROR(VLOOKUP(K286,Table2[[Employee Number]:[Monthly Income]],6, FALSE),"No Value")</f>
        <v>2659</v>
      </c>
      <c r="M286" s="36" t="str">
        <f>IFERROR(VLOOKUP(K286,Table2[[Employee Number]:[Job Role]],3,FALSE),"NULL")</f>
        <v>Laboratory Technician</v>
      </c>
    </row>
    <row r="287" spans="2:13" x14ac:dyDescent="0.25">
      <c r="B287" s="29" t="s">
        <v>56</v>
      </c>
      <c r="C287" s="30" t="s">
        <v>60</v>
      </c>
      <c r="D287" s="31">
        <v>10</v>
      </c>
      <c r="E287" s="30" t="s">
        <v>51</v>
      </c>
      <c r="F287" s="30" t="s">
        <v>68</v>
      </c>
      <c r="G287" s="31">
        <v>59</v>
      </c>
      <c r="H287" s="30" t="s">
        <v>77</v>
      </c>
      <c r="I287" s="32">
        <v>2670</v>
      </c>
      <c r="K287" s="36">
        <f t="shared" si="4"/>
        <v>2003</v>
      </c>
      <c r="L287" s="36">
        <f>IFERROR(VLOOKUP(K287,Table2[[Employee Number]:[Monthly Income]],6, FALSE),"No Value")</f>
        <v>2660</v>
      </c>
      <c r="M287" s="36" t="str">
        <f>IFERROR(VLOOKUP(K287,Table2[[Employee Number]:[Job Role]],3,FALSE),"NULL")</f>
        <v>Laboratory Technician</v>
      </c>
    </row>
    <row r="288" spans="2:13" x14ac:dyDescent="0.25">
      <c r="B288" s="29" t="s">
        <v>56</v>
      </c>
      <c r="C288" s="30" t="s">
        <v>48</v>
      </c>
      <c r="D288" s="31">
        <v>1226</v>
      </c>
      <c r="E288" s="30" t="s">
        <v>62</v>
      </c>
      <c r="F288" s="30" t="s">
        <v>99</v>
      </c>
      <c r="G288" s="31">
        <v>20</v>
      </c>
      <c r="H288" s="30" t="s">
        <v>77</v>
      </c>
      <c r="I288" s="32">
        <v>2678</v>
      </c>
      <c r="K288" s="36">
        <f t="shared" si="4"/>
        <v>18</v>
      </c>
      <c r="L288" s="36">
        <f>IFERROR(VLOOKUP(K288,Table2[[Employee Number]:[Monthly Income]],6, FALSE),"No Value")</f>
        <v>2661</v>
      </c>
      <c r="M288" s="36" t="str">
        <f>IFERROR(VLOOKUP(K288,Table2[[Employee Number]:[Job Role]],3,FALSE),"NULL")</f>
        <v>Laboratory Technician</v>
      </c>
    </row>
    <row r="289" spans="2:13" x14ac:dyDescent="0.25">
      <c r="B289" s="29" t="s">
        <v>44</v>
      </c>
      <c r="C289" s="30" t="s">
        <v>48</v>
      </c>
      <c r="D289" s="31">
        <v>1780</v>
      </c>
      <c r="E289" s="30" t="s">
        <v>62</v>
      </c>
      <c r="F289" s="30" t="s">
        <v>99</v>
      </c>
      <c r="G289" s="31">
        <v>21</v>
      </c>
      <c r="H289" s="30" t="s">
        <v>65</v>
      </c>
      <c r="I289" s="32">
        <v>2679</v>
      </c>
      <c r="K289" s="36">
        <f t="shared" si="4"/>
        <v>1873</v>
      </c>
      <c r="L289" s="36">
        <f>IFERROR(VLOOKUP(K289,Table2[[Employee Number]:[Monthly Income]],6, FALSE),"No Value")</f>
        <v>2662</v>
      </c>
      <c r="M289" s="36" t="str">
        <f>IFERROR(VLOOKUP(K289,Table2[[Employee Number]:[Job Role]],3,FALSE),"NULL")</f>
        <v>Research Scientist</v>
      </c>
    </row>
    <row r="290" spans="2:13" x14ac:dyDescent="0.25">
      <c r="B290" s="29" t="s">
        <v>44</v>
      </c>
      <c r="C290" s="30" t="s">
        <v>48</v>
      </c>
      <c r="D290" s="31">
        <v>47</v>
      </c>
      <c r="E290" s="30" t="s">
        <v>62</v>
      </c>
      <c r="F290" s="30" t="s">
        <v>99</v>
      </c>
      <c r="G290" s="31">
        <v>50</v>
      </c>
      <c r="H290" s="30" t="s">
        <v>55</v>
      </c>
      <c r="I290" s="32">
        <v>2683</v>
      </c>
      <c r="K290" s="36">
        <f t="shared" si="4"/>
        <v>10</v>
      </c>
      <c r="L290" s="36">
        <f>IFERROR(VLOOKUP(K290,Table2[[Employee Number]:[Monthly Income]],6, FALSE),"No Value")</f>
        <v>2670</v>
      </c>
      <c r="M290" s="36" t="str">
        <f>IFERROR(VLOOKUP(K290,Table2[[Employee Number]:[Job Role]],3,FALSE),"NULL")</f>
        <v>Laboratory Technician</v>
      </c>
    </row>
    <row r="291" spans="2:13" x14ac:dyDescent="0.25">
      <c r="B291" s="29" t="s">
        <v>56</v>
      </c>
      <c r="C291" s="30" t="s">
        <v>60</v>
      </c>
      <c r="D291" s="31">
        <v>1006</v>
      </c>
      <c r="E291" s="30" t="s">
        <v>62</v>
      </c>
      <c r="F291" s="30" t="s">
        <v>63</v>
      </c>
      <c r="G291" s="31">
        <v>38</v>
      </c>
      <c r="H291" s="30" t="s">
        <v>65</v>
      </c>
      <c r="I291" s="32">
        <v>2684</v>
      </c>
      <c r="K291" s="36">
        <f t="shared" si="4"/>
        <v>1226</v>
      </c>
      <c r="L291" s="36">
        <f>IFERROR(VLOOKUP(K291,Table2[[Employee Number]:[Monthly Income]],6, FALSE),"No Value")</f>
        <v>2678</v>
      </c>
      <c r="M291" s="36" t="str">
        <f>IFERROR(VLOOKUP(K291,Table2[[Employee Number]:[Job Role]],3,FALSE),"NULL")</f>
        <v>Sales Representative</v>
      </c>
    </row>
    <row r="292" spans="2:13" x14ac:dyDescent="0.25">
      <c r="B292" s="29" t="s">
        <v>44</v>
      </c>
      <c r="C292" s="30" t="s">
        <v>60</v>
      </c>
      <c r="D292" s="31">
        <v>780</v>
      </c>
      <c r="E292" s="30" t="s">
        <v>62</v>
      </c>
      <c r="F292" s="30" t="s">
        <v>63</v>
      </c>
      <c r="G292" s="31">
        <v>33</v>
      </c>
      <c r="H292" s="30" t="s">
        <v>71</v>
      </c>
      <c r="I292" s="32">
        <v>2686</v>
      </c>
      <c r="K292" s="36" t="str">
        <f t="shared" si="4"/>
        <v>No Data Available</v>
      </c>
      <c r="L292" s="36" t="str">
        <f>IFERROR(VLOOKUP(K292,Table2[[Employee Number]:[Monthly Income]],6, FALSE),"No Value")</f>
        <v>No Value</v>
      </c>
      <c r="M292" s="36" t="str">
        <f>IFERROR(VLOOKUP(K292,Table2[[Employee Number]:[Job Role]],3,FALSE),"NULL")</f>
        <v>NULL</v>
      </c>
    </row>
    <row r="293" spans="2:13" x14ac:dyDescent="0.25">
      <c r="B293" s="29" t="s">
        <v>56</v>
      </c>
      <c r="C293" s="30" t="s">
        <v>60</v>
      </c>
      <c r="D293" s="31">
        <v>1601</v>
      </c>
      <c r="E293" s="30" t="s">
        <v>62</v>
      </c>
      <c r="F293" s="30" t="s">
        <v>68</v>
      </c>
      <c r="G293" s="31">
        <v>35</v>
      </c>
      <c r="H293" s="30" t="s">
        <v>55</v>
      </c>
      <c r="I293" s="32">
        <v>2690</v>
      </c>
      <c r="K293" s="36" t="str">
        <f t="shared" si="4"/>
        <v>No Data Available</v>
      </c>
      <c r="L293" s="36" t="str">
        <f>IFERROR(VLOOKUP(K293,Table2[[Employee Number]:[Monthly Income]],6, FALSE),"No Value")</f>
        <v>No Value</v>
      </c>
      <c r="M293" s="36" t="str">
        <f>IFERROR(VLOOKUP(K293,Table2[[Employee Number]:[Job Role]],3,FALSE),"NULL")</f>
        <v>NULL</v>
      </c>
    </row>
    <row r="294" spans="2:13" x14ac:dyDescent="0.25">
      <c r="B294" s="29" t="s">
        <v>56</v>
      </c>
      <c r="C294" s="30" t="s">
        <v>60</v>
      </c>
      <c r="D294" s="31">
        <v>683</v>
      </c>
      <c r="E294" s="30" t="s">
        <v>62</v>
      </c>
      <c r="F294" s="30" t="s">
        <v>63</v>
      </c>
      <c r="G294" s="31">
        <v>34</v>
      </c>
      <c r="H294" s="30" t="s">
        <v>134</v>
      </c>
      <c r="I294" s="32">
        <v>2691</v>
      </c>
      <c r="K294" s="36">
        <f t="shared" si="4"/>
        <v>1006</v>
      </c>
      <c r="L294" s="36">
        <f>IFERROR(VLOOKUP(K294,Table2[[Employee Number]:[Monthly Income]],6, FALSE),"No Value")</f>
        <v>2684</v>
      </c>
      <c r="M294" s="36" t="str">
        <f>IFERROR(VLOOKUP(K294,Table2[[Employee Number]:[Job Role]],3,FALSE),"NULL")</f>
        <v>Research Scientist</v>
      </c>
    </row>
    <row r="295" spans="2:13" x14ac:dyDescent="0.25">
      <c r="B295" s="29" t="s">
        <v>56</v>
      </c>
      <c r="C295" s="30" t="s">
        <v>60</v>
      </c>
      <c r="D295" s="31">
        <v>11</v>
      </c>
      <c r="E295" s="30" t="s">
        <v>62</v>
      </c>
      <c r="F295" s="30" t="s">
        <v>68</v>
      </c>
      <c r="G295" s="31">
        <v>30</v>
      </c>
      <c r="H295" s="30" t="s">
        <v>65</v>
      </c>
      <c r="I295" s="32">
        <v>2693</v>
      </c>
      <c r="K295" s="36" t="str">
        <f t="shared" si="4"/>
        <v>No Data Available</v>
      </c>
      <c r="L295" s="36" t="str">
        <f>IFERROR(VLOOKUP(K295,Table2[[Employee Number]:[Monthly Income]],6, FALSE),"No Value")</f>
        <v>No Value</v>
      </c>
      <c r="M295" s="36" t="str">
        <f>IFERROR(VLOOKUP(K295,Table2[[Employee Number]:[Job Role]],3,FALSE),"NULL")</f>
        <v>NULL</v>
      </c>
    </row>
    <row r="296" spans="2:13" x14ac:dyDescent="0.25">
      <c r="B296" s="29" t="s">
        <v>44</v>
      </c>
      <c r="C296" s="30" t="s">
        <v>60</v>
      </c>
      <c r="D296" s="31">
        <v>923</v>
      </c>
      <c r="E296" s="30" t="s">
        <v>51</v>
      </c>
      <c r="F296" s="30" t="s">
        <v>63</v>
      </c>
      <c r="G296" s="31">
        <v>21</v>
      </c>
      <c r="H296" s="30" t="s">
        <v>65</v>
      </c>
      <c r="I296" s="32">
        <v>2693</v>
      </c>
      <c r="K296" s="36">
        <f t="shared" si="4"/>
        <v>1601</v>
      </c>
      <c r="L296" s="36">
        <f>IFERROR(VLOOKUP(K296,Table2[[Employee Number]:[Monthly Income]],6, FALSE),"No Value")</f>
        <v>2690</v>
      </c>
      <c r="M296" s="36" t="str">
        <f>IFERROR(VLOOKUP(K296,Table2[[Employee Number]:[Job Role]],3,FALSE),"NULL")</f>
        <v>Laboratory Technician</v>
      </c>
    </row>
    <row r="297" spans="2:13" x14ac:dyDescent="0.25">
      <c r="B297" s="29" t="s">
        <v>56</v>
      </c>
      <c r="C297" s="30" t="s">
        <v>60</v>
      </c>
      <c r="D297" s="31">
        <v>812</v>
      </c>
      <c r="E297" s="30" t="s">
        <v>62</v>
      </c>
      <c r="F297" s="30" t="s">
        <v>68</v>
      </c>
      <c r="G297" s="31">
        <v>24</v>
      </c>
      <c r="H297" s="30" t="s">
        <v>77</v>
      </c>
      <c r="I297" s="32">
        <v>2694</v>
      </c>
      <c r="K297" s="36">
        <f t="shared" si="4"/>
        <v>683</v>
      </c>
      <c r="L297" s="36">
        <f>IFERROR(VLOOKUP(K297,Table2[[Employee Number]:[Monthly Income]],6, FALSE),"No Value")</f>
        <v>2691</v>
      </c>
      <c r="M297" s="36" t="str">
        <f>IFERROR(VLOOKUP(K297,Table2[[Employee Number]:[Job Role]],3,FALSE),"NULL")</f>
        <v>Research Scientist</v>
      </c>
    </row>
    <row r="298" spans="2:13" x14ac:dyDescent="0.25">
      <c r="B298" s="29" t="s">
        <v>56</v>
      </c>
      <c r="C298" s="30" t="s">
        <v>60</v>
      </c>
      <c r="D298" s="31">
        <v>426</v>
      </c>
      <c r="E298" s="30" t="s">
        <v>62</v>
      </c>
      <c r="F298" s="30" t="s">
        <v>63</v>
      </c>
      <c r="G298" s="31">
        <v>31</v>
      </c>
      <c r="H298" s="30" t="s">
        <v>71</v>
      </c>
      <c r="I298" s="32">
        <v>2695</v>
      </c>
      <c r="K298" s="36">
        <f t="shared" si="4"/>
        <v>11</v>
      </c>
      <c r="L298" s="36">
        <f>IFERROR(VLOOKUP(K298,Table2[[Employee Number]:[Monthly Income]],6, FALSE),"No Value")</f>
        <v>2693</v>
      </c>
      <c r="M298" s="36" t="str">
        <f>IFERROR(VLOOKUP(K298,Table2[[Employee Number]:[Job Role]],3,FALSE),"NULL")</f>
        <v>Laboratory Technician</v>
      </c>
    </row>
    <row r="299" spans="2:13" x14ac:dyDescent="0.25">
      <c r="B299" s="29" t="s">
        <v>56</v>
      </c>
      <c r="C299" s="30" t="s">
        <v>161</v>
      </c>
      <c r="D299" s="31">
        <v>470</v>
      </c>
      <c r="E299" s="30" t="s">
        <v>62</v>
      </c>
      <c r="F299" s="30" t="s">
        <v>163</v>
      </c>
      <c r="G299" s="31">
        <v>42</v>
      </c>
      <c r="H299" s="30" t="s">
        <v>65</v>
      </c>
      <c r="I299" s="32">
        <v>2696</v>
      </c>
      <c r="K299" s="36" t="str">
        <f t="shared" si="4"/>
        <v>No Data Available</v>
      </c>
      <c r="L299" s="36" t="str">
        <f>IFERROR(VLOOKUP(K299,Table2[[Employee Number]:[Monthly Income]],6, FALSE),"No Value")</f>
        <v>No Value</v>
      </c>
      <c r="M299" s="36" t="str">
        <f>IFERROR(VLOOKUP(K299,Table2[[Employee Number]:[Job Role]],3,FALSE),"NULL")</f>
        <v>NULL</v>
      </c>
    </row>
    <row r="300" spans="2:13" x14ac:dyDescent="0.25">
      <c r="B300" s="29" t="s">
        <v>56</v>
      </c>
      <c r="C300" s="30" t="s">
        <v>60</v>
      </c>
      <c r="D300" s="31">
        <v>824</v>
      </c>
      <c r="E300" s="30" t="s">
        <v>62</v>
      </c>
      <c r="F300" s="30" t="s">
        <v>63</v>
      </c>
      <c r="G300" s="31">
        <v>29</v>
      </c>
      <c r="H300" s="30" t="s">
        <v>55</v>
      </c>
      <c r="I300" s="32">
        <v>2700</v>
      </c>
      <c r="K300" s="36">
        <f t="shared" si="4"/>
        <v>812</v>
      </c>
      <c r="L300" s="36">
        <f>IFERROR(VLOOKUP(K300,Table2[[Employee Number]:[Monthly Income]],6, FALSE),"No Value")</f>
        <v>2694</v>
      </c>
      <c r="M300" s="36" t="str">
        <f>IFERROR(VLOOKUP(K300,Table2[[Employee Number]:[Job Role]],3,FALSE),"NULL")</f>
        <v>Laboratory Technician</v>
      </c>
    </row>
    <row r="301" spans="2:13" x14ac:dyDescent="0.25">
      <c r="B301" s="29" t="s">
        <v>56</v>
      </c>
      <c r="C301" s="30" t="s">
        <v>60</v>
      </c>
      <c r="D301" s="31">
        <v>94</v>
      </c>
      <c r="E301" s="30" t="s">
        <v>62</v>
      </c>
      <c r="F301" s="30" t="s">
        <v>63</v>
      </c>
      <c r="G301" s="31">
        <v>29</v>
      </c>
      <c r="H301" s="30" t="s">
        <v>77</v>
      </c>
      <c r="I301" s="32">
        <v>2703</v>
      </c>
      <c r="K301" s="36">
        <f t="shared" si="4"/>
        <v>426</v>
      </c>
      <c r="L301" s="36">
        <f>IFERROR(VLOOKUP(K301,Table2[[Employee Number]:[Monthly Income]],6, FALSE),"No Value")</f>
        <v>2695</v>
      </c>
      <c r="M301" s="36" t="str">
        <f>IFERROR(VLOOKUP(K301,Table2[[Employee Number]:[Job Role]],3,FALSE),"NULL")</f>
        <v>Research Scientist</v>
      </c>
    </row>
    <row r="302" spans="2:13" x14ac:dyDescent="0.25">
      <c r="B302" s="29" t="s">
        <v>56</v>
      </c>
      <c r="C302" s="30" t="s">
        <v>60</v>
      </c>
      <c r="D302" s="31">
        <v>1154</v>
      </c>
      <c r="E302" s="30" t="s">
        <v>62</v>
      </c>
      <c r="F302" s="30" t="s">
        <v>63</v>
      </c>
      <c r="G302" s="31">
        <v>28</v>
      </c>
      <c r="H302" s="30" t="s">
        <v>77</v>
      </c>
      <c r="I302" s="32">
        <v>2703</v>
      </c>
      <c r="K302" s="36">
        <f t="shared" si="4"/>
        <v>470</v>
      </c>
      <c r="L302" s="36">
        <f>IFERROR(VLOOKUP(K302,Table2[[Employee Number]:[Monthly Income]],6, FALSE),"No Value")</f>
        <v>2696</v>
      </c>
      <c r="M302" s="36" t="str">
        <f>IFERROR(VLOOKUP(K302,Table2[[Employee Number]:[Job Role]],3,FALSE),"NULL")</f>
        <v>Human Resources</v>
      </c>
    </row>
    <row r="303" spans="2:13" x14ac:dyDescent="0.25">
      <c r="B303" s="29" t="s">
        <v>56</v>
      </c>
      <c r="C303" s="30" t="s">
        <v>60</v>
      </c>
      <c r="D303" s="31">
        <v>1826</v>
      </c>
      <c r="E303" s="30" t="s">
        <v>62</v>
      </c>
      <c r="F303" s="30" t="s">
        <v>68</v>
      </c>
      <c r="G303" s="31">
        <v>35</v>
      </c>
      <c r="H303" s="30" t="s">
        <v>71</v>
      </c>
      <c r="I303" s="32">
        <v>2705</v>
      </c>
      <c r="K303" s="36">
        <f t="shared" si="4"/>
        <v>824</v>
      </c>
      <c r="L303" s="36">
        <f>IFERROR(VLOOKUP(K303,Table2[[Employee Number]:[Monthly Income]],6, FALSE),"No Value")</f>
        <v>2700</v>
      </c>
      <c r="M303" s="36" t="str">
        <f>IFERROR(VLOOKUP(K303,Table2[[Employee Number]:[Job Role]],3,FALSE),"NULL")</f>
        <v>Research Scientist</v>
      </c>
    </row>
    <row r="304" spans="2:13" x14ac:dyDescent="0.25">
      <c r="B304" s="29" t="s">
        <v>56</v>
      </c>
      <c r="C304" s="30" t="s">
        <v>161</v>
      </c>
      <c r="D304" s="31">
        <v>1858</v>
      </c>
      <c r="E304" s="30" t="s">
        <v>62</v>
      </c>
      <c r="F304" s="30" t="s">
        <v>163</v>
      </c>
      <c r="G304" s="31">
        <v>28</v>
      </c>
      <c r="H304" s="30" t="s">
        <v>55</v>
      </c>
      <c r="I304" s="32">
        <v>2706</v>
      </c>
      <c r="K304" s="36">
        <f t="shared" si="4"/>
        <v>94</v>
      </c>
      <c r="L304" s="36">
        <f>IFERROR(VLOOKUP(K304,Table2[[Employee Number]:[Monthly Income]],6, FALSE),"No Value")</f>
        <v>2703</v>
      </c>
      <c r="M304" s="36" t="str">
        <f>IFERROR(VLOOKUP(K304,Table2[[Employee Number]:[Job Role]],3,FALSE),"NULL")</f>
        <v>Research Scientist</v>
      </c>
    </row>
    <row r="305" spans="2:13" x14ac:dyDescent="0.25">
      <c r="B305" s="29" t="s">
        <v>44</v>
      </c>
      <c r="C305" s="30" t="s">
        <v>60</v>
      </c>
      <c r="D305" s="31">
        <v>328</v>
      </c>
      <c r="E305" s="30" t="s">
        <v>51</v>
      </c>
      <c r="F305" s="30" t="s">
        <v>68</v>
      </c>
      <c r="G305" s="31">
        <v>33</v>
      </c>
      <c r="H305" s="30" t="s">
        <v>55</v>
      </c>
      <c r="I305" s="32">
        <v>2707</v>
      </c>
      <c r="K305" s="36">
        <f t="shared" si="4"/>
        <v>1154</v>
      </c>
      <c r="L305" s="36">
        <f>IFERROR(VLOOKUP(K305,Table2[[Employee Number]:[Monthly Income]],6, FALSE),"No Value")</f>
        <v>2703</v>
      </c>
      <c r="M305" s="36" t="str">
        <f>IFERROR(VLOOKUP(K305,Table2[[Employee Number]:[Job Role]],3,FALSE),"NULL")</f>
        <v>Research Scientist</v>
      </c>
    </row>
    <row r="306" spans="2:13" x14ac:dyDescent="0.25">
      <c r="B306" s="29" t="s">
        <v>56</v>
      </c>
      <c r="C306" s="30" t="s">
        <v>60</v>
      </c>
      <c r="D306" s="31">
        <v>221</v>
      </c>
      <c r="E306" s="30" t="s">
        <v>62</v>
      </c>
      <c r="F306" s="30" t="s">
        <v>63</v>
      </c>
      <c r="G306" s="31">
        <v>28</v>
      </c>
      <c r="H306" s="30" t="s">
        <v>77</v>
      </c>
      <c r="I306" s="32">
        <v>2713</v>
      </c>
      <c r="K306" s="36">
        <f t="shared" si="4"/>
        <v>1826</v>
      </c>
      <c r="L306" s="36">
        <f>IFERROR(VLOOKUP(K306,Table2[[Employee Number]:[Monthly Income]],6, FALSE),"No Value")</f>
        <v>2705</v>
      </c>
      <c r="M306" s="36" t="str">
        <f>IFERROR(VLOOKUP(K306,Table2[[Employee Number]:[Job Role]],3,FALSE),"NULL")</f>
        <v>Laboratory Technician</v>
      </c>
    </row>
    <row r="307" spans="2:13" x14ac:dyDescent="0.25">
      <c r="B307" s="29" t="s">
        <v>44</v>
      </c>
      <c r="C307" s="30" t="s">
        <v>48</v>
      </c>
      <c r="D307" s="31">
        <v>494</v>
      </c>
      <c r="E307" s="30" t="s">
        <v>51</v>
      </c>
      <c r="F307" s="30" t="s">
        <v>99</v>
      </c>
      <c r="G307" s="31">
        <v>21</v>
      </c>
      <c r="H307" s="30" t="s">
        <v>77</v>
      </c>
      <c r="I307" s="32">
        <v>2716</v>
      </c>
      <c r="K307" s="36">
        <f t="shared" si="4"/>
        <v>1858</v>
      </c>
      <c r="L307" s="36">
        <f>IFERROR(VLOOKUP(K307,Table2[[Employee Number]:[Monthly Income]],6, FALSE),"No Value")</f>
        <v>2706</v>
      </c>
      <c r="M307" s="36" t="str">
        <f>IFERROR(VLOOKUP(K307,Table2[[Employee Number]:[Job Role]],3,FALSE),"NULL")</f>
        <v>Human Resources</v>
      </c>
    </row>
    <row r="308" spans="2:13" x14ac:dyDescent="0.25">
      <c r="B308" s="29" t="s">
        <v>56</v>
      </c>
      <c r="C308" s="30" t="s">
        <v>60</v>
      </c>
      <c r="D308" s="31">
        <v>1764</v>
      </c>
      <c r="E308" s="30" t="s">
        <v>62</v>
      </c>
      <c r="F308" s="30" t="s">
        <v>63</v>
      </c>
      <c r="G308" s="31">
        <v>32</v>
      </c>
      <c r="H308" s="30" t="s">
        <v>71</v>
      </c>
      <c r="I308" s="32">
        <v>2718</v>
      </c>
      <c r="K308" s="36" t="str">
        <f t="shared" si="4"/>
        <v>No Data Available</v>
      </c>
      <c r="L308" s="36" t="str">
        <f>IFERROR(VLOOKUP(K308,Table2[[Employee Number]:[Monthly Income]],6, FALSE),"No Value")</f>
        <v>No Value</v>
      </c>
      <c r="M308" s="36" t="str">
        <f>IFERROR(VLOOKUP(K308,Table2[[Employee Number]:[Job Role]],3,FALSE),"NULL")</f>
        <v>NULL</v>
      </c>
    </row>
    <row r="309" spans="2:13" x14ac:dyDescent="0.25">
      <c r="B309" s="29" t="s">
        <v>56</v>
      </c>
      <c r="C309" s="30" t="s">
        <v>60</v>
      </c>
      <c r="D309" s="31">
        <v>198</v>
      </c>
      <c r="E309" s="30" t="s">
        <v>62</v>
      </c>
      <c r="F309" s="30" t="s">
        <v>68</v>
      </c>
      <c r="G309" s="31">
        <v>30</v>
      </c>
      <c r="H309" s="30" t="s">
        <v>65</v>
      </c>
      <c r="I309" s="32">
        <v>2720</v>
      </c>
      <c r="K309" s="36">
        <f t="shared" si="4"/>
        <v>221</v>
      </c>
      <c r="L309" s="36">
        <f>IFERROR(VLOOKUP(K309,Table2[[Employee Number]:[Monthly Income]],6, FALSE),"No Value")</f>
        <v>2713</v>
      </c>
      <c r="M309" s="36" t="str">
        <f>IFERROR(VLOOKUP(K309,Table2[[Employee Number]:[Job Role]],3,FALSE),"NULL")</f>
        <v>Research Scientist</v>
      </c>
    </row>
    <row r="310" spans="2:13" x14ac:dyDescent="0.25">
      <c r="B310" s="29" t="s">
        <v>56</v>
      </c>
      <c r="C310" s="30" t="s">
        <v>60</v>
      </c>
      <c r="D310" s="31">
        <v>710</v>
      </c>
      <c r="E310" s="30" t="s">
        <v>62</v>
      </c>
      <c r="F310" s="30" t="s">
        <v>63</v>
      </c>
      <c r="G310" s="31">
        <v>29</v>
      </c>
      <c r="H310" s="30" t="s">
        <v>71</v>
      </c>
      <c r="I310" s="32">
        <v>2720</v>
      </c>
      <c r="K310" s="36" t="str">
        <f t="shared" si="4"/>
        <v>No Data Available</v>
      </c>
      <c r="L310" s="36" t="str">
        <f>IFERROR(VLOOKUP(K310,Table2[[Employee Number]:[Monthly Income]],6, FALSE),"No Value")</f>
        <v>No Value</v>
      </c>
      <c r="M310" s="36" t="str">
        <f>IFERROR(VLOOKUP(K310,Table2[[Employee Number]:[Job Role]],3,FALSE),"NULL")</f>
        <v>NULL</v>
      </c>
    </row>
    <row r="311" spans="2:13" x14ac:dyDescent="0.25">
      <c r="B311" s="29" t="s">
        <v>56</v>
      </c>
      <c r="C311" s="30" t="s">
        <v>60</v>
      </c>
      <c r="D311" s="31">
        <v>353</v>
      </c>
      <c r="E311" s="30" t="s">
        <v>62</v>
      </c>
      <c r="F311" s="30" t="s">
        <v>63</v>
      </c>
      <c r="G311" s="31">
        <v>51</v>
      </c>
      <c r="H311" s="30" t="s">
        <v>77</v>
      </c>
      <c r="I311" s="32">
        <v>2723</v>
      </c>
      <c r="K311" s="36">
        <f t="shared" si="4"/>
        <v>1764</v>
      </c>
      <c r="L311" s="36">
        <f>IFERROR(VLOOKUP(K311,Table2[[Employee Number]:[Monthly Income]],6, FALSE),"No Value")</f>
        <v>2718</v>
      </c>
      <c r="M311" s="36" t="str">
        <f>IFERROR(VLOOKUP(K311,Table2[[Employee Number]:[Job Role]],3,FALSE),"NULL")</f>
        <v>Research Scientist</v>
      </c>
    </row>
    <row r="312" spans="2:13" x14ac:dyDescent="0.25">
      <c r="B312" s="29" t="s">
        <v>56</v>
      </c>
      <c r="C312" s="30" t="s">
        <v>60</v>
      </c>
      <c r="D312" s="31">
        <v>639</v>
      </c>
      <c r="E312" s="30" t="s">
        <v>62</v>
      </c>
      <c r="F312" s="30" t="s">
        <v>63</v>
      </c>
      <c r="G312" s="31">
        <v>24</v>
      </c>
      <c r="H312" s="30" t="s">
        <v>77</v>
      </c>
      <c r="I312" s="32">
        <v>2725</v>
      </c>
      <c r="K312" s="36">
        <f t="shared" si="4"/>
        <v>198</v>
      </c>
      <c r="L312" s="36">
        <f>IFERROR(VLOOKUP(K312,Table2[[Employee Number]:[Monthly Income]],6, FALSE),"No Value")</f>
        <v>2720</v>
      </c>
      <c r="M312" s="36" t="str">
        <f>IFERROR(VLOOKUP(K312,Table2[[Employee Number]:[Job Role]],3,FALSE),"NULL")</f>
        <v>Laboratory Technician</v>
      </c>
    </row>
    <row r="313" spans="2:13" x14ac:dyDescent="0.25">
      <c r="B313" s="29" t="s">
        <v>56</v>
      </c>
      <c r="C313" s="30" t="s">
        <v>48</v>
      </c>
      <c r="D313" s="31">
        <v>1680</v>
      </c>
      <c r="E313" s="30" t="s">
        <v>62</v>
      </c>
      <c r="F313" s="30" t="s">
        <v>99</v>
      </c>
      <c r="G313" s="31">
        <v>20</v>
      </c>
      <c r="H313" s="30" t="s">
        <v>65</v>
      </c>
      <c r="I313" s="32">
        <v>2728</v>
      </c>
      <c r="K313" s="36">
        <f t="shared" si="4"/>
        <v>710</v>
      </c>
      <c r="L313" s="36">
        <f>IFERROR(VLOOKUP(K313,Table2[[Employee Number]:[Monthly Income]],6, FALSE),"No Value")</f>
        <v>2720</v>
      </c>
      <c r="M313" s="36" t="str">
        <f>IFERROR(VLOOKUP(K313,Table2[[Employee Number]:[Job Role]],3,FALSE),"NULL")</f>
        <v>Research Scientist</v>
      </c>
    </row>
    <row r="314" spans="2:13" x14ac:dyDescent="0.25">
      <c r="B314" s="29" t="s">
        <v>56</v>
      </c>
      <c r="C314" s="30" t="s">
        <v>60</v>
      </c>
      <c r="D314" s="31">
        <v>281</v>
      </c>
      <c r="E314" s="30" t="s">
        <v>62</v>
      </c>
      <c r="F314" s="30" t="s">
        <v>68</v>
      </c>
      <c r="G314" s="31">
        <v>40</v>
      </c>
      <c r="H314" s="30" t="s">
        <v>55</v>
      </c>
      <c r="I314" s="32">
        <v>2741</v>
      </c>
      <c r="K314" s="36">
        <f t="shared" si="4"/>
        <v>353</v>
      </c>
      <c r="L314" s="36">
        <f>IFERROR(VLOOKUP(K314,Table2[[Employee Number]:[Monthly Income]],6, FALSE),"No Value")</f>
        <v>2723</v>
      </c>
      <c r="M314" s="36" t="str">
        <f>IFERROR(VLOOKUP(K314,Table2[[Employee Number]:[Job Role]],3,FALSE),"NULL")</f>
        <v>Research Scientist</v>
      </c>
    </row>
    <row r="315" spans="2:13" x14ac:dyDescent="0.25">
      <c r="B315" s="29" t="s">
        <v>44</v>
      </c>
      <c r="C315" s="30" t="s">
        <v>161</v>
      </c>
      <c r="D315" s="31">
        <v>608</v>
      </c>
      <c r="E315" s="30" t="s">
        <v>51</v>
      </c>
      <c r="F315" s="30" t="s">
        <v>163</v>
      </c>
      <c r="G315" s="31">
        <v>26</v>
      </c>
      <c r="H315" s="30" t="s">
        <v>71</v>
      </c>
      <c r="I315" s="32">
        <v>2741</v>
      </c>
      <c r="K315" s="36">
        <f t="shared" si="4"/>
        <v>639</v>
      </c>
      <c r="L315" s="36">
        <f>IFERROR(VLOOKUP(K315,Table2[[Employee Number]:[Monthly Income]],6, FALSE),"No Value")</f>
        <v>2725</v>
      </c>
      <c r="M315" s="36" t="str">
        <f>IFERROR(VLOOKUP(K315,Table2[[Employee Number]:[Job Role]],3,FALSE),"NULL")</f>
        <v>Research Scientist</v>
      </c>
    </row>
    <row r="316" spans="2:13" x14ac:dyDescent="0.25">
      <c r="B316" s="29" t="s">
        <v>56</v>
      </c>
      <c r="C316" s="30" t="s">
        <v>60</v>
      </c>
      <c r="D316" s="31">
        <v>1221</v>
      </c>
      <c r="E316" s="30" t="s">
        <v>62</v>
      </c>
      <c r="F316" s="30" t="s">
        <v>68</v>
      </c>
      <c r="G316" s="31">
        <v>36</v>
      </c>
      <c r="H316" s="30" t="s">
        <v>71</v>
      </c>
      <c r="I316" s="32">
        <v>2741</v>
      </c>
      <c r="K316" s="36">
        <f t="shared" si="4"/>
        <v>1680</v>
      </c>
      <c r="L316" s="36">
        <f>IFERROR(VLOOKUP(K316,Table2[[Employee Number]:[Monthly Income]],6, FALSE),"No Value")</f>
        <v>2728</v>
      </c>
      <c r="M316" s="36" t="str">
        <f>IFERROR(VLOOKUP(K316,Table2[[Employee Number]:[Job Role]],3,FALSE),"NULL")</f>
        <v>Sales Representative</v>
      </c>
    </row>
    <row r="317" spans="2:13" x14ac:dyDescent="0.25">
      <c r="B317" s="29" t="s">
        <v>44</v>
      </c>
      <c r="C317" s="30" t="s">
        <v>161</v>
      </c>
      <c r="D317" s="31">
        <v>1467</v>
      </c>
      <c r="E317" s="30" t="s">
        <v>51</v>
      </c>
      <c r="F317" s="30" t="s">
        <v>163</v>
      </c>
      <c r="G317" s="31">
        <v>34</v>
      </c>
      <c r="H317" s="30" t="s">
        <v>71</v>
      </c>
      <c r="I317" s="32">
        <v>2742</v>
      </c>
      <c r="K317" s="36">
        <f t="shared" si="4"/>
        <v>281</v>
      </c>
      <c r="L317" s="36">
        <f>IFERROR(VLOOKUP(K317,Table2[[Employee Number]:[Monthly Income]],6, FALSE),"No Value")</f>
        <v>2741</v>
      </c>
      <c r="M317" s="36" t="str">
        <f>IFERROR(VLOOKUP(K317,Table2[[Employee Number]:[Job Role]],3,FALSE),"NULL")</f>
        <v>Laboratory Technician</v>
      </c>
    </row>
    <row r="318" spans="2:13" x14ac:dyDescent="0.25">
      <c r="B318" s="29" t="s">
        <v>44</v>
      </c>
      <c r="C318" s="30" t="s">
        <v>60</v>
      </c>
      <c r="D318" s="31">
        <v>1042</v>
      </c>
      <c r="E318" s="30" t="s">
        <v>51</v>
      </c>
      <c r="F318" s="30" t="s">
        <v>68</v>
      </c>
      <c r="G318" s="31">
        <v>36</v>
      </c>
      <c r="H318" s="30" t="s">
        <v>71</v>
      </c>
      <c r="I318" s="32">
        <v>2743</v>
      </c>
      <c r="K318" s="36" t="str">
        <f t="shared" si="4"/>
        <v>No Data Available</v>
      </c>
      <c r="L318" s="36" t="str">
        <f>IFERROR(VLOOKUP(K318,Table2[[Employee Number]:[Monthly Income]],6, FALSE),"No Value")</f>
        <v>No Value</v>
      </c>
      <c r="M318" s="36" t="str">
        <f>IFERROR(VLOOKUP(K318,Table2[[Employee Number]:[Job Role]],3,FALSE),"NULL")</f>
        <v>NULL</v>
      </c>
    </row>
    <row r="319" spans="2:13" x14ac:dyDescent="0.25">
      <c r="B319" s="29" t="s">
        <v>56</v>
      </c>
      <c r="C319" s="30" t="s">
        <v>60</v>
      </c>
      <c r="D319" s="31">
        <v>1234</v>
      </c>
      <c r="E319" s="30" t="s">
        <v>51</v>
      </c>
      <c r="F319" s="30" t="s">
        <v>68</v>
      </c>
      <c r="G319" s="31">
        <v>32</v>
      </c>
      <c r="H319" s="30" t="s">
        <v>77</v>
      </c>
      <c r="I319" s="32">
        <v>2743</v>
      </c>
      <c r="K319" s="36">
        <f t="shared" si="4"/>
        <v>1221</v>
      </c>
      <c r="L319" s="36">
        <f>IFERROR(VLOOKUP(K319,Table2[[Employee Number]:[Monthly Income]],6, FALSE),"No Value")</f>
        <v>2741</v>
      </c>
      <c r="M319" s="36" t="str">
        <f>IFERROR(VLOOKUP(K319,Table2[[Employee Number]:[Job Role]],3,FALSE),"NULL")</f>
        <v>Laboratory Technician</v>
      </c>
    </row>
    <row r="320" spans="2:13" x14ac:dyDescent="0.25">
      <c r="B320" s="29" t="s">
        <v>56</v>
      </c>
      <c r="C320" s="30" t="s">
        <v>60</v>
      </c>
      <c r="D320" s="31">
        <v>252</v>
      </c>
      <c r="E320" s="30" t="s">
        <v>51</v>
      </c>
      <c r="F320" s="30" t="s">
        <v>63</v>
      </c>
      <c r="G320" s="31">
        <v>33</v>
      </c>
      <c r="H320" s="30" t="s">
        <v>77</v>
      </c>
      <c r="I320" s="32">
        <v>2756</v>
      </c>
      <c r="K320" s="36" t="str">
        <f t="shared" si="4"/>
        <v>No Data Available</v>
      </c>
      <c r="L320" s="36" t="str">
        <f>IFERROR(VLOOKUP(K320,Table2[[Employee Number]:[Monthly Income]],6, FALSE),"No Value")</f>
        <v>No Value</v>
      </c>
      <c r="M320" s="36" t="str">
        <f>IFERROR(VLOOKUP(K320,Table2[[Employee Number]:[Job Role]],3,FALSE),"NULL")</f>
        <v>NULL</v>
      </c>
    </row>
    <row r="321" spans="2:13" x14ac:dyDescent="0.25">
      <c r="B321" s="29" t="s">
        <v>44</v>
      </c>
      <c r="C321" s="30" t="s">
        <v>60</v>
      </c>
      <c r="D321" s="31">
        <v>752</v>
      </c>
      <c r="E321" s="30" t="s">
        <v>62</v>
      </c>
      <c r="F321" s="30" t="s">
        <v>63</v>
      </c>
      <c r="G321" s="31">
        <v>42</v>
      </c>
      <c r="H321" s="30" t="s">
        <v>77</v>
      </c>
      <c r="I321" s="32">
        <v>2759</v>
      </c>
      <c r="K321" s="36" t="str">
        <f t="shared" si="4"/>
        <v>No Data Available</v>
      </c>
      <c r="L321" s="36" t="str">
        <f>IFERROR(VLOOKUP(K321,Table2[[Employee Number]:[Monthly Income]],6, FALSE),"No Value")</f>
        <v>No Value</v>
      </c>
      <c r="M321" s="36" t="str">
        <f>IFERROR(VLOOKUP(K321,Table2[[Employee Number]:[Job Role]],3,FALSE),"NULL")</f>
        <v>NULL</v>
      </c>
    </row>
    <row r="322" spans="2:13" x14ac:dyDescent="0.25">
      <c r="B322" s="29" t="s">
        <v>44</v>
      </c>
      <c r="C322" s="30" t="s">
        <v>48</v>
      </c>
      <c r="D322" s="31">
        <v>1752</v>
      </c>
      <c r="E322" s="30" t="s">
        <v>51</v>
      </c>
      <c r="F322" s="30" t="s">
        <v>99</v>
      </c>
      <c r="G322" s="31">
        <v>29</v>
      </c>
      <c r="H322" s="30" t="s">
        <v>77</v>
      </c>
      <c r="I322" s="32">
        <v>2760</v>
      </c>
      <c r="K322" s="36">
        <f t="shared" si="4"/>
        <v>1234</v>
      </c>
      <c r="L322" s="36">
        <f>IFERROR(VLOOKUP(K322,Table2[[Employee Number]:[Monthly Income]],6, FALSE),"No Value")</f>
        <v>2743</v>
      </c>
      <c r="M322" s="36" t="str">
        <f>IFERROR(VLOOKUP(K322,Table2[[Employee Number]:[Job Role]],3,FALSE),"NULL")</f>
        <v>Laboratory Technician</v>
      </c>
    </row>
    <row r="323" spans="2:13" x14ac:dyDescent="0.25">
      <c r="B323" s="29" t="s">
        <v>56</v>
      </c>
      <c r="C323" s="30" t="s">
        <v>60</v>
      </c>
      <c r="D323" s="31">
        <v>1768</v>
      </c>
      <c r="E323" s="30" t="s">
        <v>62</v>
      </c>
      <c r="F323" s="30" t="s">
        <v>68</v>
      </c>
      <c r="G323" s="31">
        <v>42</v>
      </c>
      <c r="H323" s="30" t="s">
        <v>77</v>
      </c>
      <c r="I323" s="32">
        <v>2766</v>
      </c>
      <c r="K323" s="36">
        <f t="shared" si="4"/>
        <v>252</v>
      </c>
      <c r="L323" s="36">
        <f>IFERROR(VLOOKUP(K323,Table2[[Employee Number]:[Monthly Income]],6, FALSE),"No Value")</f>
        <v>2756</v>
      </c>
      <c r="M323" s="36" t="str">
        <f>IFERROR(VLOOKUP(K323,Table2[[Employee Number]:[Job Role]],3,FALSE),"NULL")</f>
        <v>Research Scientist</v>
      </c>
    </row>
    <row r="324" spans="2:13" x14ac:dyDescent="0.25">
      <c r="B324" s="29" t="s">
        <v>56</v>
      </c>
      <c r="C324" s="30" t="s">
        <v>60</v>
      </c>
      <c r="D324" s="31">
        <v>579</v>
      </c>
      <c r="E324" s="30" t="s">
        <v>62</v>
      </c>
      <c r="F324" s="30" t="s">
        <v>63</v>
      </c>
      <c r="G324" s="31">
        <v>34</v>
      </c>
      <c r="H324" s="30" t="s">
        <v>71</v>
      </c>
      <c r="I324" s="32">
        <v>2768</v>
      </c>
      <c r="K324" s="36" t="str">
        <f t="shared" si="4"/>
        <v>No Data Available</v>
      </c>
      <c r="L324" s="36" t="str">
        <f>IFERROR(VLOOKUP(K324,Table2[[Employee Number]:[Monthly Income]],6, FALSE),"No Value")</f>
        <v>No Value</v>
      </c>
      <c r="M324" s="36" t="str">
        <f>IFERROR(VLOOKUP(K324,Table2[[Employee Number]:[Job Role]],3,FALSE),"NULL")</f>
        <v>NULL</v>
      </c>
    </row>
    <row r="325" spans="2:13" x14ac:dyDescent="0.25">
      <c r="B325" s="29" t="s">
        <v>56</v>
      </c>
      <c r="C325" s="30" t="s">
        <v>60</v>
      </c>
      <c r="D325" s="31">
        <v>675</v>
      </c>
      <c r="E325" s="30" t="s">
        <v>62</v>
      </c>
      <c r="F325" s="30" t="s">
        <v>63</v>
      </c>
      <c r="G325" s="31">
        <v>22</v>
      </c>
      <c r="H325" s="30" t="s">
        <v>65</v>
      </c>
      <c r="I325" s="32">
        <v>2773</v>
      </c>
      <c r="K325" s="36" t="str">
        <f t="shared" si="4"/>
        <v>No Data Available</v>
      </c>
      <c r="L325" s="36" t="str">
        <f>IFERROR(VLOOKUP(K325,Table2[[Employee Number]:[Monthly Income]],6, FALSE),"No Value")</f>
        <v>No Value</v>
      </c>
      <c r="M325" s="36" t="str">
        <f>IFERROR(VLOOKUP(K325,Table2[[Employee Number]:[Job Role]],3,FALSE),"NULL")</f>
        <v>NULL</v>
      </c>
    </row>
    <row r="326" spans="2:13" x14ac:dyDescent="0.25">
      <c r="B326" s="29" t="s">
        <v>56</v>
      </c>
      <c r="C326" s="30" t="s">
        <v>60</v>
      </c>
      <c r="D326" s="31">
        <v>150</v>
      </c>
      <c r="E326" s="30" t="s">
        <v>62</v>
      </c>
      <c r="F326" s="30" t="s">
        <v>68</v>
      </c>
      <c r="G326" s="31">
        <v>24</v>
      </c>
      <c r="H326" s="30" t="s">
        <v>65</v>
      </c>
      <c r="I326" s="32">
        <v>2774</v>
      </c>
      <c r="K326" s="36">
        <f t="shared" si="4"/>
        <v>1768</v>
      </c>
      <c r="L326" s="36">
        <f>IFERROR(VLOOKUP(K326,Table2[[Employee Number]:[Monthly Income]],6, FALSE),"No Value")</f>
        <v>2766</v>
      </c>
      <c r="M326" s="36" t="str">
        <f>IFERROR(VLOOKUP(K326,Table2[[Employee Number]:[Job Role]],3,FALSE),"NULL")</f>
        <v>Laboratory Technician</v>
      </c>
    </row>
    <row r="327" spans="2:13" x14ac:dyDescent="0.25">
      <c r="B327" s="29" t="s">
        <v>44</v>
      </c>
      <c r="C327" s="30" t="s">
        <v>60</v>
      </c>
      <c r="D327" s="31">
        <v>927</v>
      </c>
      <c r="E327" s="30" t="s">
        <v>51</v>
      </c>
      <c r="F327" s="30" t="s">
        <v>68</v>
      </c>
      <c r="G327" s="31">
        <v>41</v>
      </c>
      <c r="H327" s="30" t="s">
        <v>71</v>
      </c>
      <c r="I327" s="32">
        <v>2778</v>
      </c>
      <c r="K327" s="36">
        <f t="shared" si="4"/>
        <v>579</v>
      </c>
      <c r="L327" s="36">
        <f>IFERROR(VLOOKUP(K327,Table2[[Employee Number]:[Monthly Income]],6, FALSE),"No Value")</f>
        <v>2768</v>
      </c>
      <c r="M327" s="36" t="str">
        <f>IFERROR(VLOOKUP(K327,Table2[[Employee Number]:[Job Role]],3,FALSE),"NULL")</f>
        <v>Research Scientist</v>
      </c>
    </row>
    <row r="328" spans="2:13" x14ac:dyDescent="0.25">
      <c r="B328" s="29" t="s">
        <v>56</v>
      </c>
      <c r="C328" s="30" t="s">
        <v>60</v>
      </c>
      <c r="D328" s="31">
        <v>1238</v>
      </c>
      <c r="E328" s="30" t="s">
        <v>62</v>
      </c>
      <c r="F328" s="30" t="s">
        <v>63</v>
      </c>
      <c r="G328" s="31">
        <v>33</v>
      </c>
      <c r="H328" s="30" t="s">
        <v>77</v>
      </c>
      <c r="I328" s="32">
        <v>2781</v>
      </c>
      <c r="K328" s="36">
        <f t="shared" si="4"/>
        <v>675</v>
      </c>
      <c r="L328" s="36">
        <f>IFERROR(VLOOKUP(K328,Table2[[Employee Number]:[Monthly Income]],6, FALSE),"No Value")</f>
        <v>2773</v>
      </c>
      <c r="M328" s="36" t="str">
        <f>IFERROR(VLOOKUP(K328,Table2[[Employee Number]:[Job Role]],3,FALSE),"NULL")</f>
        <v>Research Scientist</v>
      </c>
    </row>
    <row r="329" spans="2:13" x14ac:dyDescent="0.25">
      <c r="B329" s="29" t="s">
        <v>56</v>
      </c>
      <c r="C329" s="30" t="s">
        <v>60</v>
      </c>
      <c r="D329" s="31">
        <v>802</v>
      </c>
      <c r="E329" s="30" t="s">
        <v>51</v>
      </c>
      <c r="F329" s="30" t="s">
        <v>63</v>
      </c>
      <c r="G329" s="31">
        <v>37</v>
      </c>
      <c r="H329" s="30" t="s">
        <v>65</v>
      </c>
      <c r="I329" s="32">
        <v>2782</v>
      </c>
      <c r="K329" s="36">
        <f t="shared" ref="K329:K392" si="5">IF(B326="No", D326, "No Data Available")</f>
        <v>150</v>
      </c>
      <c r="L329" s="36">
        <f>IFERROR(VLOOKUP(K329,Table2[[Employee Number]:[Monthly Income]],6, FALSE),"No Value")</f>
        <v>2774</v>
      </c>
      <c r="M329" s="36" t="str">
        <f>IFERROR(VLOOKUP(K329,Table2[[Employee Number]:[Job Role]],3,FALSE),"NULL")</f>
        <v>Laboratory Technician</v>
      </c>
    </row>
    <row r="330" spans="2:13" x14ac:dyDescent="0.25">
      <c r="B330" s="29" t="s">
        <v>56</v>
      </c>
      <c r="C330" s="30" t="s">
        <v>60</v>
      </c>
      <c r="D330" s="31">
        <v>1999</v>
      </c>
      <c r="E330" s="30" t="s">
        <v>62</v>
      </c>
      <c r="F330" s="30" t="s">
        <v>63</v>
      </c>
      <c r="G330" s="31">
        <v>41</v>
      </c>
      <c r="H330" s="30" t="s">
        <v>77</v>
      </c>
      <c r="I330" s="32">
        <v>2782</v>
      </c>
      <c r="K330" s="36" t="str">
        <f t="shared" si="5"/>
        <v>No Data Available</v>
      </c>
      <c r="L330" s="36" t="str">
        <f>IFERROR(VLOOKUP(K330,Table2[[Employee Number]:[Monthly Income]],6, FALSE),"No Value")</f>
        <v>No Value</v>
      </c>
      <c r="M330" s="36" t="str">
        <f>IFERROR(VLOOKUP(K330,Table2[[Employee Number]:[Job Role]],3,FALSE),"NULL")</f>
        <v>NULL</v>
      </c>
    </row>
    <row r="331" spans="2:13" x14ac:dyDescent="0.25">
      <c r="B331" s="29" t="s">
        <v>56</v>
      </c>
      <c r="C331" s="30" t="s">
        <v>48</v>
      </c>
      <c r="D331" s="31">
        <v>1657</v>
      </c>
      <c r="E331" s="30" t="s">
        <v>51</v>
      </c>
      <c r="F331" s="30" t="s">
        <v>99</v>
      </c>
      <c r="G331" s="31">
        <v>20</v>
      </c>
      <c r="H331" s="30" t="s">
        <v>77</v>
      </c>
      <c r="I331" s="32">
        <v>2783</v>
      </c>
      <c r="K331" s="36">
        <f t="shared" si="5"/>
        <v>1238</v>
      </c>
      <c r="L331" s="36">
        <f>IFERROR(VLOOKUP(K331,Table2[[Employee Number]:[Monthly Income]],6, FALSE),"No Value")</f>
        <v>2781</v>
      </c>
      <c r="M331" s="36" t="str">
        <f>IFERROR(VLOOKUP(K331,Table2[[Employee Number]:[Job Role]],3,FALSE),"NULL")</f>
        <v>Research Scientist</v>
      </c>
    </row>
    <row r="332" spans="2:13" x14ac:dyDescent="0.25">
      <c r="B332" s="29" t="s">
        <v>44</v>
      </c>
      <c r="C332" s="30" t="s">
        <v>48</v>
      </c>
      <c r="D332" s="31">
        <v>1379</v>
      </c>
      <c r="E332" s="30" t="s">
        <v>51</v>
      </c>
      <c r="F332" s="30" t="s">
        <v>99</v>
      </c>
      <c r="G332" s="31">
        <v>31</v>
      </c>
      <c r="H332" s="30" t="s">
        <v>77</v>
      </c>
      <c r="I332" s="32">
        <v>2785</v>
      </c>
      <c r="K332" s="36">
        <f t="shared" si="5"/>
        <v>802</v>
      </c>
      <c r="L332" s="36">
        <f>IFERROR(VLOOKUP(K332,Table2[[Employee Number]:[Monthly Income]],6, FALSE),"No Value")</f>
        <v>2782</v>
      </c>
      <c r="M332" s="36" t="str">
        <f>IFERROR(VLOOKUP(K332,Table2[[Employee Number]:[Job Role]],3,FALSE),"NULL")</f>
        <v>Research Scientist</v>
      </c>
    </row>
    <row r="333" spans="2:13" x14ac:dyDescent="0.25">
      <c r="B333" s="29" t="s">
        <v>56</v>
      </c>
      <c r="C333" s="30" t="s">
        <v>48</v>
      </c>
      <c r="D333" s="31">
        <v>399</v>
      </c>
      <c r="E333" s="30" t="s">
        <v>51</v>
      </c>
      <c r="F333" s="30" t="s">
        <v>99</v>
      </c>
      <c r="G333" s="31">
        <v>31</v>
      </c>
      <c r="H333" s="30" t="s">
        <v>77</v>
      </c>
      <c r="I333" s="32">
        <v>2789</v>
      </c>
      <c r="K333" s="36">
        <f t="shared" si="5"/>
        <v>1999</v>
      </c>
      <c r="L333" s="36">
        <f>IFERROR(VLOOKUP(K333,Table2[[Employee Number]:[Monthly Income]],6, FALSE),"No Value")</f>
        <v>2782</v>
      </c>
      <c r="M333" s="36" t="str">
        <f>IFERROR(VLOOKUP(K333,Table2[[Employee Number]:[Job Role]],3,FALSE),"NULL")</f>
        <v>Research Scientist</v>
      </c>
    </row>
    <row r="334" spans="2:13" x14ac:dyDescent="0.25">
      <c r="B334" s="29" t="s">
        <v>56</v>
      </c>
      <c r="C334" s="30" t="s">
        <v>48</v>
      </c>
      <c r="D334" s="31">
        <v>1135</v>
      </c>
      <c r="E334" s="30" t="s">
        <v>62</v>
      </c>
      <c r="F334" s="30" t="s">
        <v>99</v>
      </c>
      <c r="G334" s="31">
        <v>31</v>
      </c>
      <c r="H334" s="30" t="s">
        <v>77</v>
      </c>
      <c r="I334" s="32">
        <v>2791</v>
      </c>
      <c r="K334" s="36">
        <f t="shared" si="5"/>
        <v>1657</v>
      </c>
      <c r="L334" s="36">
        <f>IFERROR(VLOOKUP(K334,Table2[[Employee Number]:[Monthly Income]],6, FALSE),"No Value")</f>
        <v>2783</v>
      </c>
      <c r="M334" s="36" t="str">
        <f>IFERROR(VLOOKUP(K334,Table2[[Employee Number]:[Job Role]],3,FALSE),"NULL")</f>
        <v>Sales Representative</v>
      </c>
    </row>
    <row r="335" spans="2:13" x14ac:dyDescent="0.25">
      <c r="B335" s="29" t="s">
        <v>56</v>
      </c>
      <c r="C335" s="30" t="s">
        <v>48</v>
      </c>
      <c r="D335" s="31">
        <v>311</v>
      </c>
      <c r="E335" s="30" t="s">
        <v>62</v>
      </c>
      <c r="F335" s="30" t="s">
        <v>99</v>
      </c>
      <c r="G335" s="31">
        <v>37</v>
      </c>
      <c r="H335" s="30" t="s">
        <v>71</v>
      </c>
      <c r="I335" s="32">
        <v>2793</v>
      </c>
      <c r="K335" s="36" t="str">
        <f t="shared" si="5"/>
        <v>No Data Available</v>
      </c>
      <c r="L335" s="36" t="str">
        <f>IFERROR(VLOOKUP(K335,Table2[[Employee Number]:[Monthly Income]],6, FALSE),"No Value")</f>
        <v>No Value</v>
      </c>
      <c r="M335" s="36" t="str">
        <f>IFERROR(VLOOKUP(K335,Table2[[Employee Number]:[Job Role]],3,FALSE),"NULL")</f>
        <v>NULL</v>
      </c>
    </row>
    <row r="336" spans="2:13" x14ac:dyDescent="0.25">
      <c r="B336" s="29" t="s">
        <v>56</v>
      </c>
      <c r="C336" s="30" t="s">
        <v>60</v>
      </c>
      <c r="D336" s="31">
        <v>359</v>
      </c>
      <c r="E336" s="30" t="s">
        <v>62</v>
      </c>
      <c r="F336" s="30" t="s">
        <v>68</v>
      </c>
      <c r="G336" s="31">
        <v>32</v>
      </c>
      <c r="H336" s="30" t="s">
        <v>77</v>
      </c>
      <c r="I336" s="32">
        <v>2794</v>
      </c>
      <c r="K336" s="36">
        <f t="shared" si="5"/>
        <v>399</v>
      </c>
      <c r="L336" s="36">
        <f>IFERROR(VLOOKUP(K336,Table2[[Employee Number]:[Monthly Income]],6, FALSE),"No Value")</f>
        <v>2789</v>
      </c>
      <c r="M336" s="36" t="str">
        <f>IFERROR(VLOOKUP(K336,Table2[[Employee Number]:[Job Role]],3,FALSE),"NULL")</f>
        <v>Sales Representative</v>
      </c>
    </row>
    <row r="337" spans="2:13" x14ac:dyDescent="0.25">
      <c r="B337" s="29" t="s">
        <v>44</v>
      </c>
      <c r="C337" s="30" t="s">
        <v>60</v>
      </c>
      <c r="D337" s="31">
        <v>911</v>
      </c>
      <c r="E337" s="30" t="s">
        <v>62</v>
      </c>
      <c r="F337" s="30" t="s">
        <v>68</v>
      </c>
      <c r="G337" s="31">
        <v>32</v>
      </c>
      <c r="H337" s="30" t="s">
        <v>71</v>
      </c>
      <c r="I337" s="32">
        <v>2795</v>
      </c>
      <c r="K337" s="36">
        <f t="shared" si="5"/>
        <v>1135</v>
      </c>
      <c r="L337" s="36">
        <f>IFERROR(VLOOKUP(K337,Table2[[Employee Number]:[Monthly Income]],6, FALSE),"No Value")</f>
        <v>2791</v>
      </c>
      <c r="M337" s="36" t="str">
        <f>IFERROR(VLOOKUP(K337,Table2[[Employee Number]:[Job Role]],3,FALSE),"NULL")</f>
        <v>Sales Representative</v>
      </c>
    </row>
    <row r="338" spans="2:13" x14ac:dyDescent="0.25">
      <c r="B338" s="29" t="s">
        <v>56</v>
      </c>
      <c r="C338" s="30" t="s">
        <v>60</v>
      </c>
      <c r="D338" s="31">
        <v>939</v>
      </c>
      <c r="E338" s="30" t="s">
        <v>62</v>
      </c>
      <c r="F338" s="30" t="s">
        <v>63</v>
      </c>
      <c r="G338" s="31">
        <v>33</v>
      </c>
      <c r="H338" s="30" t="s">
        <v>71</v>
      </c>
      <c r="I338" s="32">
        <v>2799</v>
      </c>
      <c r="K338" s="36">
        <f t="shared" si="5"/>
        <v>311</v>
      </c>
      <c r="L338" s="36">
        <f>IFERROR(VLOOKUP(K338,Table2[[Employee Number]:[Monthly Income]],6, FALSE),"No Value")</f>
        <v>2793</v>
      </c>
      <c r="M338" s="36" t="str">
        <f>IFERROR(VLOOKUP(K338,Table2[[Employee Number]:[Job Role]],3,FALSE),"NULL")</f>
        <v>Sales Representative</v>
      </c>
    </row>
    <row r="339" spans="2:13" x14ac:dyDescent="0.25">
      <c r="B339" s="29" t="s">
        <v>44</v>
      </c>
      <c r="C339" s="30" t="s">
        <v>48</v>
      </c>
      <c r="D339" s="31">
        <v>896</v>
      </c>
      <c r="E339" s="30" t="s">
        <v>51</v>
      </c>
      <c r="F339" s="30" t="s">
        <v>99</v>
      </c>
      <c r="G339" s="31">
        <v>29</v>
      </c>
      <c r="H339" s="30" t="s">
        <v>77</v>
      </c>
      <c r="I339" s="32">
        <v>2800</v>
      </c>
      <c r="K339" s="36">
        <f t="shared" si="5"/>
        <v>359</v>
      </c>
      <c r="L339" s="36">
        <f>IFERROR(VLOOKUP(K339,Table2[[Employee Number]:[Monthly Income]],6, FALSE),"No Value")</f>
        <v>2794</v>
      </c>
      <c r="M339" s="36" t="str">
        <f>IFERROR(VLOOKUP(K339,Table2[[Employee Number]:[Job Role]],3,FALSE),"NULL")</f>
        <v>Laboratory Technician</v>
      </c>
    </row>
    <row r="340" spans="2:13" x14ac:dyDescent="0.25">
      <c r="B340" s="29" t="s">
        <v>56</v>
      </c>
      <c r="C340" s="30" t="s">
        <v>161</v>
      </c>
      <c r="D340" s="31">
        <v>1865</v>
      </c>
      <c r="E340" s="30" t="s">
        <v>62</v>
      </c>
      <c r="F340" s="30" t="s">
        <v>163</v>
      </c>
      <c r="G340" s="31">
        <v>29</v>
      </c>
      <c r="H340" s="30" t="s">
        <v>65</v>
      </c>
      <c r="I340" s="32">
        <v>2804</v>
      </c>
      <c r="K340" s="36" t="str">
        <f t="shared" si="5"/>
        <v>No Data Available</v>
      </c>
      <c r="L340" s="36" t="str">
        <f>IFERROR(VLOOKUP(K340,Table2[[Employee Number]:[Monthly Income]],6, FALSE),"No Value")</f>
        <v>No Value</v>
      </c>
      <c r="M340" s="36" t="str">
        <f>IFERROR(VLOOKUP(K340,Table2[[Employee Number]:[Job Role]],3,FALSE),"NULL")</f>
        <v>NULL</v>
      </c>
    </row>
    <row r="341" spans="2:13" x14ac:dyDescent="0.25">
      <c r="B341" s="29" t="s">
        <v>56</v>
      </c>
      <c r="C341" s="30" t="s">
        <v>60</v>
      </c>
      <c r="D341" s="31">
        <v>2048</v>
      </c>
      <c r="E341" s="30" t="s">
        <v>62</v>
      </c>
      <c r="F341" s="30" t="s">
        <v>63</v>
      </c>
      <c r="G341" s="31">
        <v>40</v>
      </c>
      <c r="H341" s="30" t="s">
        <v>71</v>
      </c>
      <c r="I341" s="32">
        <v>2809</v>
      </c>
      <c r="K341" s="36">
        <f t="shared" si="5"/>
        <v>939</v>
      </c>
      <c r="L341" s="36">
        <f>IFERROR(VLOOKUP(K341,Table2[[Employee Number]:[Monthly Income]],6, FALSE),"No Value")</f>
        <v>2799</v>
      </c>
      <c r="M341" s="36" t="str">
        <f>IFERROR(VLOOKUP(K341,Table2[[Employee Number]:[Job Role]],3,FALSE),"NULL")</f>
        <v>Research Scientist</v>
      </c>
    </row>
    <row r="342" spans="2:13" x14ac:dyDescent="0.25">
      <c r="B342" s="29" t="s">
        <v>56</v>
      </c>
      <c r="C342" s="30" t="s">
        <v>60</v>
      </c>
      <c r="D342" s="31">
        <v>1949</v>
      </c>
      <c r="E342" s="30" t="s">
        <v>62</v>
      </c>
      <c r="F342" s="30" t="s">
        <v>68</v>
      </c>
      <c r="G342" s="31">
        <v>36</v>
      </c>
      <c r="H342" s="30" t="s">
        <v>71</v>
      </c>
      <c r="I342" s="32">
        <v>2810</v>
      </c>
      <c r="K342" s="36" t="str">
        <f t="shared" si="5"/>
        <v>No Data Available</v>
      </c>
      <c r="L342" s="36" t="str">
        <f>IFERROR(VLOOKUP(K342,Table2[[Employee Number]:[Monthly Income]],6, FALSE),"No Value")</f>
        <v>No Value</v>
      </c>
      <c r="M342" s="36" t="str">
        <f>IFERROR(VLOOKUP(K342,Table2[[Employee Number]:[Job Role]],3,FALSE),"NULL")</f>
        <v>NULL</v>
      </c>
    </row>
    <row r="343" spans="2:13" x14ac:dyDescent="0.25">
      <c r="B343" s="29" t="s">
        <v>56</v>
      </c>
      <c r="C343" s="30" t="s">
        <v>60</v>
      </c>
      <c r="D343" s="31">
        <v>1001</v>
      </c>
      <c r="E343" s="30" t="s">
        <v>51</v>
      </c>
      <c r="F343" s="30" t="s">
        <v>68</v>
      </c>
      <c r="G343" s="31">
        <v>27</v>
      </c>
      <c r="H343" s="30" t="s">
        <v>71</v>
      </c>
      <c r="I343" s="32">
        <v>2811</v>
      </c>
      <c r="K343" s="36">
        <f t="shared" si="5"/>
        <v>1865</v>
      </c>
      <c r="L343" s="36">
        <f>IFERROR(VLOOKUP(K343,Table2[[Employee Number]:[Monthly Income]],6, FALSE),"No Value")</f>
        <v>2804</v>
      </c>
      <c r="M343" s="36" t="str">
        <f>IFERROR(VLOOKUP(K343,Table2[[Employee Number]:[Job Role]],3,FALSE),"NULL")</f>
        <v>Human Resources</v>
      </c>
    </row>
    <row r="344" spans="2:13" x14ac:dyDescent="0.25">
      <c r="B344" s="29" t="s">
        <v>56</v>
      </c>
      <c r="C344" s="30" t="s">
        <v>60</v>
      </c>
      <c r="D344" s="31">
        <v>1605</v>
      </c>
      <c r="E344" s="30" t="s">
        <v>51</v>
      </c>
      <c r="F344" s="30" t="s">
        <v>63</v>
      </c>
      <c r="G344" s="31">
        <v>22</v>
      </c>
      <c r="H344" s="30" t="s">
        <v>55</v>
      </c>
      <c r="I344" s="32">
        <v>2814</v>
      </c>
      <c r="K344" s="36">
        <f t="shared" si="5"/>
        <v>2048</v>
      </c>
      <c r="L344" s="36">
        <f>IFERROR(VLOOKUP(K344,Table2[[Employee Number]:[Monthly Income]],6, FALSE),"No Value")</f>
        <v>2809</v>
      </c>
      <c r="M344" s="36" t="str">
        <f>IFERROR(VLOOKUP(K344,Table2[[Employee Number]:[Job Role]],3,FALSE),"NULL")</f>
        <v>Research Scientist</v>
      </c>
    </row>
    <row r="345" spans="2:13" x14ac:dyDescent="0.25">
      <c r="B345" s="29" t="s">
        <v>56</v>
      </c>
      <c r="C345" s="30" t="s">
        <v>60</v>
      </c>
      <c r="D345" s="31">
        <v>874</v>
      </c>
      <c r="E345" s="30" t="s">
        <v>62</v>
      </c>
      <c r="F345" s="30" t="s">
        <v>68</v>
      </c>
      <c r="G345" s="31">
        <v>44</v>
      </c>
      <c r="H345" s="30" t="s">
        <v>71</v>
      </c>
      <c r="I345" s="32">
        <v>2818</v>
      </c>
      <c r="K345" s="36">
        <f t="shared" si="5"/>
        <v>1949</v>
      </c>
      <c r="L345" s="36">
        <f>IFERROR(VLOOKUP(K345,Table2[[Employee Number]:[Monthly Income]],6, FALSE),"No Value")</f>
        <v>2810</v>
      </c>
      <c r="M345" s="36" t="str">
        <f>IFERROR(VLOOKUP(K345,Table2[[Employee Number]:[Job Role]],3,FALSE),"NULL")</f>
        <v>Laboratory Technician</v>
      </c>
    </row>
    <row r="346" spans="2:13" x14ac:dyDescent="0.25">
      <c r="B346" s="29" t="s">
        <v>56</v>
      </c>
      <c r="C346" s="30" t="s">
        <v>60</v>
      </c>
      <c r="D346" s="31">
        <v>705</v>
      </c>
      <c r="E346" s="30" t="s">
        <v>62</v>
      </c>
      <c r="F346" s="30" t="s">
        <v>63</v>
      </c>
      <c r="G346" s="31">
        <v>23</v>
      </c>
      <c r="H346" s="30" t="s">
        <v>77</v>
      </c>
      <c r="I346" s="32">
        <v>2819</v>
      </c>
      <c r="K346" s="36">
        <f t="shared" si="5"/>
        <v>1001</v>
      </c>
      <c r="L346" s="36">
        <f>IFERROR(VLOOKUP(K346,Table2[[Employee Number]:[Monthly Income]],6, FALSE),"No Value")</f>
        <v>2811</v>
      </c>
      <c r="M346" s="36" t="str">
        <f>IFERROR(VLOOKUP(K346,Table2[[Employee Number]:[Job Role]],3,FALSE),"NULL")</f>
        <v>Laboratory Technician</v>
      </c>
    </row>
    <row r="347" spans="2:13" x14ac:dyDescent="0.25">
      <c r="B347" s="29" t="s">
        <v>56</v>
      </c>
      <c r="C347" s="30" t="s">
        <v>60</v>
      </c>
      <c r="D347" s="31">
        <v>1060</v>
      </c>
      <c r="E347" s="30" t="s">
        <v>62</v>
      </c>
      <c r="F347" s="30" t="s">
        <v>63</v>
      </c>
      <c r="G347" s="31">
        <v>38</v>
      </c>
      <c r="H347" s="30" t="s">
        <v>71</v>
      </c>
      <c r="I347" s="32">
        <v>2821</v>
      </c>
      <c r="K347" s="36">
        <f t="shared" si="5"/>
        <v>1605</v>
      </c>
      <c r="L347" s="36">
        <f>IFERROR(VLOOKUP(K347,Table2[[Employee Number]:[Monthly Income]],6, FALSE),"No Value")</f>
        <v>2814</v>
      </c>
      <c r="M347" s="36" t="str">
        <f>IFERROR(VLOOKUP(K347,Table2[[Employee Number]:[Job Role]],3,FALSE),"NULL")</f>
        <v>Research Scientist</v>
      </c>
    </row>
    <row r="348" spans="2:13" x14ac:dyDescent="0.25">
      <c r="B348" s="29" t="s">
        <v>56</v>
      </c>
      <c r="C348" s="30" t="s">
        <v>48</v>
      </c>
      <c r="D348" s="31">
        <v>1190</v>
      </c>
      <c r="E348" s="30" t="s">
        <v>51</v>
      </c>
      <c r="F348" s="30" t="s">
        <v>99</v>
      </c>
      <c r="G348" s="31">
        <v>32</v>
      </c>
      <c r="H348" s="30" t="s">
        <v>65</v>
      </c>
      <c r="I348" s="32">
        <v>2827</v>
      </c>
      <c r="K348" s="36">
        <f t="shared" si="5"/>
        <v>874</v>
      </c>
      <c r="L348" s="36">
        <f>IFERROR(VLOOKUP(K348,Table2[[Employee Number]:[Monthly Income]],6, FALSE),"No Value")</f>
        <v>2818</v>
      </c>
      <c r="M348" s="36" t="str">
        <f>IFERROR(VLOOKUP(K348,Table2[[Employee Number]:[Job Role]],3,FALSE),"NULL")</f>
        <v>Laboratory Technician</v>
      </c>
    </row>
    <row r="349" spans="2:13" x14ac:dyDescent="0.25">
      <c r="B349" s="29" t="s">
        <v>56</v>
      </c>
      <c r="C349" s="30" t="s">
        <v>60</v>
      </c>
      <c r="D349" s="31">
        <v>155</v>
      </c>
      <c r="E349" s="30" t="s">
        <v>51</v>
      </c>
      <c r="F349" s="30" t="s">
        <v>68</v>
      </c>
      <c r="G349" s="31">
        <v>36</v>
      </c>
      <c r="H349" s="30" t="s">
        <v>55</v>
      </c>
      <c r="I349" s="32">
        <v>2835</v>
      </c>
      <c r="K349" s="36">
        <f t="shared" si="5"/>
        <v>705</v>
      </c>
      <c r="L349" s="36">
        <f>IFERROR(VLOOKUP(K349,Table2[[Employee Number]:[Monthly Income]],6, FALSE),"No Value")</f>
        <v>2819</v>
      </c>
      <c r="M349" s="36" t="str">
        <f>IFERROR(VLOOKUP(K349,Table2[[Employee Number]:[Job Role]],3,FALSE),"NULL")</f>
        <v>Research Scientist</v>
      </c>
    </row>
    <row r="350" spans="2:13" x14ac:dyDescent="0.25">
      <c r="B350" s="29" t="s">
        <v>56</v>
      </c>
      <c r="C350" s="30" t="s">
        <v>60</v>
      </c>
      <c r="D350" s="31">
        <v>657</v>
      </c>
      <c r="E350" s="30" t="s">
        <v>51</v>
      </c>
      <c r="F350" s="30" t="s">
        <v>63</v>
      </c>
      <c r="G350" s="31">
        <v>20</v>
      </c>
      <c r="H350" s="30" t="s">
        <v>77</v>
      </c>
      <c r="I350" s="32">
        <v>2836</v>
      </c>
      <c r="K350" s="36">
        <f t="shared" si="5"/>
        <v>1060</v>
      </c>
      <c r="L350" s="36">
        <f>IFERROR(VLOOKUP(K350,Table2[[Employee Number]:[Monthly Income]],6, FALSE),"No Value")</f>
        <v>2821</v>
      </c>
      <c r="M350" s="36" t="str">
        <f>IFERROR(VLOOKUP(K350,Table2[[Employee Number]:[Job Role]],3,FALSE),"NULL")</f>
        <v>Research Scientist</v>
      </c>
    </row>
    <row r="351" spans="2:13" x14ac:dyDescent="0.25">
      <c r="B351" s="29" t="s">
        <v>56</v>
      </c>
      <c r="C351" s="30" t="s">
        <v>60</v>
      </c>
      <c r="D351" s="31">
        <v>2010</v>
      </c>
      <c r="E351" s="30" t="s">
        <v>51</v>
      </c>
      <c r="F351" s="30" t="s">
        <v>68</v>
      </c>
      <c r="G351" s="31">
        <v>32</v>
      </c>
      <c r="H351" s="30" t="s">
        <v>71</v>
      </c>
      <c r="I351" s="32">
        <v>2837</v>
      </c>
      <c r="K351" s="36">
        <f t="shared" si="5"/>
        <v>1190</v>
      </c>
      <c r="L351" s="36">
        <f>IFERROR(VLOOKUP(K351,Table2[[Employee Number]:[Monthly Income]],6, FALSE),"No Value")</f>
        <v>2827</v>
      </c>
      <c r="M351" s="36" t="str">
        <f>IFERROR(VLOOKUP(K351,Table2[[Employee Number]:[Job Role]],3,FALSE),"NULL")</f>
        <v>Sales Representative</v>
      </c>
    </row>
    <row r="352" spans="2:13" x14ac:dyDescent="0.25">
      <c r="B352" s="29" t="s">
        <v>56</v>
      </c>
      <c r="C352" s="30" t="s">
        <v>60</v>
      </c>
      <c r="D352" s="31">
        <v>1297</v>
      </c>
      <c r="E352" s="30" t="s">
        <v>51</v>
      </c>
      <c r="F352" s="30" t="s">
        <v>68</v>
      </c>
      <c r="G352" s="31">
        <v>51</v>
      </c>
      <c r="H352" s="30" t="s">
        <v>55</v>
      </c>
      <c r="I352" s="32">
        <v>2838</v>
      </c>
      <c r="K352" s="36">
        <f t="shared" si="5"/>
        <v>155</v>
      </c>
      <c r="L352" s="36">
        <f>IFERROR(VLOOKUP(K352,Table2[[Employee Number]:[Monthly Income]],6, FALSE),"No Value")</f>
        <v>2835</v>
      </c>
      <c r="M352" s="36" t="str">
        <f>IFERROR(VLOOKUP(K352,Table2[[Employee Number]:[Job Role]],3,FALSE),"NULL")</f>
        <v>Laboratory Technician</v>
      </c>
    </row>
    <row r="353" spans="2:13" x14ac:dyDescent="0.25">
      <c r="B353" s="29" t="s">
        <v>56</v>
      </c>
      <c r="C353" s="30" t="s">
        <v>161</v>
      </c>
      <c r="D353" s="31">
        <v>1152</v>
      </c>
      <c r="E353" s="30" t="s">
        <v>62</v>
      </c>
      <c r="F353" s="30" t="s">
        <v>163</v>
      </c>
      <c r="G353" s="31">
        <v>38</v>
      </c>
      <c r="H353" s="30" t="s">
        <v>77</v>
      </c>
      <c r="I353" s="32">
        <v>2844</v>
      </c>
      <c r="K353" s="36">
        <f t="shared" si="5"/>
        <v>657</v>
      </c>
      <c r="L353" s="36">
        <f>IFERROR(VLOOKUP(K353,Table2[[Employee Number]:[Monthly Income]],6, FALSE),"No Value")</f>
        <v>2836</v>
      </c>
      <c r="M353" s="36" t="str">
        <f>IFERROR(VLOOKUP(K353,Table2[[Employee Number]:[Job Role]],3,FALSE),"NULL")</f>
        <v>Research Scientist</v>
      </c>
    </row>
    <row r="354" spans="2:13" x14ac:dyDescent="0.25">
      <c r="B354" s="29" t="s">
        <v>44</v>
      </c>
      <c r="C354" s="30" t="s">
        <v>48</v>
      </c>
      <c r="D354" s="31">
        <v>485</v>
      </c>
      <c r="E354" s="30" t="s">
        <v>51</v>
      </c>
      <c r="F354" s="30" t="s">
        <v>99</v>
      </c>
      <c r="G354" s="31">
        <v>33</v>
      </c>
      <c r="H354" s="30" t="s">
        <v>77</v>
      </c>
      <c r="I354" s="32">
        <v>2851</v>
      </c>
      <c r="K354" s="36">
        <f t="shared" si="5"/>
        <v>2010</v>
      </c>
      <c r="L354" s="36">
        <f>IFERROR(VLOOKUP(K354,Table2[[Employee Number]:[Monthly Income]],6, FALSE),"No Value")</f>
        <v>2837</v>
      </c>
      <c r="M354" s="36" t="str">
        <f>IFERROR(VLOOKUP(K354,Table2[[Employee Number]:[Job Role]],3,FALSE),"NULL")</f>
        <v>Laboratory Technician</v>
      </c>
    </row>
    <row r="355" spans="2:13" x14ac:dyDescent="0.25">
      <c r="B355" s="29" t="s">
        <v>44</v>
      </c>
      <c r="C355" s="30" t="s">
        <v>60</v>
      </c>
      <c r="D355" s="31">
        <v>1203</v>
      </c>
      <c r="E355" s="30" t="s">
        <v>62</v>
      </c>
      <c r="F355" s="30" t="s">
        <v>63</v>
      </c>
      <c r="G355" s="31">
        <v>22</v>
      </c>
      <c r="H355" s="30" t="s">
        <v>71</v>
      </c>
      <c r="I355" s="32">
        <v>2853</v>
      </c>
      <c r="K355" s="36">
        <f t="shared" si="5"/>
        <v>1297</v>
      </c>
      <c r="L355" s="36">
        <f>IFERROR(VLOOKUP(K355,Table2[[Employee Number]:[Monthly Income]],6, FALSE),"No Value")</f>
        <v>2838</v>
      </c>
      <c r="M355" s="36" t="str">
        <f>IFERROR(VLOOKUP(K355,Table2[[Employee Number]:[Job Role]],3,FALSE),"NULL")</f>
        <v>Laboratory Technician</v>
      </c>
    </row>
    <row r="356" spans="2:13" x14ac:dyDescent="0.25">
      <c r="B356" s="29" t="s">
        <v>56</v>
      </c>
      <c r="C356" s="30" t="s">
        <v>48</v>
      </c>
      <c r="D356" s="31">
        <v>1875</v>
      </c>
      <c r="E356" s="30" t="s">
        <v>51</v>
      </c>
      <c r="F356" s="30" t="s">
        <v>99</v>
      </c>
      <c r="G356" s="31">
        <v>28</v>
      </c>
      <c r="H356" s="30" t="s">
        <v>77</v>
      </c>
      <c r="I356" s="32">
        <v>2856</v>
      </c>
      <c r="K356" s="36">
        <f t="shared" si="5"/>
        <v>1152</v>
      </c>
      <c r="L356" s="36">
        <f>IFERROR(VLOOKUP(K356,Table2[[Employee Number]:[Monthly Income]],6, FALSE),"No Value")</f>
        <v>2844</v>
      </c>
      <c r="M356" s="36" t="str">
        <f>IFERROR(VLOOKUP(K356,Table2[[Employee Number]:[Job Role]],3,FALSE),"NULL")</f>
        <v>Human Resources</v>
      </c>
    </row>
    <row r="357" spans="2:13" x14ac:dyDescent="0.25">
      <c r="B357" s="29" t="s">
        <v>56</v>
      </c>
      <c r="C357" s="30" t="s">
        <v>48</v>
      </c>
      <c r="D357" s="31">
        <v>1961</v>
      </c>
      <c r="E357" s="30" t="s">
        <v>62</v>
      </c>
      <c r="F357" s="30" t="s">
        <v>99</v>
      </c>
      <c r="G357" s="31">
        <v>38</v>
      </c>
      <c r="H357" s="30" t="s">
        <v>77</v>
      </c>
      <c r="I357" s="32">
        <v>2858</v>
      </c>
      <c r="K357" s="36" t="str">
        <f t="shared" si="5"/>
        <v>No Data Available</v>
      </c>
      <c r="L357" s="36" t="str">
        <f>IFERROR(VLOOKUP(K357,Table2[[Employee Number]:[Monthly Income]],6, FALSE),"No Value")</f>
        <v>No Value</v>
      </c>
      <c r="M357" s="36" t="str">
        <f>IFERROR(VLOOKUP(K357,Table2[[Employee Number]:[Job Role]],3,FALSE),"NULL")</f>
        <v>NULL</v>
      </c>
    </row>
    <row r="358" spans="2:13" x14ac:dyDescent="0.25">
      <c r="B358" s="29" t="s">
        <v>56</v>
      </c>
      <c r="C358" s="30" t="s">
        <v>60</v>
      </c>
      <c r="D358" s="31">
        <v>105</v>
      </c>
      <c r="E358" s="30" t="s">
        <v>62</v>
      </c>
      <c r="F358" s="30" t="s">
        <v>63</v>
      </c>
      <c r="G358" s="31">
        <v>35</v>
      </c>
      <c r="H358" s="30" t="s">
        <v>77</v>
      </c>
      <c r="I358" s="32">
        <v>2859</v>
      </c>
      <c r="K358" s="36" t="str">
        <f t="shared" si="5"/>
        <v>No Data Available</v>
      </c>
      <c r="L358" s="36" t="str">
        <f>IFERROR(VLOOKUP(K358,Table2[[Employee Number]:[Monthly Income]],6, FALSE),"No Value")</f>
        <v>No Value</v>
      </c>
      <c r="M358" s="36" t="str">
        <f>IFERROR(VLOOKUP(K358,Table2[[Employee Number]:[Job Role]],3,FALSE),"NULL")</f>
        <v>NULL</v>
      </c>
    </row>
    <row r="359" spans="2:13" x14ac:dyDescent="0.25">
      <c r="B359" s="29" t="s">
        <v>56</v>
      </c>
      <c r="C359" s="30" t="s">
        <v>60</v>
      </c>
      <c r="D359" s="31">
        <v>1729</v>
      </c>
      <c r="E359" s="30" t="s">
        <v>62</v>
      </c>
      <c r="F359" s="30" t="s">
        <v>63</v>
      </c>
      <c r="G359" s="31">
        <v>30</v>
      </c>
      <c r="H359" s="30" t="s">
        <v>65</v>
      </c>
      <c r="I359" s="32">
        <v>2862</v>
      </c>
      <c r="K359" s="36">
        <f t="shared" si="5"/>
        <v>1875</v>
      </c>
      <c r="L359" s="36">
        <f>IFERROR(VLOOKUP(K359,Table2[[Employee Number]:[Monthly Income]],6, FALSE),"No Value")</f>
        <v>2856</v>
      </c>
      <c r="M359" s="36" t="str">
        <f>IFERROR(VLOOKUP(K359,Table2[[Employee Number]:[Job Role]],3,FALSE),"NULL")</f>
        <v>Sales Representative</v>
      </c>
    </row>
    <row r="360" spans="2:13" x14ac:dyDescent="0.25">
      <c r="B360" s="29" t="s">
        <v>44</v>
      </c>
      <c r="C360" s="30" t="s">
        <v>161</v>
      </c>
      <c r="D360" s="31">
        <v>1944</v>
      </c>
      <c r="E360" s="30" t="s">
        <v>51</v>
      </c>
      <c r="F360" s="30" t="s">
        <v>163</v>
      </c>
      <c r="G360" s="31">
        <v>27</v>
      </c>
      <c r="H360" s="30" t="s">
        <v>77</v>
      </c>
      <c r="I360" s="32">
        <v>2863</v>
      </c>
      <c r="K360" s="36">
        <f t="shared" si="5"/>
        <v>1961</v>
      </c>
      <c r="L360" s="36">
        <f>IFERROR(VLOOKUP(K360,Table2[[Employee Number]:[Monthly Income]],6, FALSE),"No Value")</f>
        <v>2858</v>
      </c>
      <c r="M360" s="36" t="str">
        <f>IFERROR(VLOOKUP(K360,Table2[[Employee Number]:[Job Role]],3,FALSE),"NULL")</f>
        <v>Sales Representative</v>
      </c>
    </row>
    <row r="361" spans="2:13" x14ac:dyDescent="0.25">
      <c r="B361" s="29" t="s">
        <v>56</v>
      </c>
      <c r="C361" s="30" t="s">
        <v>60</v>
      </c>
      <c r="D361" s="31">
        <v>1952</v>
      </c>
      <c r="E361" s="30" t="s">
        <v>62</v>
      </c>
      <c r="F361" s="30" t="s">
        <v>68</v>
      </c>
      <c r="G361" s="31">
        <v>26</v>
      </c>
      <c r="H361" s="30" t="s">
        <v>77</v>
      </c>
      <c r="I361" s="32">
        <v>2867</v>
      </c>
      <c r="K361" s="36">
        <f t="shared" si="5"/>
        <v>105</v>
      </c>
      <c r="L361" s="36">
        <f>IFERROR(VLOOKUP(K361,Table2[[Employee Number]:[Monthly Income]],6, FALSE),"No Value")</f>
        <v>2859</v>
      </c>
      <c r="M361" s="36" t="str">
        <f>IFERROR(VLOOKUP(K361,Table2[[Employee Number]:[Job Role]],3,FALSE),"NULL")</f>
        <v>Research Scientist</v>
      </c>
    </row>
    <row r="362" spans="2:13" x14ac:dyDescent="0.25">
      <c r="B362" s="29" t="s">
        <v>56</v>
      </c>
      <c r="C362" s="30" t="s">
        <v>60</v>
      </c>
      <c r="D362" s="31">
        <v>144</v>
      </c>
      <c r="E362" s="30" t="s">
        <v>51</v>
      </c>
      <c r="F362" s="30" t="s">
        <v>68</v>
      </c>
      <c r="G362" s="31">
        <v>22</v>
      </c>
      <c r="H362" s="30" t="s">
        <v>77</v>
      </c>
      <c r="I362" s="32">
        <v>2871</v>
      </c>
      <c r="K362" s="36">
        <f t="shared" si="5"/>
        <v>1729</v>
      </c>
      <c r="L362" s="36">
        <f>IFERROR(VLOOKUP(K362,Table2[[Employee Number]:[Monthly Income]],6, FALSE),"No Value")</f>
        <v>2862</v>
      </c>
      <c r="M362" s="36" t="str">
        <f>IFERROR(VLOOKUP(K362,Table2[[Employee Number]:[Job Role]],3,FALSE),"NULL")</f>
        <v>Research Scientist</v>
      </c>
    </row>
    <row r="363" spans="2:13" x14ac:dyDescent="0.25">
      <c r="B363" s="29" t="s">
        <v>56</v>
      </c>
      <c r="C363" s="30" t="s">
        <v>60</v>
      </c>
      <c r="D363" s="31">
        <v>1275</v>
      </c>
      <c r="E363" s="30" t="s">
        <v>62</v>
      </c>
      <c r="F363" s="30" t="s">
        <v>63</v>
      </c>
      <c r="G363" s="31">
        <v>26</v>
      </c>
      <c r="H363" s="30" t="s">
        <v>55</v>
      </c>
      <c r="I363" s="32">
        <v>2875</v>
      </c>
      <c r="K363" s="36" t="str">
        <f t="shared" si="5"/>
        <v>No Data Available</v>
      </c>
      <c r="L363" s="36" t="str">
        <f>IFERROR(VLOOKUP(K363,Table2[[Employee Number]:[Monthly Income]],6, FALSE),"No Value")</f>
        <v>No Value</v>
      </c>
      <c r="M363" s="36" t="str">
        <f>IFERROR(VLOOKUP(K363,Table2[[Employee Number]:[Job Role]],3,FALSE),"NULL")</f>
        <v>NULL</v>
      </c>
    </row>
    <row r="364" spans="2:13" x14ac:dyDescent="0.25">
      <c r="B364" s="29" t="s">
        <v>56</v>
      </c>
      <c r="C364" s="30" t="s">
        <v>60</v>
      </c>
      <c r="D364" s="31">
        <v>560</v>
      </c>
      <c r="E364" s="30" t="s">
        <v>51</v>
      </c>
      <c r="F364" s="30" t="s">
        <v>63</v>
      </c>
      <c r="G364" s="31">
        <v>26</v>
      </c>
      <c r="H364" s="30" t="s">
        <v>77</v>
      </c>
      <c r="I364" s="32">
        <v>2886</v>
      </c>
      <c r="K364" s="36">
        <f t="shared" si="5"/>
        <v>1952</v>
      </c>
      <c r="L364" s="36">
        <f>IFERROR(VLOOKUP(K364,Table2[[Employee Number]:[Monthly Income]],6, FALSE),"No Value")</f>
        <v>2867</v>
      </c>
      <c r="M364" s="36" t="str">
        <f>IFERROR(VLOOKUP(K364,Table2[[Employee Number]:[Job Role]],3,FALSE),"NULL")</f>
        <v>Laboratory Technician</v>
      </c>
    </row>
    <row r="365" spans="2:13" x14ac:dyDescent="0.25">
      <c r="B365" s="29" t="s">
        <v>44</v>
      </c>
      <c r="C365" s="30" t="s">
        <v>60</v>
      </c>
      <c r="D365" s="31">
        <v>647</v>
      </c>
      <c r="E365" s="30" t="s">
        <v>51</v>
      </c>
      <c r="F365" s="30" t="s">
        <v>68</v>
      </c>
      <c r="G365" s="31">
        <v>24</v>
      </c>
      <c r="H365" s="30" t="s">
        <v>77</v>
      </c>
      <c r="I365" s="32">
        <v>2886</v>
      </c>
      <c r="K365" s="36">
        <f t="shared" si="5"/>
        <v>144</v>
      </c>
      <c r="L365" s="36">
        <f>IFERROR(VLOOKUP(K365,Table2[[Employee Number]:[Monthly Income]],6, FALSE),"No Value")</f>
        <v>2871</v>
      </c>
      <c r="M365" s="36" t="str">
        <f>IFERROR(VLOOKUP(K365,Table2[[Employee Number]:[Job Role]],3,FALSE),"NULL")</f>
        <v>Laboratory Technician</v>
      </c>
    </row>
    <row r="366" spans="2:13" x14ac:dyDescent="0.25">
      <c r="B366" s="29" t="s">
        <v>56</v>
      </c>
      <c r="C366" s="30" t="s">
        <v>60</v>
      </c>
      <c r="D366" s="31">
        <v>143</v>
      </c>
      <c r="E366" s="30" t="s">
        <v>62</v>
      </c>
      <c r="F366" s="30" t="s">
        <v>63</v>
      </c>
      <c r="G366" s="31">
        <v>25</v>
      </c>
      <c r="H366" s="30" t="s">
        <v>65</v>
      </c>
      <c r="I366" s="32">
        <v>2889</v>
      </c>
      <c r="K366" s="36">
        <f t="shared" si="5"/>
        <v>1275</v>
      </c>
      <c r="L366" s="36">
        <f>IFERROR(VLOOKUP(K366,Table2[[Employee Number]:[Monthly Income]],6, FALSE),"No Value")</f>
        <v>2875</v>
      </c>
      <c r="M366" s="36" t="str">
        <f>IFERROR(VLOOKUP(K366,Table2[[Employee Number]:[Job Role]],3,FALSE),"NULL")</f>
        <v>Research Scientist</v>
      </c>
    </row>
    <row r="367" spans="2:13" x14ac:dyDescent="0.25">
      <c r="B367" s="29" t="s">
        <v>56</v>
      </c>
      <c r="C367" s="30" t="s">
        <v>60</v>
      </c>
      <c r="D367" s="31">
        <v>1969</v>
      </c>
      <c r="E367" s="30" t="s">
        <v>51</v>
      </c>
      <c r="F367" s="30" t="s">
        <v>63</v>
      </c>
      <c r="G367" s="31">
        <v>54</v>
      </c>
      <c r="H367" s="30" t="s">
        <v>55</v>
      </c>
      <c r="I367" s="32">
        <v>2897</v>
      </c>
      <c r="K367" s="36">
        <f t="shared" si="5"/>
        <v>560</v>
      </c>
      <c r="L367" s="36">
        <f>IFERROR(VLOOKUP(K367,Table2[[Employee Number]:[Monthly Income]],6, FALSE),"No Value")</f>
        <v>2886</v>
      </c>
      <c r="M367" s="36" t="str">
        <f>IFERROR(VLOOKUP(K367,Table2[[Employee Number]:[Job Role]],3,FALSE),"NULL")</f>
        <v>Research Scientist</v>
      </c>
    </row>
    <row r="368" spans="2:13" x14ac:dyDescent="0.25">
      <c r="B368" s="29" t="s">
        <v>56</v>
      </c>
      <c r="C368" s="30" t="s">
        <v>48</v>
      </c>
      <c r="D368" s="31">
        <v>893</v>
      </c>
      <c r="E368" s="30" t="s">
        <v>62</v>
      </c>
      <c r="F368" s="30" t="s">
        <v>99</v>
      </c>
      <c r="G368" s="31">
        <v>38</v>
      </c>
      <c r="H368" s="30" t="s">
        <v>77</v>
      </c>
      <c r="I368" s="32">
        <v>2899</v>
      </c>
      <c r="K368" s="36" t="str">
        <f t="shared" si="5"/>
        <v>No Data Available</v>
      </c>
      <c r="L368" s="36" t="str">
        <f>IFERROR(VLOOKUP(K368,Table2[[Employee Number]:[Monthly Income]],6, FALSE),"No Value")</f>
        <v>No Value</v>
      </c>
      <c r="M368" s="36" t="str">
        <f>IFERROR(VLOOKUP(K368,Table2[[Employee Number]:[Job Role]],3,FALSE),"NULL")</f>
        <v>NULL</v>
      </c>
    </row>
    <row r="369" spans="2:13" x14ac:dyDescent="0.25">
      <c r="B369" s="29" t="s">
        <v>56</v>
      </c>
      <c r="C369" s="30" t="s">
        <v>60</v>
      </c>
      <c r="D369" s="31">
        <v>465</v>
      </c>
      <c r="E369" s="30" t="s">
        <v>62</v>
      </c>
      <c r="F369" s="30" t="s">
        <v>63</v>
      </c>
      <c r="G369" s="31">
        <v>23</v>
      </c>
      <c r="H369" s="30" t="s">
        <v>65</v>
      </c>
      <c r="I369" s="32">
        <v>2904</v>
      </c>
      <c r="K369" s="36">
        <f t="shared" si="5"/>
        <v>143</v>
      </c>
      <c r="L369" s="36">
        <f>IFERROR(VLOOKUP(K369,Table2[[Employee Number]:[Monthly Income]],6, FALSE),"No Value")</f>
        <v>2889</v>
      </c>
      <c r="M369" s="36" t="str">
        <f>IFERROR(VLOOKUP(K369,Table2[[Employee Number]:[Job Role]],3,FALSE),"NULL")</f>
        <v>Research Scientist</v>
      </c>
    </row>
    <row r="370" spans="2:13" x14ac:dyDescent="0.25">
      <c r="B370" s="29" t="s">
        <v>56</v>
      </c>
      <c r="C370" s="30" t="s">
        <v>60</v>
      </c>
      <c r="D370" s="31">
        <v>5</v>
      </c>
      <c r="E370" s="30" t="s">
        <v>51</v>
      </c>
      <c r="F370" s="30" t="s">
        <v>63</v>
      </c>
      <c r="G370" s="31">
        <v>33</v>
      </c>
      <c r="H370" s="30" t="s">
        <v>71</v>
      </c>
      <c r="I370" s="32">
        <v>2909</v>
      </c>
      <c r="K370" s="36">
        <f t="shared" si="5"/>
        <v>1969</v>
      </c>
      <c r="L370" s="36">
        <f>IFERROR(VLOOKUP(K370,Table2[[Employee Number]:[Monthly Income]],6, FALSE),"No Value")</f>
        <v>2897</v>
      </c>
      <c r="M370" s="36" t="str">
        <f>IFERROR(VLOOKUP(K370,Table2[[Employee Number]:[Job Role]],3,FALSE),"NULL")</f>
        <v>Research Scientist</v>
      </c>
    </row>
    <row r="371" spans="2:13" x14ac:dyDescent="0.25">
      <c r="B371" s="29" t="s">
        <v>44</v>
      </c>
      <c r="C371" s="30" t="s">
        <v>48</v>
      </c>
      <c r="D371" s="31">
        <v>1486</v>
      </c>
      <c r="E371" s="30" t="s">
        <v>62</v>
      </c>
      <c r="F371" s="30" t="s">
        <v>99</v>
      </c>
      <c r="G371" s="31">
        <v>28</v>
      </c>
      <c r="H371" s="30" t="s">
        <v>77</v>
      </c>
      <c r="I371" s="32">
        <v>2909</v>
      </c>
      <c r="K371" s="36">
        <f t="shared" si="5"/>
        <v>893</v>
      </c>
      <c r="L371" s="36">
        <f>IFERROR(VLOOKUP(K371,Table2[[Employee Number]:[Monthly Income]],6, FALSE),"No Value")</f>
        <v>2899</v>
      </c>
      <c r="M371" s="36" t="str">
        <f>IFERROR(VLOOKUP(K371,Table2[[Employee Number]:[Job Role]],3,FALSE),"NULL")</f>
        <v>Sales Representative</v>
      </c>
    </row>
    <row r="372" spans="2:13" x14ac:dyDescent="0.25">
      <c r="B372" s="29" t="s">
        <v>56</v>
      </c>
      <c r="C372" s="30" t="s">
        <v>60</v>
      </c>
      <c r="D372" s="31">
        <v>16</v>
      </c>
      <c r="E372" s="30" t="s">
        <v>62</v>
      </c>
      <c r="F372" s="30" t="s">
        <v>63</v>
      </c>
      <c r="G372" s="31">
        <v>31</v>
      </c>
      <c r="H372" s="30" t="s">
        <v>65</v>
      </c>
      <c r="I372" s="32">
        <v>2911</v>
      </c>
      <c r="K372" s="36">
        <f t="shared" si="5"/>
        <v>465</v>
      </c>
      <c r="L372" s="36">
        <f>IFERROR(VLOOKUP(K372,Table2[[Employee Number]:[Monthly Income]],6, FALSE),"No Value")</f>
        <v>2904</v>
      </c>
      <c r="M372" s="36" t="str">
        <f>IFERROR(VLOOKUP(K372,Table2[[Employee Number]:[Job Role]],3,FALSE),"NULL")</f>
        <v>Research Scientist</v>
      </c>
    </row>
    <row r="373" spans="2:13" x14ac:dyDescent="0.25">
      <c r="B373" s="29" t="s">
        <v>56</v>
      </c>
      <c r="C373" s="30" t="s">
        <v>60</v>
      </c>
      <c r="D373" s="31">
        <v>338</v>
      </c>
      <c r="E373" s="30" t="s">
        <v>51</v>
      </c>
      <c r="F373" s="30" t="s">
        <v>63</v>
      </c>
      <c r="G373" s="31">
        <v>33</v>
      </c>
      <c r="H373" s="30" t="s">
        <v>71</v>
      </c>
      <c r="I373" s="32">
        <v>2911</v>
      </c>
      <c r="K373" s="36">
        <f t="shared" si="5"/>
        <v>5</v>
      </c>
      <c r="L373" s="36">
        <f>IFERROR(VLOOKUP(K373,Table2[[Employee Number]:[Monthly Income]],6, FALSE),"No Value")</f>
        <v>2909</v>
      </c>
      <c r="M373" s="36" t="str">
        <f>IFERROR(VLOOKUP(K373,Table2[[Employee Number]:[Job Role]],3,FALSE),"NULL")</f>
        <v>Research Scientist</v>
      </c>
    </row>
    <row r="374" spans="2:13" x14ac:dyDescent="0.25">
      <c r="B374" s="29" t="s">
        <v>44</v>
      </c>
      <c r="C374" s="30" t="s">
        <v>60</v>
      </c>
      <c r="D374" s="31">
        <v>137</v>
      </c>
      <c r="E374" s="30" t="s">
        <v>51</v>
      </c>
      <c r="F374" s="30" t="s">
        <v>68</v>
      </c>
      <c r="G374" s="31">
        <v>20</v>
      </c>
      <c r="H374" s="30" t="s">
        <v>77</v>
      </c>
      <c r="I374" s="32">
        <v>2926</v>
      </c>
      <c r="K374" s="36" t="str">
        <f t="shared" si="5"/>
        <v>No Data Available</v>
      </c>
      <c r="L374" s="36" t="str">
        <f>IFERROR(VLOOKUP(K374,Table2[[Employee Number]:[Monthly Income]],6, FALSE),"No Value")</f>
        <v>No Value</v>
      </c>
      <c r="M374" s="36" t="str">
        <f>IFERROR(VLOOKUP(K374,Table2[[Employee Number]:[Job Role]],3,FALSE),"NULL")</f>
        <v>NULL</v>
      </c>
    </row>
    <row r="375" spans="2:13" x14ac:dyDescent="0.25">
      <c r="B375" s="29" t="s">
        <v>56</v>
      </c>
      <c r="C375" s="30" t="s">
        <v>60</v>
      </c>
      <c r="D375" s="31">
        <v>1701</v>
      </c>
      <c r="E375" s="30" t="s">
        <v>51</v>
      </c>
      <c r="F375" s="30" t="s">
        <v>63</v>
      </c>
      <c r="G375" s="31">
        <v>34</v>
      </c>
      <c r="H375" s="30" t="s">
        <v>77</v>
      </c>
      <c r="I375" s="32">
        <v>2929</v>
      </c>
      <c r="K375" s="36">
        <f t="shared" si="5"/>
        <v>16</v>
      </c>
      <c r="L375" s="36">
        <f>IFERROR(VLOOKUP(K375,Table2[[Employee Number]:[Monthly Income]],6, FALSE),"No Value")</f>
        <v>2911</v>
      </c>
      <c r="M375" s="36" t="str">
        <f>IFERROR(VLOOKUP(K375,Table2[[Employee Number]:[Job Role]],3,FALSE),"NULL")</f>
        <v>Research Scientist</v>
      </c>
    </row>
    <row r="376" spans="2:13" x14ac:dyDescent="0.25">
      <c r="B376" s="29" t="s">
        <v>56</v>
      </c>
      <c r="C376" s="30" t="s">
        <v>60</v>
      </c>
      <c r="D376" s="31">
        <v>1755</v>
      </c>
      <c r="E376" s="30" t="s">
        <v>62</v>
      </c>
      <c r="F376" s="30" t="s">
        <v>63</v>
      </c>
      <c r="G376" s="31">
        <v>34</v>
      </c>
      <c r="H376" s="30" t="s">
        <v>71</v>
      </c>
      <c r="I376" s="32">
        <v>2932</v>
      </c>
      <c r="K376" s="36">
        <f t="shared" si="5"/>
        <v>338</v>
      </c>
      <c r="L376" s="36">
        <f>IFERROR(VLOOKUP(K376,Table2[[Employee Number]:[Monthly Income]],6, FALSE),"No Value")</f>
        <v>2911</v>
      </c>
      <c r="M376" s="36" t="str">
        <f>IFERROR(VLOOKUP(K376,Table2[[Employee Number]:[Job Role]],3,FALSE),"NULL")</f>
        <v>Research Scientist</v>
      </c>
    </row>
    <row r="377" spans="2:13" x14ac:dyDescent="0.25">
      <c r="B377" s="29" t="s">
        <v>56</v>
      </c>
      <c r="C377" s="30" t="s">
        <v>60</v>
      </c>
      <c r="D377" s="31">
        <v>1893</v>
      </c>
      <c r="E377" s="30" t="s">
        <v>51</v>
      </c>
      <c r="F377" s="30" t="s">
        <v>63</v>
      </c>
      <c r="G377" s="31">
        <v>26</v>
      </c>
      <c r="H377" s="30" t="s">
        <v>55</v>
      </c>
      <c r="I377" s="32">
        <v>2933</v>
      </c>
      <c r="K377" s="36" t="str">
        <f t="shared" si="5"/>
        <v>No Data Available</v>
      </c>
      <c r="L377" s="36" t="str">
        <f>IFERROR(VLOOKUP(K377,Table2[[Employee Number]:[Monthly Income]],6, FALSE),"No Value")</f>
        <v>No Value</v>
      </c>
      <c r="M377" s="36" t="str">
        <f>IFERROR(VLOOKUP(K377,Table2[[Employee Number]:[Job Role]],3,FALSE),"NULL")</f>
        <v>NULL</v>
      </c>
    </row>
    <row r="378" spans="2:13" x14ac:dyDescent="0.25">
      <c r="B378" s="29" t="s">
        <v>56</v>
      </c>
      <c r="C378" s="30" t="s">
        <v>60</v>
      </c>
      <c r="D378" s="31">
        <v>22</v>
      </c>
      <c r="E378" s="30" t="s">
        <v>62</v>
      </c>
      <c r="F378" s="30" t="s">
        <v>68</v>
      </c>
      <c r="G378" s="31">
        <v>22</v>
      </c>
      <c r="H378" s="30" t="s">
        <v>55</v>
      </c>
      <c r="I378" s="32">
        <v>2935</v>
      </c>
      <c r="K378" s="36">
        <f t="shared" si="5"/>
        <v>1701</v>
      </c>
      <c r="L378" s="36">
        <f>IFERROR(VLOOKUP(K378,Table2[[Employee Number]:[Monthly Income]],6, FALSE),"No Value")</f>
        <v>2929</v>
      </c>
      <c r="M378" s="36" t="str">
        <f>IFERROR(VLOOKUP(K378,Table2[[Employee Number]:[Job Role]],3,FALSE),"NULL")</f>
        <v>Research Scientist</v>
      </c>
    </row>
    <row r="379" spans="2:13" x14ac:dyDescent="0.25">
      <c r="B379" s="29" t="s">
        <v>44</v>
      </c>
      <c r="C379" s="30" t="s">
        <v>60</v>
      </c>
      <c r="D379" s="31">
        <v>1200</v>
      </c>
      <c r="E379" s="30" t="s">
        <v>62</v>
      </c>
      <c r="F379" s="30" t="s">
        <v>63</v>
      </c>
      <c r="G379" s="31">
        <v>44</v>
      </c>
      <c r="H379" s="30" t="s">
        <v>71</v>
      </c>
      <c r="I379" s="32">
        <v>2936</v>
      </c>
      <c r="K379" s="36">
        <f t="shared" si="5"/>
        <v>1755</v>
      </c>
      <c r="L379" s="36">
        <f>IFERROR(VLOOKUP(K379,Table2[[Employee Number]:[Monthly Income]],6, FALSE),"No Value")</f>
        <v>2932</v>
      </c>
      <c r="M379" s="36" t="str">
        <f>IFERROR(VLOOKUP(K379,Table2[[Employee Number]:[Job Role]],3,FALSE),"NULL")</f>
        <v>Research Scientist</v>
      </c>
    </row>
    <row r="380" spans="2:13" x14ac:dyDescent="0.25">
      <c r="B380" s="29" t="s">
        <v>56</v>
      </c>
      <c r="C380" s="30" t="s">
        <v>60</v>
      </c>
      <c r="D380" s="31">
        <v>1854</v>
      </c>
      <c r="E380" s="30" t="s">
        <v>62</v>
      </c>
      <c r="F380" s="30" t="s">
        <v>63</v>
      </c>
      <c r="G380" s="31">
        <v>42</v>
      </c>
      <c r="H380" s="30" t="s">
        <v>71</v>
      </c>
      <c r="I380" s="32">
        <v>2936</v>
      </c>
      <c r="K380" s="36">
        <f t="shared" si="5"/>
        <v>1893</v>
      </c>
      <c r="L380" s="36">
        <f>IFERROR(VLOOKUP(K380,Table2[[Employee Number]:[Monthly Income]],6, FALSE),"No Value")</f>
        <v>2933</v>
      </c>
      <c r="M380" s="36" t="str">
        <f>IFERROR(VLOOKUP(K380,Table2[[Employee Number]:[Job Role]],3,FALSE),"NULL")</f>
        <v>Research Scientist</v>
      </c>
    </row>
    <row r="381" spans="2:13" x14ac:dyDescent="0.25">
      <c r="B381" s="29" t="s">
        <v>56</v>
      </c>
      <c r="C381" s="30" t="s">
        <v>161</v>
      </c>
      <c r="D381" s="31">
        <v>177</v>
      </c>
      <c r="E381" s="30" t="s">
        <v>51</v>
      </c>
      <c r="F381" s="30" t="s">
        <v>163</v>
      </c>
      <c r="G381" s="31">
        <v>26</v>
      </c>
      <c r="H381" s="30" t="s">
        <v>65</v>
      </c>
      <c r="I381" s="32">
        <v>2942</v>
      </c>
      <c r="K381" s="36">
        <f t="shared" si="5"/>
        <v>22</v>
      </c>
      <c r="L381" s="36">
        <f>IFERROR(VLOOKUP(K381,Table2[[Employee Number]:[Monthly Income]],6, FALSE),"No Value")</f>
        <v>2935</v>
      </c>
      <c r="M381" s="36" t="str">
        <f>IFERROR(VLOOKUP(K381,Table2[[Employee Number]:[Job Role]],3,FALSE),"NULL")</f>
        <v>Laboratory Technician</v>
      </c>
    </row>
    <row r="382" spans="2:13" x14ac:dyDescent="0.25">
      <c r="B382" s="29" t="s">
        <v>56</v>
      </c>
      <c r="C382" s="30" t="s">
        <v>60</v>
      </c>
      <c r="D382" s="31">
        <v>1071</v>
      </c>
      <c r="E382" s="30" t="s">
        <v>51</v>
      </c>
      <c r="F382" s="30" t="s">
        <v>63</v>
      </c>
      <c r="G382" s="31">
        <v>56</v>
      </c>
      <c r="H382" s="30" t="s">
        <v>77</v>
      </c>
      <c r="I382" s="32">
        <v>2942</v>
      </c>
      <c r="K382" s="36" t="str">
        <f t="shared" si="5"/>
        <v>No Data Available</v>
      </c>
      <c r="L382" s="36" t="str">
        <f>IFERROR(VLOOKUP(K382,Table2[[Employee Number]:[Monthly Income]],6, FALSE),"No Value")</f>
        <v>No Value</v>
      </c>
      <c r="M382" s="36" t="str">
        <f>IFERROR(VLOOKUP(K382,Table2[[Employee Number]:[Job Role]],3,FALSE),"NULL")</f>
        <v>NULL</v>
      </c>
    </row>
    <row r="383" spans="2:13" x14ac:dyDescent="0.25">
      <c r="B383" s="29" t="s">
        <v>56</v>
      </c>
      <c r="C383" s="30" t="s">
        <v>60</v>
      </c>
      <c r="D383" s="31">
        <v>1409</v>
      </c>
      <c r="E383" s="30" t="s">
        <v>51</v>
      </c>
      <c r="F383" s="30" t="s">
        <v>68</v>
      </c>
      <c r="G383" s="31">
        <v>52</v>
      </c>
      <c r="H383" s="30" t="s">
        <v>71</v>
      </c>
      <c r="I383" s="32">
        <v>2950</v>
      </c>
      <c r="K383" s="36">
        <f t="shared" si="5"/>
        <v>1854</v>
      </c>
      <c r="L383" s="36">
        <f>IFERROR(VLOOKUP(K383,Table2[[Employee Number]:[Monthly Income]],6, FALSE),"No Value")</f>
        <v>2936</v>
      </c>
      <c r="M383" s="36" t="str">
        <f>IFERROR(VLOOKUP(K383,Table2[[Employee Number]:[Job Role]],3,FALSE),"NULL")</f>
        <v>Research Scientist</v>
      </c>
    </row>
    <row r="384" spans="2:13" x14ac:dyDescent="0.25">
      <c r="B384" s="29" t="s">
        <v>56</v>
      </c>
      <c r="C384" s="30" t="s">
        <v>60</v>
      </c>
      <c r="D384" s="31">
        <v>134</v>
      </c>
      <c r="E384" s="30" t="s">
        <v>62</v>
      </c>
      <c r="F384" s="30" t="s">
        <v>63</v>
      </c>
      <c r="G384" s="31">
        <v>32</v>
      </c>
      <c r="H384" s="30" t="s">
        <v>65</v>
      </c>
      <c r="I384" s="32">
        <v>2956</v>
      </c>
      <c r="K384" s="36">
        <f t="shared" si="5"/>
        <v>177</v>
      </c>
      <c r="L384" s="36">
        <f>IFERROR(VLOOKUP(K384,Table2[[Employee Number]:[Monthly Income]],6, FALSE),"No Value")</f>
        <v>2942</v>
      </c>
      <c r="M384" s="36" t="str">
        <f>IFERROR(VLOOKUP(K384,Table2[[Employee Number]:[Job Role]],3,FALSE),"NULL")</f>
        <v>Human Resources</v>
      </c>
    </row>
    <row r="385" spans="2:13" x14ac:dyDescent="0.25">
      <c r="B385" s="29" t="s">
        <v>44</v>
      </c>
      <c r="C385" s="30" t="s">
        <v>161</v>
      </c>
      <c r="D385" s="31">
        <v>1842</v>
      </c>
      <c r="E385" s="30" t="s">
        <v>62</v>
      </c>
      <c r="F385" s="30" t="s">
        <v>163</v>
      </c>
      <c r="G385" s="31">
        <v>31</v>
      </c>
      <c r="H385" s="30" t="s">
        <v>134</v>
      </c>
      <c r="I385" s="32">
        <v>2956</v>
      </c>
      <c r="K385" s="36">
        <f t="shared" si="5"/>
        <v>1071</v>
      </c>
      <c r="L385" s="36">
        <f>IFERROR(VLOOKUP(K385,Table2[[Employee Number]:[Monthly Income]],6, FALSE),"No Value")</f>
        <v>2942</v>
      </c>
      <c r="M385" s="36" t="str">
        <f>IFERROR(VLOOKUP(K385,Table2[[Employee Number]:[Job Role]],3,FALSE),"NULL")</f>
        <v>Research Scientist</v>
      </c>
    </row>
    <row r="386" spans="2:13" x14ac:dyDescent="0.25">
      <c r="B386" s="29" t="s">
        <v>44</v>
      </c>
      <c r="C386" s="30" t="s">
        <v>60</v>
      </c>
      <c r="D386" s="31">
        <v>31</v>
      </c>
      <c r="E386" s="30" t="s">
        <v>62</v>
      </c>
      <c r="F386" s="30" t="s">
        <v>63</v>
      </c>
      <c r="G386" s="31">
        <v>34</v>
      </c>
      <c r="H386" s="30" t="s">
        <v>65</v>
      </c>
      <c r="I386" s="32">
        <v>2960</v>
      </c>
      <c r="K386" s="36">
        <f t="shared" si="5"/>
        <v>1409</v>
      </c>
      <c r="L386" s="36">
        <f>IFERROR(VLOOKUP(K386,Table2[[Employee Number]:[Monthly Income]],6, FALSE),"No Value")</f>
        <v>2950</v>
      </c>
      <c r="M386" s="36" t="str">
        <f>IFERROR(VLOOKUP(K386,Table2[[Employee Number]:[Job Role]],3,FALSE),"NULL")</f>
        <v>Laboratory Technician</v>
      </c>
    </row>
    <row r="387" spans="2:13" x14ac:dyDescent="0.25">
      <c r="B387" s="29" t="s">
        <v>56</v>
      </c>
      <c r="C387" s="30" t="s">
        <v>48</v>
      </c>
      <c r="D387" s="31">
        <v>2060</v>
      </c>
      <c r="E387" s="30" t="s">
        <v>51</v>
      </c>
      <c r="F387" s="30" t="s">
        <v>99</v>
      </c>
      <c r="G387" s="31">
        <v>26</v>
      </c>
      <c r="H387" s="30" t="s">
        <v>77</v>
      </c>
      <c r="I387" s="32">
        <v>2966</v>
      </c>
      <c r="K387" s="36">
        <f t="shared" si="5"/>
        <v>134</v>
      </c>
      <c r="L387" s="36">
        <f>IFERROR(VLOOKUP(K387,Table2[[Employee Number]:[Monthly Income]],6, FALSE),"No Value")</f>
        <v>2956</v>
      </c>
      <c r="M387" s="36" t="str">
        <f>IFERROR(VLOOKUP(K387,Table2[[Employee Number]:[Job Role]],3,FALSE),"NULL")</f>
        <v>Research Scientist</v>
      </c>
    </row>
    <row r="388" spans="2:13" x14ac:dyDescent="0.25">
      <c r="B388" s="29" t="s">
        <v>56</v>
      </c>
      <c r="C388" s="30" t="s">
        <v>60</v>
      </c>
      <c r="D388" s="31">
        <v>1577</v>
      </c>
      <c r="E388" s="30" t="s">
        <v>62</v>
      </c>
      <c r="F388" s="30" t="s">
        <v>63</v>
      </c>
      <c r="G388" s="31">
        <v>34</v>
      </c>
      <c r="H388" s="30" t="s">
        <v>71</v>
      </c>
      <c r="I388" s="32">
        <v>2972</v>
      </c>
      <c r="K388" s="36" t="str">
        <f t="shared" si="5"/>
        <v>No Data Available</v>
      </c>
      <c r="L388" s="36" t="str">
        <f>IFERROR(VLOOKUP(K388,Table2[[Employee Number]:[Monthly Income]],6, FALSE),"No Value")</f>
        <v>No Value</v>
      </c>
      <c r="M388" s="36" t="str">
        <f>IFERROR(VLOOKUP(K388,Table2[[Employee Number]:[Job Role]],3,FALSE),"NULL")</f>
        <v>NULL</v>
      </c>
    </row>
    <row r="389" spans="2:13" x14ac:dyDescent="0.25">
      <c r="B389" s="29" t="s">
        <v>56</v>
      </c>
      <c r="C389" s="30" t="s">
        <v>48</v>
      </c>
      <c r="D389" s="31">
        <v>900</v>
      </c>
      <c r="E389" s="30" t="s">
        <v>51</v>
      </c>
      <c r="F389" s="30" t="s">
        <v>99</v>
      </c>
      <c r="G389" s="31">
        <v>37</v>
      </c>
      <c r="H389" s="30" t="s">
        <v>55</v>
      </c>
      <c r="I389" s="32">
        <v>2973</v>
      </c>
      <c r="K389" s="36" t="str">
        <f t="shared" si="5"/>
        <v>No Data Available</v>
      </c>
      <c r="L389" s="36" t="str">
        <f>IFERROR(VLOOKUP(K389,Table2[[Employee Number]:[Monthly Income]],6, FALSE),"No Value")</f>
        <v>No Value</v>
      </c>
      <c r="M389" s="36" t="str">
        <f>IFERROR(VLOOKUP(K389,Table2[[Employee Number]:[Job Role]],3,FALSE),"NULL")</f>
        <v>NULL</v>
      </c>
    </row>
    <row r="390" spans="2:13" x14ac:dyDescent="0.25">
      <c r="B390" s="29" t="s">
        <v>44</v>
      </c>
      <c r="C390" s="30" t="s">
        <v>60</v>
      </c>
      <c r="D390" s="31">
        <v>960</v>
      </c>
      <c r="E390" s="30" t="s">
        <v>62</v>
      </c>
      <c r="F390" s="30" t="s">
        <v>68</v>
      </c>
      <c r="G390" s="31">
        <v>20</v>
      </c>
      <c r="H390" s="30" t="s">
        <v>77</v>
      </c>
      <c r="I390" s="32">
        <v>2973</v>
      </c>
      <c r="K390" s="36">
        <f t="shared" si="5"/>
        <v>2060</v>
      </c>
      <c r="L390" s="36">
        <f>IFERROR(VLOOKUP(K390,Table2[[Employee Number]:[Monthly Income]],6, FALSE),"No Value")</f>
        <v>2966</v>
      </c>
      <c r="M390" s="36" t="str">
        <f>IFERROR(VLOOKUP(K390,Table2[[Employee Number]:[Job Role]],3,FALSE),"NULL")</f>
        <v>Sales Representative</v>
      </c>
    </row>
    <row r="391" spans="2:13" x14ac:dyDescent="0.25">
      <c r="B391" s="29" t="s">
        <v>56</v>
      </c>
      <c r="C391" s="30" t="s">
        <v>60</v>
      </c>
      <c r="D391" s="31">
        <v>1709</v>
      </c>
      <c r="E391" s="30" t="s">
        <v>51</v>
      </c>
      <c r="F391" s="30" t="s">
        <v>68</v>
      </c>
      <c r="G391" s="31">
        <v>29</v>
      </c>
      <c r="H391" s="30" t="s">
        <v>71</v>
      </c>
      <c r="I391" s="32">
        <v>2974</v>
      </c>
      <c r="K391" s="36">
        <f t="shared" si="5"/>
        <v>1577</v>
      </c>
      <c r="L391" s="36">
        <f>IFERROR(VLOOKUP(K391,Table2[[Employee Number]:[Monthly Income]],6, FALSE),"No Value")</f>
        <v>2972</v>
      </c>
      <c r="M391" s="36" t="str">
        <f>IFERROR(VLOOKUP(K391,Table2[[Employee Number]:[Job Role]],3,FALSE),"NULL")</f>
        <v>Research Scientist</v>
      </c>
    </row>
    <row r="392" spans="2:13" x14ac:dyDescent="0.25">
      <c r="B392" s="29" t="s">
        <v>56</v>
      </c>
      <c r="C392" s="30" t="s">
        <v>48</v>
      </c>
      <c r="D392" s="31">
        <v>467</v>
      </c>
      <c r="E392" s="30" t="s">
        <v>62</v>
      </c>
      <c r="F392" s="30" t="s">
        <v>99</v>
      </c>
      <c r="G392" s="31">
        <v>47</v>
      </c>
      <c r="H392" s="30" t="s">
        <v>65</v>
      </c>
      <c r="I392" s="32">
        <v>2976</v>
      </c>
      <c r="K392" s="36">
        <f t="shared" si="5"/>
        <v>900</v>
      </c>
      <c r="L392" s="36">
        <f>IFERROR(VLOOKUP(K392,Table2[[Employee Number]:[Monthly Income]],6, FALSE),"No Value")</f>
        <v>2973</v>
      </c>
      <c r="M392" s="36" t="str">
        <f>IFERROR(VLOOKUP(K392,Table2[[Employee Number]:[Job Role]],3,FALSE),"NULL")</f>
        <v>Sales Representative</v>
      </c>
    </row>
    <row r="393" spans="2:13" x14ac:dyDescent="0.25">
      <c r="B393" s="29" t="s">
        <v>56</v>
      </c>
      <c r="C393" s="30" t="s">
        <v>60</v>
      </c>
      <c r="D393" s="31">
        <v>2052</v>
      </c>
      <c r="E393" s="30" t="s">
        <v>51</v>
      </c>
      <c r="F393" s="30" t="s">
        <v>63</v>
      </c>
      <c r="G393" s="31">
        <v>35</v>
      </c>
      <c r="H393" s="30" t="s">
        <v>71</v>
      </c>
      <c r="I393" s="32">
        <v>2977</v>
      </c>
      <c r="K393" s="36" t="str">
        <f t="shared" ref="K393:K456" si="6">IF(B390="No", D390, "No Data Available")</f>
        <v>No Data Available</v>
      </c>
      <c r="L393" s="36" t="str">
        <f>IFERROR(VLOOKUP(K393,Table2[[Employee Number]:[Monthly Income]],6, FALSE),"No Value")</f>
        <v>No Value</v>
      </c>
      <c r="M393" s="36" t="str">
        <f>IFERROR(VLOOKUP(K393,Table2[[Employee Number]:[Job Role]],3,FALSE),"NULL")</f>
        <v>NULL</v>
      </c>
    </row>
    <row r="394" spans="2:13" x14ac:dyDescent="0.25">
      <c r="B394" s="29" t="s">
        <v>56</v>
      </c>
      <c r="C394" s="30" t="s">
        <v>60</v>
      </c>
      <c r="D394" s="31">
        <v>1115</v>
      </c>
      <c r="E394" s="30" t="s">
        <v>62</v>
      </c>
      <c r="F394" s="30" t="s">
        <v>63</v>
      </c>
      <c r="G394" s="31">
        <v>34</v>
      </c>
      <c r="H394" s="30" t="s">
        <v>71</v>
      </c>
      <c r="I394" s="32">
        <v>2979</v>
      </c>
      <c r="K394" s="36">
        <f t="shared" si="6"/>
        <v>1709</v>
      </c>
      <c r="L394" s="36">
        <f>IFERROR(VLOOKUP(K394,Table2[[Employee Number]:[Monthly Income]],6, FALSE),"No Value")</f>
        <v>2974</v>
      </c>
      <c r="M394" s="36" t="str">
        <f>IFERROR(VLOOKUP(K394,Table2[[Employee Number]:[Job Role]],3,FALSE),"NULL")</f>
        <v>Laboratory Technician</v>
      </c>
    </row>
    <row r="395" spans="2:13" x14ac:dyDescent="0.25">
      <c r="B395" s="29" t="s">
        <v>56</v>
      </c>
      <c r="C395" s="30" t="s">
        <v>48</v>
      </c>
      <c r="D395" s="31">
        <v>585</v>
      </c>
      <c r="E395" s="30" t="s">
        <v>62</v>
      </c>
      <c r="F395" s="30" t="s">
        <v>99</v>
      </c>
      <c r="G395" s="31">
        <v>30</v>
      </c>
      <c r="H395" s="30" t="s">
        <v>65</v>
      </c>
      <c r="I395" s="32">
        <v>2983</v>
      </c>
      <c r="K395" s="36">
        <f t="shared" si="6"/>
        <v>467</v>
      </c>
      <c r="L395" s="36">
        <f>IFERROR(VLOOKUP(K395,Table2[[Employee Number]:[Monthly Income]],6, FALSE),"No Value")</f>
        <v>2976</v>
      </c>
      <c r="M395" s="36" t="str">
        <f>IFERROR(VLOOKUP(K395,Table2[[Employee Number]:[Job Role]],3,FALSE),"NULL")</f>
        <v>Sales Representative</v>
      </c>
    </row>
    <row r="396" spans="2:13" x14ac:dyDescent="0.25">
      <c r="B396" s="29" t="s">
        <v>56</v>
      </c>
      <c r="C396" s="30" t="s">
        <v>161</v>
      </c>
      <c r="D396" s="31">
        <v>1972</v>
      </c>
      <c r="E396" s="30" t="s">
        <v>62</v>
      </c>
      <c r="F396" s="30" t="s">
        <v>163</v>
      </c>
      <c r="G396" s="31">
        <v>38</v>
      </c>
      <c r="H396" s="30" t="s">
        <v>71</v>
      </c>
      <c r="I396" s="32">
        <v>2991</v>
      </c>
      <c r="K396" s="36">
        <f t="shared" si="6"/>
        <v>2052</v>
      </c>
      <c r="L396" s="36">
        <f>IFERROR(VLOOKUP(K396,Table2[[Employee Number]:[Monthly Income]],6, FALSE),"No Value")</f>
        <v>2977</v>
      </c>
      <c r="M396" s="36" t="str">
        <f>IFERROR(VLOOKUP(K396,Table2[[Employee Number]:[Job Role]],3,FALSE),"NULL")</f>
        <v>Research Scientist</v>
      </c>
    </row>
    <row r="397" spans="2:13" x14ac:dyDescent="0.25">
      <c r="B397" s="29" t="s">
        <v>56</v>
      </c>
      <c r="C397" s="30" t="s">
        <v>60</v>
      </c>
      <c r="D397" s="31">
        <v>1269</v>
      </c>
      <c r="E397" s="30" t="s">
        <v>51</v>
      </c>
      <c r="F397" s="30" t="s">
        <v>63</v>
      </c>
      <c r="G397" s="31">
        <v>19</v>
      </c>
      <c r="H397" s="30" t="s">
        <v>77</v>
      </c>
      <c r="I397" s="32">
        <v>2994</v>
      </c>
      <c r="K397" s="36">
        <f t="shared" si="6"/>
        <v>1115</v>
      </c>
      <c r="L397" s="36">
        <f>IFERROR(VLOOKUP(K397,Table2[[Employee Number]:[Monthly Income]],6, FALSE),"No Value")</f>
        <v>2979</v>
      </c>
      <c r="M397" s="36" t="str">
        <f>IFERROR(VLOOKUP(K397,Table2[[Employee Number]:[Job Role]],3,FALSE),"NULL")</f>
        <v>Research Scientist</v>
      </c>
    </row>
    <row r="398" spans="2:13" x14ac:dyDescent="0.25">
      <c r="B398" s="29" t="s">
        <v>56</v>
      </c>
      <c r="C398" s="30" t="s">
        <v>60</v>
      </c>
      <c r="D398" s="31">
        <v>1394</v>
      </c>
      <c r="E398" s="30" t="s">
        <v>62</v>
      </c>
      <c r="F398" s="30" t="s">
        <v>63</v>
      </c>
      <c r="G398" s="31">
        <v>37</v>
      </c>
      <c r="H398" s="30" t="s">
        <v>65</v>
      </c>
      <c r="I398" s="32">
        <v>2996</v>
      </c>
      <c r="K398" s="36">
        <f t="shared" si="6"/>
        <v>585</v>
      </c>
      <c r="L398" s="36">
        <f>IFERROR(VLOOKUP(K398,Table2[[Employee Number]:[Monthly Income]],6, FALSE),"No Value")</f>
        <v>2983</v>
      </c>
      <c r="M398" s="36" t="str">
        <f>IFERROR(VLOOKUP(K398,Table2[[Employee Number]:[Job Role]],3,FALSE),"NULL")</f>
        <v>Sales Representative</v>
      </c>
    </row>
    <row r="399" spans="2:13" x14ac:dyDescent="0.25">
      <c r="B399" s="29" t="s">
        <v>56</v>
      </c>
      <c r="C399" s="30" t="s">
        <v>60</v>
      </c>
      <c r="D399" s="31">
        <v>1431</v>
      </c>
      <c r="E399" s="30" t="s">
        <v>62</v>
      </c>
      <c r="F399" s="30" t="s">
        <v>63</v>
      </c>
      <c r="G399" s="31">
        <v>34</v>
      </c>
      <c r="H399" s="30" t="s">
        <v>71</v>
      </c>
      <c r="I399" s="32">
        <v>2996</v>
      </c>
      <c r="K399" s="36">
        <f t="shared" si="6"/>
        <v>1972</v>
      </c>
      <c r="L399" s="36">
        <f>IFERROR(VLOOKUP(K399,Table2[[Employee Number]:[Monthly Income]],6, FALSE),"No Value")</f>
        <v>2991</v>
      </c>
      <c r="M399" s="36" t="str">
        <f>IFERROR(VLOOKUP(K399,Table2[[Employee Number]:[Job Role]],3,FALSE),"NULL")</f>
        <v>Human Resources</v>
      </c>
    </row>
    <row r="400" spans="2:13" x14ac:dyDescent="0.25">
      <c r="B400" s="29" t="s">
        <v>56</v>
      </c>
      <c r="C400" s="30" t="s">
        <v>60</v>
      </c>
      <c r="D400" s="31">
        <v>61</v>
      </c>
      <c r="E400" s="30" t="s">
        <v>62</v>
      </c>
      <c r="F400" s="30" t="s">
        <v>63</v>
      </c>
      <c r="G400" s="31">
        <v>37</v>
      </c>
      <c r="H400" s="30" t="s">
        <v>55</v>
      </c>
      <c r="I400" s="32">
        <v>3022</v>
      </c>
      <c r="K400" s="36">
        <f t="shared" si="6"/>
        <v>1269</v>
      </c>
      <c r="L400" s="36">
        <f>IFERROR(VLOOKUP(K400,Table2[[Employee Number]:[Monthly Income]],6, FALSE),"No Value")</f>
        <v>2994</v>
      </c>
      <c r="M400" s="36" t="str">
        <f>IFERROR(VLOOKUP(K400,Table2[[Employee Number]:[Job Role]],3,FALSE),"NULL")</f>
        <v>Research Scientist</v>
      </c>
    </row>
    <row r="401" spans="2:13" x14ac:dyDescent="0.25">
      <c r="B401" s="29" t="s">
        <v>56</v>
      </c>
      <c r="C401" s="30" t="s">
        <v>60</v>
      </c>
      <c r="D401" s="31">
        <v>1198</v>
      </c>
      <c r="E401" s="30" t="s">
        <v>62</v>
      </c>
      <c r="F401" s="30" t="s">
        <v>68</v>
      </c>
      <c r="G401" s="31">
        <v>20</v>
      </c>
      <c r="H401" s="30" t="s">
        <v>77</v>
      </c>
      <c r="I401" s="32">
        <v>3033</v>
      </c>
      <c r="K401" s="36">
        <f t="shared" si="6"/>
        <v>1394</v>
      </c>
      <c r="L401" s="36">
        <f>IFERROR(VLOOKUP(K401,Table2[[Employee Number]:[Monthly Income]],6, FALSE),"No Value")</f>
        <v>2996</v>
      </c>
      <c r="M401" s="36" t="str">
        <f>IFERROR(VLOOKUP(K401,Table2[[Employee Number]:[Job Role]],3,FALSE),"NULL")</f>
        <v>Research Scientist</v>
      </c>
    </row>
    <row r="402" spans="2:13" x14ac:dyDescent="0.25">
      <c r="B402" s="29" t="s">
        <v>56</v>
      </c>
      <c r="C402" s="30" t="s">
        <v>60</v>
      </c>
      <c r="D402" s="31">
        <v>515</v>
      </c>
      <c r="E402" s="30" t="s">
        <v>51</v>
      </c>
      <c r="F402" s="30" t="s">
        <v>68</v>
      </c>
      <c r="G402" s="31">
        <v>37</v>
      </c>
      <c r="H402" s="30" t="s">
        <v>77</v>
      </c>
      <c r="I402" s="32">
        <v>3034</v>
      </c>
      <c r="K402" s="36">
        <f t="shared" si="6"/>
        <v>1431</v>
      </c>
      <c r="L402" s="36">
        <f>IFERROR(VLOOKUP(K402,Table2[[Employee Number]:[Monthly Income]],6, FALSE),"No Value")</f>
        <v>2996</v>
      </c>
      <c r="M402" s="36" t="str">
        <f>IFERROR(VLOOKUP(K402,Table2[[Employee Number]:[Job Role]],3,FALSE),"NULL")</f>
        <v>Research Scientist</v>
      </c>
    </row>
    <row r="403" spans="2:13" x14ac:dyDescent="0.25">
      <c r="B403" s="29" t="s">
        <v>56</v>
      </c>
      <c r="C403" s="30" t="s">
        <v>60</v>
      </c>
      <c r="D403" s="31">
        <v>97</v>
      </c>
      <c r="E403" s="30" t="s">
        <v>51</v>
      </c>
      <c r="F403" s="30" t="s">
        <v>68</v>
      </c>
      <c r="G403" s="31">
        <v>36</v>
      </c>
      <c r="H403" s="30" t="s">
        <v>77</v>
      </c>
      <c r="I403" s="32">
        <v>3038</v>
      </c>
      <c r="K403" s="36">
        <f t="shared" si="6"/>
        <v>61</v>
      </c>
      <c r="L403" s="36">
        <f>IFERROR(VLOOKUP(K403,Table2[[Employee Number]:[Monthly Income]],6, FALSE),"No Value")</f>
        <v>3022</v>
      </c>
      <c r="M403" s="36" t="str">
        <f>IFERROR(VLOOKUP(K403,Table2[[Employee Number]:[Job Role]],3,FALSE),"NULL")</f>
        <v>Research Scientist</v>
      </c>
    </row>
    <row r="404" spans="2:13" x14ac:dyDescent="0.25">
      <c r="B404" s="29" t="s">
        <v>56</v>
      </c>
      <c r="C404" s="30" t="s">
        <v>60</v>
      </c>
      <c r="D404" s="31">
        <v>231</v>
      </c>
      <c r="E404" s="30" t="s">
        <v>62</v>
      </c>
      <c r="F404" s="30" t="s">
        <v>63</v>
      </c>
      <c r="G404" s="31">
        <v>32</v>
      </c>
      <c r="H404" s="30" t="s">
        <v>134</v>
      </c>
      <c r="I404" s="32">
        <v>3038</v>
      </c>
      <c r="K404" s="36">
        <f t="shared" si="6"/>
        <v>1198</v>
      </c>
      <c r="L404" s="36">
        <f>IFERROR(VLOOKUP(K404,Table2[[Employee Number]:[Monthly Income]],6, FALSE),"No Value")</f>
        <v>3033</v>
      </c>
      <c r="M404" s="36" t="str">
        <f>IFERROR(VLOOKUP(K404,Table2[[Employee Number]:[Job Role]],3,FALSE),"NULL")</f>
        <v>Laboratory Technician</v>
      </c>
    </row>
    <row r="405" spans="2:13" x14ac:dyDescent="0.25">
      <c r="B405" s="29" t="s">
        <v>44</v>
      </c>
      <c r="C405" s="30" t="s">
        <v>48</v>
      </c>
      <c r="D405" s="31">
        <v>667</v>
      </c>
      <c r="E405" s="30" t="s">
        <v>62</v>
      </c>
      <c r="F405" s="30" t="s">
        <v>99</v>
      </c>
      <c r="G405" s="31">
        <v>27</v>
      </c>
      <c r="H405" s="30" t="s">
        <v>65</v>
      </c>
      <c r="I405" s="32">
        <v>3041</v>
      </c>
      <c r="K405" s="36">
        <f t="shared" si="6"/>
        <v>515</v>
      </c>
      <c r="L405" s="36">
        <f>IFERROR(VLOOKUP(K405,Table2[[Employee Number]:[Monthly Income]],6, FALSE),"No Value")</f>
        <v>3034</v>
      </c>
      <c r="M405" s="36" t="str">
        <f>IFERROR(VLOOKUP(K405,Table2[[Employee Number]:[Job Role]],3,FALSE),"NULL")</f>
        <v>Laboratory Technician</v>
      </c>
    </row>
    <row r="406" spans="2:13" x14ac:dyDescent="0.25">
      <c r="B406" s="29" t="s">
        <v>56</v>
      </c>
      <c r="C406" s="30" t="s">
        <v>60</v>
      </c>
      <c r="D406" s="31">
        <v>1771</v>
      </c>
      <c r="E406" s="30" t="s">
        <v>62</v>
      </c>
      <c r="F406" s="30" t="s">
        <v>63</v>
      </c>
      <c r="G406" s="31">
        <v>33</v>
      </c>
      <c r="H406" s="30" t="s">
        <v>77</v>
      </c>
      <c r="I406" s="32">
        <v>3055</v>
      </c>
      <c r="K406" s="36">
        <f t="shared" si="6"/>
        <v>97</v>
      </c>
      <c r="L406" s="36">
        <f>IFERROR(VLOOKUP(K406,Table2[[Employee Number]:[Monthly Income]],6, FALSE),"No Value")</f>
        <v>3038</v>
      </c>
      <c r="M406" s="36" t="str">
        <f>IFERROR(VLOOKUP(K406,Table2[[Employee Number]:[Job Role]],3,FALSE),"NULL")</f>
        <v>Laboratory Technician</v>
      </c>
    </row>
    <row r="407" spans="2:13" x14ac:dyDescent="0.25">
      <c r="B407" s="29" t="s">
        <v>56</v>
      </c>
      <c r="C407" s="30" t="s">
        <v>60</v>
      </c>
      <c r="D407" s="31">
        <v>773</v>
      </c>
      <c r="E407" s="30" t="s">
        <v>62</v>
      </c>
      <c r="F407" s="30" t="s">
        <v>63</v>
      </c>
      <c r="G407" s="31">
        <v>38</v>
      </c>
      <c r="H407" s="30" t="s">
        <v>134</v>
      </c>
      <c r="I407" s="32">
        <v>3057</v>
      </c>
      <c r="K407" s="36">
        <f t="shared" si="6"/>
        <v>231</v>
      </c>
      <c r="L407" s="36">
        <f>IFERROR(VLOOKUP(K407,Table2[[Employee Number]:[Monthly Income]],6, FALSE),"No Value")</f>
        <v>3038</v>
      </c>
      <c r="M407" s="36" t="str">
        <f>IFERROR(VLOOKUP(K407,Table2[[Employee Number]:[Job Role]],3,FALSE),"NULL")</f>
        <v>Research Scientist</v>
      </c>
    </row>
    <row r="408" spans="2:13" x14ac:dyDescent="0.25">
      <c r="B408" s="29" t="s">
        <v>56</v>
      </c>
      <c r="C408" s="30" t="s">
        <v>60</v>
      </c>
      <c r="D408" s="31">
        <v>233</v>
      </c>
      <c r="E408" s="30" t="s">
        <v>62</v>
      </c>
      <c r="F408" s="30" t="s">
        <v>63</v>
      </c>
      <c r="G408" s="31">
        <v>27</v>
      </c>
      <c r="H408" s="30" t="s">
        <v>77</v>
      </c>
      <c r="I408" s="32">
        <v>3058</v>
      </c>
      <c r="K408" s="36" t="str">
        <f t="shared" si="6"/>
        <v>No Data Available</v>
      </c>
      <c r="L408" s="36" t="str">
        <f>IFERROR(VLOOKUP(K408,Table2[[Employee Number]:[Monthly Income]],6, FALSE),"No Value")</f>
        <v>No Value</v>
      </c>
      <c r="M408" s="36" t="str">
        <f>IFERROR(VLOOKUP(K408,Table2[[Employee Number]:[Job Role]],3,FALSE),"NULL")</f>
        <v>NULL</v>
      </c>
    </row>
    <row r="409" spans="2:13" x14ac:dyDescent="0.25">
      <c r="B409" s="29" t="s">
        <v>56</v>
      </c>
      <c r="C409" s="30" t="s">
        <v>60</v>
      </c>
      <c r="D409" s="31">
        <v>1948</v>
      </c>
      <c r="E409" s="30" t="s">
        <v>62</v>
      </c>
      <c r="F409" s="30" t="s">
        <v>63</v>
      </c>
      <c r="G409" s="31">
        <v>31</v>
      </c>
      <c r="H409" s="30" t="s">
        <v>55</v>
      </c>
      <c r="I409" s="32">
        <v>3065</v>
      </c>
      <c r="K409" s="36">
        <f t="shared" si="6"/>
        <v>1771</v>
      </c>
      <c r="L409" s="36">
        <f>IFERROR(VLOOKUP(K409,Table2[[Employee Number]:[Monthly Income]],6, FALSE),"No Value")</f>
        <v>3055</v>
      </c>
      <c r="M409" s="36" t="str">
        <f>IFERROR(VLOOKUP(K409,Table2[[Employee Number]:[Job Role]],3,FALSE),"NULL")</f>
        <v>Research Scientist</v>
      </c>
    </row>
    <row r="410" spans="2:13" x14ac:dyDescent="0.25">
      <c r="B410" s="29" t="s">
        <v>56</v>
      </c>
      <c r="C410" s="30" t="s">
        <v>48</v>
      </c>
      <c r="D410" s="31">
        <v>1996</v>
      </c>
      <c r="E410" s="30" t="s">
        <v>62</v>
      </c>
      <c r="F410" s="30" t="s">
        <v>99</v>
      </c>
      <c r="G410" s="31">
        <v>31</v>
      </c>
      <c r="H410" s="30" t="s">
        <v>55</v>
      </c>
      <c r="I410" s="32">
        <v>3067</v>
      </c>
      <c r="K410" s="36">
        <f t="shared" si="6"/>
        <v>773</v>
      </c>
      <c r="L410" s="36">
        <f>IFERROR(VLOOKUP(K410,Table2[[Employee Number]:[Monthly Income]],6, FALSE),"No Value")</f>
        <v>3057</v>
      </c>
      <c r="M410" s="36" t="str">
        <f>IFERROR(VLOOKUP(K410,Table2[[Employee Number]:[Job Role]],3,FALSE),"NULL")</f>
        <v>Research Scientist</v>
      </c>
    </row>
    <row r="411" spans="2:13" x14ac:dyDescent="0.25">
      <c r="B411" s="29" t="s">
        <v>56</v>
      </c>
      <c r="C411" s="30" t="s">
        <v>60</v>
      </c>
      <c r="D411" s="31">
        <v>8</v>
      </c>
      <c r="E411" s="30" t="s">
        <v>62</v>
      </c>
      <c r="F411" s="30" t="s">
        <v>68</v>
      </c>
      <c r="G411" s="31">
        <v>32</v>
      </c>
      <c r="H411" s="30" t="s">
        <v>55</v>
      </c>
      <c r="I411" s="32">
        <v>3068</v>
      </c>
      <c r="K411" s="36">
        <f t="shared" si="6"/>
        <v>233</v>
      </c>
      <c r="L411" s="36">
        <f>IFERROR(VLOOKUP(K411,Table2[[Employee Number]:[Monthly Income]],6, FALSE),"No Value")</f>
        <v>3058</v>
      </c>
      <c r="M411" s="36" t="str">
        <f>IFERROR(VLOOKUP(K411,Table2[[Employee Number]:[Job Role]],3,FALSE),"NULL")</f>
        <v>Research Scientist</v>
      </c>
    </row>
    <row r="412" spans="2:13" x14ac:dyDescent="0.25">
      <c r="B412" s="29" t="s">
        <v>56</v>
      </c>
      <c r="C412" s="30" t="s">
        <v>60</v>
      </c>
      <c r="D412" s="31">
        <v>1627</v>
      </c>
      <c r="E412" s="30" t="s">
        <v>62</v>
      </c>
      <c r="F412" s="30" t="s">
        <v>68</v>
      </c>
      <c r="G412" s="31">
        <v>39</v>
      </c>
      <c r="H412" s="30" t="s">
        <v>55</v>
      </c>
      <c r="I412" s="32">
        <v>3069</v>
      </c>
      <c r="K412" s="36">
        <f t="shared" si="6"/>
        <v>1948</v>
      </c>
      <c r="L412" s="36">
        <f>IFERROR(VLOOKUP(K412,Table2[[Employee Number]:[Monthly Income]],6, FALSE),"No Value")</f>
        <v>3065</v>
      </c>
      <c r="M412" s="36" t="str">
        <f>IFERROR(VLOOKUP(K412,Table2[[Employee Number]:[Job Role]],3,FALSE),"NULL")</f>
        <v>Research Scientist</v>
      </c>
    </row>
    <row r="413" spans="2:13" x14ac:dyDescent="0.25">
      <c r="B413" s="29" t="s">
        <v>56</v>
      </c>
      <c r="C413" s="30" t="s">
        <v>60</v>
      </c>
      <c r="D413" s="31">
        <v>239</v>
      </c>
      <c r="E413" s="30" t="s">
        <v>62</v>
      </c>
      <c r="F413" s="30" t="s">
        <v>68</v>
      </c>
      <c r="G413" s="31">
        <v>30</v>
      </c>
      <c r="H413" s="30" t="s">
        <v>77</v>
      </c>
      <c r="I413" s="32">
        <v>3072</v>
      </c>
      <c r="K413" s="36">
        <f t="shared" si="6"/>
        <v>1996</v>
      </c>
      <c r="L413" s="36">
        <f>IFERROR(VLOOKUP(K413,Table2[[Employee Number]:[Monthly Income]],6, FALSE),"No Value")</f>
        <v>3067</v>
      </c>
      <c r="M413" s="36" t="str">
        <f>IFERROR(VLOOKUP(K413,Table2[[Employee Number]:[Job Role]],3,FALSE),"NULL")</f>
        <v>Sales Representative</v>
      </c>
    </row>
    <row r="414" spans="2:13" x14ac:dyDescent="0.25">
      <c r="B414" s="29" t="s">
        <v>56</v>
      </c>
      <c r="C414" s="30" t="s">
        <v>60</v>
      </c>
      <c r="D414" s="31">
        <v>334</v>
      </c>
      <c r="E414" s="30" t="s">
        <v>62</v>
      </c>
      <c r="F414" s="30" t="s">
        <v>63</v>
      </c>
      <c r="G414" s="31">
        <v>41</v>
      </c>
      <c r="H414" s="30" t="s">
        <v>55</v>
      </c>
      <c r="I414" s="32">
        <v>3072</v>
      </c>
      <c r="K414" s="36">
        <f t="shared" si="6"/>
        <v>8</v>
      </c>
      <c r="L414" s="36">
        <f>IFERROR(VLOOKUP(K414,Table2[[Employee Number]:[Monthly Income]],6, FALSE),"No Value")</f>
        <v>3068</v>
      </c>
      <c r="M414" s="36" t="str">
        <f>IFERROR(VLOOKUP(K414,Table2[[Employee Number]:[Job Role]],3,FALSE),"NULL")</f>
        <v>Laboratory Technician</v>
      </c>
    </row>
    <row r="415" spans="2:13" x14ac:dyDescent="0.25">
      <c r="B415" s="29" t="s">
        <v>44</v>
      </c>
      <c r="C415" s="30" t="s">
        <v>60</v>
      </c>
      <c r="D415" s="31">
        <v>510</v>
      </c>
      <c r="E415" s="30" t="s">
        <v>62</v>
      </c>
      <c r="F415" s="30" t="s">
        <v>63</v>
      </c>
      <c r="G415" s="31">
        <v>26</v>
      </c>
      <c r="H415" s="30" t="s">
        <v>65</v>
      </c>
      <c r="I415" s="32">
        <v>3102</v>
      </c>
      <c r="K415" s="36">
        <f t="shared" si="6"/>
        <v>1627</v>
      </c>
      <c r="L415" s="36">
        <f>IFERROR(VLOOKUP(K415,Table2[[Employee Number]:[Monthly Income]],6, FALSE),"No Value")</f>
        <v>3069</v>
      </c>
      <c r="M415" s="36" t="str">
        <f>IFERROR(VLOOKUP(K415,Table2[[Employee Number]:[Job Role]],3,FALSE),"NULL")</f>
        <v>Laboratory Technician</v>
      </c>
    </row>
    <row r="416" spans="2:13" x14ac:dyDescent="0.25">
      <c r="B416" s="29" t="s">
        <v>56</v>
      </c>
      <c r="C416" s="30" t="s">
        <v>60</v>
      </c>
      <c r="D416" s="31">
        <v>1623</v>
      </c>
      <c r="E416" s="30" t="s">
        <v>62</v>
      </c>
      <c r="F416" s="30" t="s">
        <v>63</v>
      </c>
      <c r="G416" s="31">
        <v>21</v>
      </c>
      <c r="H416" s="30" t="s">
        <v>65</v>
      </c>
      <c r="I416" s="32">
        <v>3117</v>
      </c>
      <c r="K416" s="36">
        <f t="shared" si="6"/>
        <v>239</v>
      </c>
      <c r="L416" s="36">
        <f>IFERROR(VLOOKUP(K416,Table2[[Employee Number]:[Monthly Income]],6, FALSE),"No Value")</f>
        <v>3072</v>
      </c>
      <c r="M416" s="36" t="str">
        <f>IFERROR(VLOOKUP(K416,Table2[[Employee Number]:[Job Role]],3,FALSE),"NULL")</f>
        <v>Laboratory Technician</v>
      </c>
    </row>
    <row r="417" spans="2:13" x14ac:dyDescent="0.25">
      <c r="B417" s="29" t="s">
        <v>56</v>
      </c>
      <c r="C417" s="30" t="s">
        <v>60</v>
      </c>
      <c r="D417" s="31">
        <v>1192</v>
      </c>
      <c r="E417" s="30" t="s">
        <v>51</v>
      </c>
      <c r="F417" s="30" t="s">
        <v>68</v>
      </c>
      <c r="G417" s="31">
        <v>29</v>
      </c>
      <c r="H417" s="30" t="s">
        <v>65</v>
      </c>
      <c r="I417" s="32">
        <v>3131</v>
      </c>
      <c r="K417" s="36">
        <f t="shared" si="6"/>
        <v>334</v>
      </c>
      <c r="L417" s="36">
        <f>IFERROR(VLOOKUP(K417,Table2[[Employee Number]:[Monthly Income]],6, FALSE),"No Value")</f>
        <v>3072</v>
      </c>
      <c r="M417" s="36" t="str">
        <f>IFERROR(VLOOKUP(K417,Table2[[Employee Number]:[Job Role]],3,FALSE),"NULL")</f>
        <v>Research Scientist</v>
      </c>
    </row>
    <row r="418" spans="2:13" x14ac:dyDescent="0.25">
      <c r="B418" s="29" t="s">
        <v>44</v>
      </c>
      <c r="C418" s="30" t="s">
        <v>48</v>
      </c>
      <c r="D418" s="31">
        <v>248</v>
      </c>
      <c r="E418" s="30" t="s">
        <v>51</v>
      </c>
      <c r="F418" s="30" t="s">
        <v>99</v>
      </c>
      <c r="G418" s="31">
        <v>41</v>
      </c>
      <c r="H418" s="30" t="s">
        <v>55</v>
      </c>
      <c r="I418" s="32">
        <v>3140</v>
      </c>
      <c r="K418" s="36" t="str">
        <f t="shared" si="6"/>
        <v>No Data Available</v>
      </c>
      <c r="L418" s="36" t="str">
        <f>IFERROR(VLOOKUP(K418,Table2[[Employee Number]:[Monthly Income]],6, FALSE),"No Value")</f>
        <v>No Value</v>
      </c>
      <c r="M418" s="36" t="str">
        <f>IFERROR(VLOOKUP(K418,Table2[[Employee Number]:[Job Role]],3,FALSE),"NULL")</f>
        <v>NULL</v>
      </c>
    </row>
    <row r="419" spans="2:13" x14ac:dyDescent="0.25">
      <c r="B419" s="29" t="s">
        <v>56</v>
      </c>
      <c r="C419" s="30" t="s">
        <v>60</v>
      </c>
      <c r="D419" s="31">
        <v>1798</v>
      </c>
      <c r="E419" s="30" t="s">
        <v>62</v>
      </c>
      <c r="F419" s="30" t="s">
        <v>63</v>
      </c>
      <c r="G419" s="31">
        <v>33</v>
      </c>
      <c r="H419" s="30" t="s">
        <v>71</v>
      </c>
      <c r="I419" s="32">
        <v>3143</v>
      </c>
      <c r="K419" s="36">
        <f t="shared" si="6"/>
        <v>1623</v>
      </c>
      <c r="L419" s="36">
        <f>IFERROR(VLOOKUP(K419,Table2[[Employee Number]:[Monthly Income]],6, FALSE),"No Value")</f>
        <v>3117</v>
      </c>
      <c r="M419" s="36" t="str">
        <f>IFERROR(VLOOKUP(K419,Table2[[Employee Number]:[Job Role]],3,FALSE),"NULL")</f>
        <v>Research Scientist</v>
      </c>
    </row>
    <row r="420" spans="2:13" x14ac:dyDescent="0.25">
      <c r="B420" s="29" t="s">
        <v>56</v>
      </c>
      <c r="C420" s="30" t="s">
        <v>60</v>
      </c>
      <c r="D420" s="31">
        <v>813</v>
      </c>
      <c r="E420" s="30" t="s">
        <v>51</v>
      </c>
      <c r="F420" s="30" t="s">
        <v>68</v>
      </c>
      <c r="G420" s="31">
        <v>52</v>
      </c>
      <c r="H420" s="30" t="s">
        <v>71</v>
      </c>
      <c r="I420" s="32">
        <v>3149</v>
      </c>
      <c r="K420" s="36">
        <f t="shared" si="6"/>
        <v>1192</v>
      </c>
      <c r="L420" s="36">
        <f>IFERROR(VLOOKUP(K420,Table2[[Employee Number]:[Monthly Income]],6, FALSE),"No Value")</f>
        <v>3131</v>
      </c>
      <c r="M420" s="36" t="str">
        <f>IFERROR(VLOOKUP(K420,Table2[[Employee Number]:[Job Role]],3,FALSE),"NULL")</f>
        <v>Laboratory Technician</v>
      </c>
    </row>
    <row r="421" spans="2:13" x14ac:dyDescent="0.25">
      <c r="B421" s="29" t="s">
        <v>44</v>
      </c>
      <c r="C421" s="30" t="s">
        <v>60</v>
      </c>
      <c r="D421" s="31">
        <v>392</v>
      </c>
      <c r="E421" s="30" t="s">
        <v>62</v>
      </c>
      <c r="F421" s="30" t="s">
        <v>68</v>
      </c>
      <c r="G421" s="31">
        <v>44</v>
      </c>
      <c r="H421" s="30" t="s">
        <v>77</v>
      </c>
      <c r="I421" s="32">
        <v>3161</v>
      </c>
      <c r="K421" s="36" t="str">
        <f t="shared" si="6"/>
        <v>No Data Available</v>
      </c>
      <c r="L421" s="36" t="str">
        <f>IFERROR(VLOOKUP(K421,Table2[[Employee Number]:[Monthly Income]],6, FALSE),"No Value")</f>
        <v>No Value</v>
      </c>
      <c r="M421" s="36" t="str">
        <f>IFERROR(VLOOKUP(K421,Table2[[Employee Number]:[Job Role]],3,FALSE),"NULL")</f>
        <v>NULL</v>
      </c>
    </row>
    <row r="422" spans="2:13" x14ac:dyDescent="0.25">
      <c r="B422" s="29" t="s">
        <v>56</v>
      </c>
      <c r="C422" s="30" t="s">
        <v>60</v>
      </c>
      <c r="D422" s="31">
        <v>888</v>
      </c>
      <c r="E422" s="30" t="s">
        <v>62</v>
      </c>
      <c r="F422" s="30" t="s">
        <v>68</v>
      </c>
      <c r="G422" s="31">
        <v>24</v>
      </c>
      <c r="H422" s="30" t="s">
        <v>65</v>
      </c>
      <c r="I422" s="32">
        <v>3162</v>
      </c>
      <c r="K422" s="36">
        <f t="shared" si="6"/>
        <v>1798</v>
      </c>
      <c r="L422" s="36">
        <f>IFERROR(VLOOKUP(K422,Table2[[Employee Number]:[Monthly Income]],6, FALSE),"No Value")</f>
        <v>3143</v>
      </c>
      <c r="M422" s="36" t="str">
        <f>IFERROR(VLOOKUP(K422,Table2[[Employee Number]:[Job Role]],3,FALSE),"NULL")</f>
        <v>Research Scientist</v>
      </c>
    </row>
    <row r="423" spans="2:13" x14ac:dyDescent="0.25">
      <c r="B423" s="29" t="s">
        <v>56</v>
      </c>
      <c r="C423" s="30" t="s">
        <v>60</v>
      </c>
      <c r="D423" s="31">
        <v>1471</v>
      </c>
      <c r="E423" s="30" t="s">
        <v>62</v>
      </c>
      <c r="F423" s="30" t="s">
        <v>68</v>
      </c>
      <c r="G423" s="31">
        <v>44</v>
      </c>
      <c r="H423" s="30" t="s">
        <v>77</v>
      </c>
      <c r="I423" s="32">
        <v>3162</v>
      </c>
      <c r="K423" s="36">
        <f t="shared" si="6"/>
        <v>813</v>
      </c>
      <c r="L423" s="36">
        <f>IFERROR(VLOOKUP(K423,Table2[[Employee Number]:[Monthly Income]],6, FALSE),"No Value")</f>
        <v>3149</v>
      </c>
      <c r="M423" s="36" t="str">
        <f>IFERROR(VLOOKUP(K423,Table2[[Employee Number]:[Job Role]],3,FALSE),"NULL")</f>
        <v>Laboratory Technician</v>
      </c>
    </row>
    <row r="424" spans="2:13" x14ac:dyDescent="0.25">
      <c r="B424" s="29" t="s">
        <v>44</v>
      </c>
      <c r="C424" s="30" t="s">
        <v>60</v>
      </c>
      <c r="D424" s="31">
        <v>1494</v>
      </c>
      <c r="E424" s="30" t="s">
        <v>62</v>
      </c>
      <c r="F424" s="30" t="s">
        <v>68</v>
      </c>
      <c r="G424" s="31">
        <v>24</v>
      </c>
      <c r="H424" s="30" t="s">
        <v>77</v>
      </c>
      <c r="I424" s="32">
        <v>3172</v>
      </c>
      <c r="K424" s="36" t="str">
        <f t="shared" si="6"/>
        <v>No Data Available</v>
      </c>
      <c r="L424" s="36" t="str">
        <f>IFERROR(VLOOKUP(K424,Table2[[Employee Number]:[Monthly Income]],6, FALSE),"No Value")</f>
        <v>No Value</v>
      </c>
      <c r="M424" s="36" t="str">
        <f>IFERROR(VLOOKUP(K424,Table2[[Employee Number]:[Job Role]],3,FALSE),"NULL")</f>
        <v>NULL</v>
      </c>
    </row>
    <row r="425" spans="2:13" x14ac:dyDescent="0.25">
      <c r="B425" s="29" t="s">
        <v>56</v>
      </c>
      <c r="C425" s="30" t="s">
        <v>60</v>
      </c>
      <c r="D425" s="31">
        <v>1513</v>
      </c>
      <c r="E425" s="30" t="s">
        <v>51</v>
      </c>
      <c r="F425" s="30" t="s">
        <v>68</v>
      </c>
      <c r="G425" s="31">
        <v>29</v>
      </c>
      <c r="H425" s="30" t="s">
        <v>65</v>
      </c>
      <c r="I425" s="32">
        <v>3180</v>
      </c>
      <c r="K425" s="36">
        <f t="shared" si="6"/>
        <v>888</v>
      </c>
      <c r="L425" s="36">
        <f>IFERROR(VLOOKUP(K425,Table2[[Employee Number]:[Monthly Income]],6, FALSE),"No Value")</f>
        <v>3162</v>
      </c>
      <c r="M425" s="36" t="str">
        <f>IFERROR(VLOOKUP(K425,Table2[[Employee Number]:[Job Role]],3,FALSE),"NULL")</f>
        <v>Laboratory Technician</v>
      </c>
    </row>
    <row r="426" spans="2:13" x14ac:dyDescent="0.25">
      <c r="B426" s="29" t="s">
        <v>56</v>
      </c>
      <c r="C426" s="30" t="s">
        <v>161</v>
      </c>
      <c r="D426" s="31">
        <v>1683</v>
      </c>
      <c r="E426" s="30" t="s">
        <v>51</v>
      </c>
      <c r="F426" s="30" t="s">
        <v>163</v>
      </c>
      <c r="G426" s="31">
        <v>44</v>
      </c>
      <c r="H426" s="30" t="s">
        <v>77</v>
      </c>
      <c r="I426" s="32">
        <v>3195</v>
      </c>
      <c r="K426" s="36">
        <f t="shared" si="6"/>
        <v>1471</v>
      </c>
      <c r="L426" s="36">
        <f>IFERROR(VLOOKUP(K426,Table2[[Employee Number]:[Monthly Income]],6, FALSE),"No Value")</f>
        <v>3162</v>
      </c>
      <c r="M426" s="36" t="str">
        <f>IFERROR(VLOOKUP(K426,Table2[[Employee Number]:[Job Role]],3,FALSE),"NULL")</f>
        <v>Laboratory Technician</v>
      </c>
    </row>
    <row r="427" spans="2:13" x14ac:dyDescent="0.25">
      <c r="B427" s="29" t="s">
        <v>56</v>
      </c>
      <c r="C427" s="30" t="s">
        <v>60</v>
      </c>
      <c r="D427" s="31">
        <v>1216</v>
      </c>
      <c r="E427" s="30" t="s">
        <v>62</v>
      </c>
      <c r="F427" s="30" t="s">
        <v>68</v>
      </c>
      <c r="G427" s="31">
        <v>28</v>
      </c>
      <c r="H427" s="30" t="s">
        <v>71</v>
      </c>
      <c r="I427" s="32">
        <v>3196</v>
      </c>
      <c r="K427" s="36" t="str">
        <f t="shared" si="6"/>
        <v>No Data Available</v>
      </c>
      <c r="L427" s="36" t="str">
        <f>IFERROR(VLOOKUP(K427,Table2[[Employee Number]:[Monthly Income]],6, FALSE),"No Value")</f>
        <v>No Value</v>
      </c>
      <c r="M427" s="36" t="str">
        <f>IFERROR(VLOOKUP(K427,Table2[[Employee Number]:[Job Role]],3,FALSE),"NULL")</f>
        <v>NULL</v>
      </c>
    </row>
    <row r="428" spans="2:13" x14ac:dyDescent="0.25">
      <c r="B428" s="29" t="s">
        <v>56</v>
      </c>
      <c r="C428" s="30" t="s">
        <v>60</v>
      </c>
      <c r="D428" s="31">
        <v>1136</v>
      </c>
      <c r="E428" s="30" t="s">
        <v>62</v>
      </c>
      <c r="F428" s="30" t="s">
        <v>63</v>
      </c>
      <c r="G428" s="31">
        <v>28</v>
      </c>
      <c r="H428" s="30" t="s">
        <v>65</v>
      </c>
      <c r="I428" s="32">
        <v>3201</v>
      </c>
      <c r="K428" s="36">
        <f t="shared" si="6"/>
        <v>1513</v>
      </c>
      <c r="L428" s="36">
        <f>IFERROR(VLOOKUP(K428,Table2[[Employee Number]:[Monthly Income]],6, FALSE),"No Value")</f>
        <v>3180</v>
      </c>
      <c r="M428" s="36" t="str">
        <f>IFERROR(VLOOKUP(K428,Table2[[Employee Number]:[Job Role]],3,FALSE),"NULL")</f>
        <v>Laboratory Technician</v>
      </c>
    </row>
    <row r="429" spans="2:13" x14ac:dyDescent="0.25">
      <c r="B429" s="29" t="s">
        <v>44</v>
      </c>
      <c r="C429" s="30" t="s">
        <v>48</v>
      </c>
      <c r="D429" s="31">
        <v>554</v>
      </c>
      <c r="E429" s="30" t="s">
        <v>51</v>
      </c>
      <c r="F429" s="30" t="s">
        <v>99</v>
      </c>
      <c r="G429" s="31">
        <v>24</v>
      </c>
      <c r="H429" s="30" t="s">
        <v>65</v>
      </c>
      <c r="I429" s="32">
        <v>3202</v>
      </c>
      <c r="K429" s="36">
        <f t="shared" si="6"/>
        <v>1683</v>
      </c>
      <c r="L429" s="36">
        <f>IFERROR(VLOOKUP(K429,Table2[[Employee Number]:[Monthly Income]],6, FALSE),"No Value")</f>
        <v>3195</v>
      </c>
      <c r="M429" s="36" t="str">
        <f>IFERROR(VLOOKUP(K429,Table2[[Employee Number]:[Job Role]],3,FALSE),"NULL")</f>
        <v>Human Resources</v>
      </c>
    </row>
    <row r="430" spans="2:13" x14ac:dyDescent="0.25">
      <c r="B430" s="29" t="s">
        <v>56</v>
      </c>
      <c r="C430" s="30" t="s">
        <v>60</v>
      </c>
      <c r="D430" s="31">
        <v>197</v>
      </c>
      <c r="E430" s="30" t="s">
        <v>51</v>
      </c>
      <c r="F430" s="30" t="s">
        <v>63</v>
      </c>
      <c r="G430" s="31">
        <v>30</v>
      </c>
      <c r="H430" s="30" t="s">
        <v>77</v>
      </c>
      <c r="I430" s="32">
        <v>3204</v>
      </c>
      <c r="K430" s="36">
        <f t="shared" si="6"/>
        <v>1216</v>
      </c>
      <c r="L430" s="36">
        <f>IFERROR(VLOOKUP(K430,Table2[[Employee Number]:[Monthly Income]],6, FALSE),"No Value")</f>
        <v>3196</v>
      </c>
      <c r="M430" s="36" t="str">
        <f>IFERROR(VLOOKUP(K430,Table2[[Employee Number]:[Job Role]],3,FALSE),"NULL")</f>
        <v>Laboratory Technician</v>
      </c>
    </row>
    <row r="431" spans="2:13" x14ac:dyDescent="0.25">
      <c r="B431" s="29" t="s">
        <v>56</v>
      </c>
      <c r="C431" s="30" t="s">
        <v>60</v>
      </c>
      <c r="D431" s="31">
        <v>373</v>
      </c>
      <c r="E431" s="30" t="s">
        <v>62</v>
      </c>
      <c r="F431" s="30" t="s">
        <v>68</v>
      </c>
      <c r="G431" s="31">
        <v>36</v>
      </c>
      <c r="H431" s="30" t="s">
        <v>77</v>
      </c>
      <c r="I431" s="32">
        <v>3210</v>
      </c>
      <c r="K431" s="36">
        <f t="shared" si="6"/>
        <v>1136</v>
      </c>
      <c r="L431" s="36">
        <f>IFERROR(VLOOKUP(K431,Table2[[Employee Number]:[Monthly Income]],6, FALSE),"No Value")</f>
        <v>3201</v>
      </c>
      <c r="M431" s="36" t="str">
        <f>IFERROR(VLOOKUP(K431,Table2[[Employee Number]:[Job Role]],3,FALSE),"NULL")</f>
        <v>Research Scientist</v>
      </c>
    </row>
    <row r="432" spans="2:13" x14ac:dyDescent="0.25">
      <c r="B432" s="29" t="s">
        <v>56</v>
      </c>
      <c r="C432" s="30" t="s">
        <v>60</v>
      </c>
      <c r="D432" s="31">
        <v>1617</v>
      </c>
      <c r="E432" s="30" t="s">
        <v>51</v>
      </c>
      <c r="F432" s="30" t="s">
        <v>68</v>
      </c>
      <c r="G432" s="31">
        <v>49</v>
      </c>
      <c r="H432" s="30" t="s">
        <v>71</v>
      </c>
      <c r="I432" s="32">
        <v>3211</v>
      </c>
      <c r="K432" s="36" t="str">
        <f t="shared" si="6"/>
        <v>No Data Available</v>
      </c>
      <c r="L432" s="36" t="str">
        <f>IFERROR(VLOOKUP(K432,Table2[[Employee Number]:[Monthly Income]],6, FALSE),"No Value")</f>
        <v>No Value</v>
      </c>
      <c r="M432" s="36" t="str">
        <f>IFERROR(VLOOKUP(K432,Table2[[Employee Number]:[Job Role]],3,FALSE),"NULL")</f>
        <v>NULL</v>
      </c>
    </row>
    <row r="433" spans="2:13" x14ac:dyDescent="0.25">
      <c r="B433" s="29" t="s">
        <v>56</v>
      </c>
      <c r="C433" s="30" t="s">
        <v>60</v>
      </c>
      <c r="D433" s="31">
        <v>316</v>
      </c>
      <c r="E433" s="30" t="s">
        <v>51</v>
      </c>
      <c r="F433" s="30" t="s">
        <v>68</v>
      </c>
      <c r="G433" s="31">
        <v>52</v>
      </c>
      <c r="H433" s="30" t="s">
        <v>77</v>
      </c>
      <c r="I433" s="32">
        <v>3212</v>
      </c>
      <c r="K433" s="36">
        <f t="shared" si="6"/>
        <v>197</v>
      </c>
      <c r="L433" s="36">
        <f>IFERROR(VLOOKUP(K433,Table2[[Employee Number]:[Monthly Income]],6, FALSE),"No Value")</f>
        <v>3204</v>
      </c>
      <c r="M433" s="36" t="str">
        <f>IFERROR(VLOOKUP(K433,Table2[[Employee Number]:[Job Role]],3,FALSE),"NULL")</f>
        <v>Research Scientist</v>
      </c>
    </row>
    <row r="434" spans="2:13" x14ac:dyDescent="0.25">
      <c r="B434" s="29" t="s">
        <v>56</v>
      </c>
      <c r="C434" s="30" t="s">
        <v>60</v>
      </c>
      <c r="D434" s="31">
        <v>716</v>
      </c>
      <c r="E434" s="30" t="s">
        <v>62</v>
      </c>
      <c r="F434" s="30" t="s">
        <v>68</v>
      </c>
      <c r="G434" s="31">
        <v>50</v>
      </c>
      <c r="H434" s="30" t="s">
        <v>65</v>
      </c>
      <c r="I434" s="32">
        <v>3221</v>
      </c>
      <c r="K434" s="36">
        <f t="shared" si="6"/>
        <v>373</v>
      </c>
      <c r="L434" s="36">
        <f>IFERROR(VLOOKUP(K434,Table2[[Employee Number]:[Monthly Income]],6, FALSE),"No Value")</f>
        <v>3210</v>
      </c>
      <c r="M434" s="36" t="str">
        <f>IFERROR(VLOOKUP(K434,Table2[[Employee Number]:[Job Role]],3,FALSE),"NULL")</f>
        <v>Laboratory Technician</v>
      </c>
    </row>
    <row r="435" spans="2:13" x14ac:dyDescent="0.25">
      <c r="B435" s="29" t="s">
        <v>56</v>
      </c>
      <c r="C435" s="30" t="s">
        <v>60</v>
      </c>
      <c r="D435" s="31">
        <v>1415</v>
      </c>
      <c r="E435" s="30" t="s">
        <v>62</v>
      </c>
      <c r="F435" s="30" t="s">
        <v>68</v>
      </c>
      <c r="G435" s="31">
        <v>25</v>
      </c>
      <c r="H435" s="30" t="s">
        <v>77</v>
      </c>
      <c r="I435" s="32">
        <v>3229</v>
      </c>
      <c r="K435" s="36">
        <f t="shared" si="6"/>
        <v>1617</v>
      </c>
      <c r="L435" s="36">
        <f>IFERROR(VLOOKUP(K435,Table2[[Employee Number]:[Monthly Income]],6, FALSE),"No Value")</f>
        <v>3211</v>
      </c>
      <c r="M435" s="36" t="str">
        <f>IFERROR(VLOOKUP(K435,Table2[[Employee Number]:[Job Role]],3,FALSE),"NULL")</f>
        <v>Laboratory Technician</v>
      </c>
    </row>
    <row r="436" spans="2:13" x14ac:dyDescent="0.25">
      <c r="B436" s="29" t="s">
        <v>56</v>
      </c>
      <c r="C436" s="30" t="s">
        <v>60</v>
      </c>
      <c r="D436" s="31">
        <v>379</v>
      </c>
      <c r="E436" s="30" t="s">
        <v>62</v>
      </c>
      <c r="F436" s="30" t="s">
        <v>63</v>
      </c>
      <c r="G436" s="31">
        <v>21</v>
      </c>
      <c r="H436" s="30" t="s">
        <v>55</v>
      </c>
      <c r="I436" s="32">
        <v>3230</v>
      </c>
      <c r="K436" s="36">
        <f t="shared" si="6"/>
        <v>316</v>
      </c>
      <c r="L436" s="36">
        <f>IFERROR(VLOOKUP(K436,Table2[[Employee Number]:[Monthly Income]],6, FALSE),"No Value")</f>
        <v>3212</v>
      </c>
      <c r="M436" s="36" t="str">
        <f>IFERROR(VLOOKUP(K436,Table2[[Employee Number]:[Job Role]],3,FALSE),"NULL")</f>
        <v>Laboratory Technician</v>
      </c>
    </row>
    <row r="437" spans="2:13" x14ac:dyDescent="0.25">
      <c r="B437" s="29" t="s">
        <v>56</v>
      </c>
      <c r="C437" s="30" t="s">
        <v>60</v>
      </c>
      <c r="D437" s="31">
        <v>797</v>
      </c>
      <c r="E437" s="30" t="s">
        <v>51</v>
      </c>
      <c r="F437" s="30" t="s">
        <v>63</v>
      </c>
      <c r="G437" s="31">
        <v>34</v>
      </c>
      <c r="H437" s="30" t="s">
        <v>71</v>
      </c>
      <c r="I437" s="32">
        <v>3280</v>
      </c>
      <c r="K437" s="36">
        <f t="shared" si="6"/>
        <v>716</v>
      </c>
      <c r="L437" s="36">
        <f>IFERROR(VLOOKUP(K437,Table2[[Employee Number]:[Monthly Income]],6, FALSE),"No Value")</f>
        <v>3221</v>
      </c>
      <c r="M437" s="36" t="str">
        <f>IFERROR(VLOOKUP(K437,Table2[[Employee Number]:[Job Role]],3,FALSE),"NULL")</f>
        <v>Laboratory Technician</v>
      </c>
    </row>
    <row r="438" spans="2:13" x14ac:dyDescent="0.25">
      <c r="B438" s="29" t="s">
        <v>56</v>
      </c>
      <c r="C438" s="30" t="s">
        <v>60</v>
      </c>
      <c r="D438" s="31">
        <v>1143</v>
      </c>
      <c r="E438" s="30" t="s">
        <v>51</v>
      </c>
      <c r="F438" s="30" t="s">
        <v>63</v>
      </c>
      <c r="G438" s="31">
        <v>29</v>
      </c>
      <c r="H438" s="30" t="s">
        <v>77</v>
      </c>
      <c r="I438" s="32">
        <v>3291</v>
      </c>
      <c r="K438" s="36">
        <f t="shared" si="6"/>
        <v>1415</v>
      </c>
      <c r="L438" s="36">
        <f>IFERROR(VLOOKUP(K438,Table2[[Employee Number]:[Monthly Income]],6, FALSE),"No Value")</f>
        <v>3229</v>
      </c>
      <c r="M438" s="36" t="str">
        <f>IFERROR(VLOOKUP(K438,Table2[[Employee Number]:[Job Role]],3,FALSE),"NULL")</f>
        <v>Laboratory Technician</v>
      </c>
    </row>
    <row r="439" spans="2:13" x14ac:dyDescent="0.25">
      <c r="B439" s="29" t="s">
        <v>56</v>
      </c>
      <c r="C439" s="30" t="s">
        <v>48</v>
      </c>
      <c r="D439" s="31">
        <v>925</v>
      </c>
      <c r="E439" s="30" t="s">
        <v>51</v>
      </c>
      <c r="F439" s="30" t="s">
        <v>99</v>
      </c>
      <c r="G439" s="31">
        <v>47</v>
      </c>
      <c r="H439" s="30" t="s">
        <v>71</v>
      </c>
      <c r="I439" s="32">
        <v>3294</v>
      </c>
      <c r="K439" s="36">
        <f t="shared" si="6"/>
        <v>379</v>
      </c>
      <c r="L439" s="36">
        <f>IFERROR(VLOOKUP(K439,Table2[[Employee Number]:[Monthly Income]],6, FALSE),"No Value")</f>
        <v>3230</v>
      </c>
      <c r="M439" s="36" t="str">
        <f>IFERROR(VLOOKUP(K439,Table2[[Employee Number]:[Job Role]],3,FALSE),"NULL")</f>
        <v>Research Scientist</v>
      </c>
    </row>
    <row r="440" spans="2:13" x14ac:dyDescent="0.25">
      <c r="B440" s="29" t="s">
        <v>56</v>
      </c>
      <c r="C440" s="30" t="s">
        <v>60</v>
      </c>
      <c r="D440" s="31">
        <v>1447</v>
      </c>
      <c r="E440" s="30" t="s">
        <v>51</v>
      </c>
      <c r="F440" s="30" t="s">
        <v>68</v>
      </c>
      <c r="G440" s="31">
        <v>34</v>
      </c>
      <c r="H440" s="30" t="s">
        <v>77</v>
      </c>
      <c r="I440" s="32">
        <v>3294</v>
      </c>
      <c r="K440" s="36">
        <f t="shared" si="6"/>
        <v>797</v>
      </c>
      <c r="L440" s="36">
        <f>IFERROR(VLOOKUP(K440,Table2[[Employee Number]:[Monthly Income]],6, FALSE),"No Value")</f>
        <v>3280</v>
      </c>
      <c r="M440" s="36" t="str">
        <f>IFERROR(VLOOKUP(K440,Table2[[Employee Number]:[Job Role]],3,FALSE),"NULL")</f>
        <v>Research Scientist</v>
      </c>
    </row>
    <row r="441" spans="2:13" x14ac:dyDescent="0.25">
      <c r="B441" s="29" t="s">
        <v>56</v>
      </c>
      <c r="C441" s="30" t="s">
        <v>60</v>
      </c>
      <c r="D441" s="31">
        <v>1735</v>
      </c>
      <c r="E441" s="30" t="s">
        <v>51</v>
      </c>
      <c r="F441" s="30" t="s">
        <v>68</v>
      </c>
      <c r="G441" s="31">
        <v>23</v>
      </c>
      <c r="H441" s="30" t="s">
        <v>65</v>
      </c>
      <c r="I441" s="32">
        <v>3295</v>
      </c>
      <c r="K441" s="36">
        <f t="shared" si="6"/>
        <v>1143</v>
      </c>
      <c r="L441" s="36">
        <f>IFERROR(VLOOKUP(K441,Table2[[Employee Number]:[Monthly Income]],6, FALSE),"No Value")</f>
        <v>3291</v>
      </c>
      <c r="M441" s="36" t="str">
        <f>IFERROR(VLOOKUP(K441,Table2[[Employee Number]:[Job Role]],3,FALSE),"NULL")</f>
        <v>Research Scientist</v>
      </c>
    </row>
    <row r="442" spans="2:13" x14ac:dyDescent="0.25">
      <c r="B442" s="29" t="s">
        <v>56</v>
      </c>
      <c r="C442" s="30" t="s">
        <v>60</v>
      </c>
      <c r="D442" s="31">
        <v>21</v>
      </c>
      <c r="E442" s="30" t="s">
        <v>62</v>
      </c>
      <c r="F442" s="30" t="s">
        <v>63</v>
      </c>
      <c r="G442" s="31">
        <v>32</v>
      </c>
      <c r="H442" s="30" t="s">
        <v>55</v>
      </c>
      <c r="I442" s="32">
        <v>3298</v>
      </c>
      <c r="K442" s="36">
        <f t="shared" si="6"/>
        <v>925</v>
      </c>
      <c r="L442" s="36">
        <f>IFERROR(VLOOKUP(K442,Table2[[Employee Number]:[Monthly Income]],6, FALSE),"No Value")</f>
        <v>3294</v>
      </c>
      <c r="M442" s="36" t="str">
        <f>IFERROR(VLOOKUP(K442,Table2[[Employee Number]:[Job Role]],3,FALSE),"NULL")</f>
        <v>Sales Representative</v>
      </c>
    </row>
    <row r="443" spans="2:13" x14ac:dyDescent="0.25">
      <c r="B443" s="29" t="s">
        <v>56</v>
      </c>
      <c r="C443" s="30" t="s">
        <v>60</v>
      </c>
      <c r="D443" s="31">
        <v>1687</v>
      </c>
      <c r="E443" s="30" t="s">
        <v>51</v>
      </c>
      <c r="F443" s="30" t="s">
        <v>68</v>
      </c>
      <c r="G443" s="31">
        <v>38</v>
      </c>
      <c r="H443" s="30" t="s">
        <v>55</v>
      </c>
      <c r="I443" s="32">
        <v>3306</v>
      </c>
      <c r="K443" s="36">
        <f t="shared" si="6"/>
        <v>1447</v>
      </c>
      <c r="L443" s="36">
        <f>IFERROR(VLOOKUP(K443,Table2[[Employee Number]:[Monthly Income]],6, FALSE),"No Value")</f>
        <v>3294</v>
      </c>
      <c r="M443" s="36" t="str">
        <f>IFERROR(VLOOKUP(K443,Table2[[Employee Number]:[Job Role]],3,FALSE),"NULL")</f>
        <v>Laboratory Technician</v>
      </c>
    </row>
    <row r="444" spans="2:13" x14ac:dyDescent="0.25">
      <c r="B444" s="29" t="s">
        <v>56</v>
      </c>
      <c r="C444" s="30" t="s">
        <v>60</v>
      </c>
      <c r="D444" s="31">
        <v>395</v>
      </c>
      <c r="E444" s="30" t="s">
        <v>51</v>
      </c>
      <c r="F444" s="30" t="s">
        <v>63</v>
      </c>
      <c r="G444" s="31">
        <v>28</v>
      </c>
      <c r="H444" s="30" t="s">
        <v>55</v>
      </c>
      <c r="I444" s="32">
        <v>3310</v>
      </c>
      <c r="K444" s="36">
        <f t="shared" si="6"/>
        <v>1735</v>
      </c>
      <c r="L444" s="36">
        <f>IFERROR(VLOOKUP(K444,Table2[[Employee Number]:[Monthly Income]],6, FALSE),"No Value")</f>
        <v>3295</v>
      </c>
      <c r="M444" s="36" t="str">
        <f>IFERROR(VLOOKUP(K444,Table2[[Employee Number]:[Job Role]],3,FALSE),"NULL")</f>
        <v>Laboratory Technician</v>
      </c>
    </row>
    <row r="445" spans="2:13" x14ac:dyDescent="0.25">
      <c r="B445" s="29" t="s">
        <v>56</v>
      </c>
      <c r="C445" s="30" t="s">
        <v>60</v>
      </c>
      <c r="D445" s="31">
        <v>1607</v>
      </c>
      <c r="E445" s="30" t="s">
        <v>51</v>
      </c>
      <c r="F445" s="30" t="s">
        <v>63</v>
      </c>
      <c r="G445" s="31">
        <v>32</v>
      </c>
      <c r="H445" s="30" t="s">
        <v>71</v>
      </c>
      <c r="I445" s="32">
        <v>3312</v>
      </c>
      <c r="K445" s="36">
        <f t="shared" si="6"/>
        <v>21</v>
      </c>
      <c r="L445" s="36">
        <f>IFERROR(VLOOKUP(K445,Table2[[Employee Number]:[Monthly Income]],6, FALSE),"No Value")</f>
        <v>3298</v>
      </c>
      <c r="M445" s="36" t="str">
        <f>IFERROR(VLOOKUP(K445,Table2[[Employee Number]:[Job Role]],3,FALSE),"NULL")</f>
        <v>Research Scientist</v>
      </c>
    </row>
    <row r="446" spans="2:13" x14ac:dyDescent="0.25">
      <c r="B446" s="29" t="s">
        <v>56</v>
      </c>
      <c r="C446" s="30" t="s">
        <v>60</v>
      </c>
      <c r="D446" s="31">
        <v>335</v>
      </c>
      <c r="E446" s="30" t="s">
        <v>62</v>
      </c>
      <c r="F446" s="30" t="s">
        <v>63</v>
      </c>
      <c r="G446" s="31">
        <v>40</v>
      </c>
      <c r="H446" s="30" t="s">
        <v>55</v>
      </c>
      <c r="I446" s="32">
        <v>3319</v>
      </c>
      <c r="K446" s="36">
        <f t="shared" si="6"/>
        <v>1687</v>
      </c>
      <c r="L446" s="36">
        <f>IFERROR(VLOOKUP(K446,Table2[[Employee Number]:[Monthly Income]],6, FALSE),"No Value")</f>
        <v>3306</v>
      </c>
      <c r="M446" s="36" t="str">
        <f>IFERROR(VLOOKUP(K446,Table2[[Employee Number]:[Job Role]],3,FALSE),"NULL")</f>
        <v>Laboratory Technician</v>
      </c>
    </row>
    <row r="447" spans="2:13" x14ac:dyDescent="0.25">
      <c r="B447" s="29" t="s">
        <v>44</v>
      </c>
      <c r="C447" s="30" t="s">
        <v>60</v>
      </c>
      <c r="D447" s="31">
        <v>1299</v>
      </c>
      <c r="E447" s="30" t="s">
        <v>51</v>
      </c>
      <c r="F447" s="30" t="s">
        <v>68</v>
      </c>
      <c r="G447" s="31">
        <v>29</v>
      </c>
      <c r="H447" s="30" t="s">
        <v>77</v>
      </c>
      <c r="I447" s="32">
        <v>3339</v>
      </c>
      <c r="K447" s="36">
        <f t="shared" si="6"/>
        <v>395</v>
      </c>
      <c r="L447" s="36">
        <f>IFERROR(VLOOKUP(K447,Table2[[Employee Number]:[Monthly Income]],6, FALSE),"No Value")</f>
        <v>3310</v>
      </c>
      <c r="M447" s="36" t="str">
        <f>IFERROR(VLOOKUP(K447,Table2[[Employee Number]:[Job Role]],3,FALSE),"NULL")</f>
        <v>Research Scientist</v>
      </c>
    </row>
    <row r="448" spans="2:13" x14ac:dyDescent="0.25">
      <c r="B448" s="29" t="s">
        <v>56</v>
      </c>
      <c r="C448" s="30" t="s">
        <v>60</v>
      </c>
      <c r="D448" s="31">
        <v>214</v>
      </c>
      <c r="E448" s="30" t="s">
        <v>51</v>
      </c>
      <c r="F448" s="30" t="s">
        <v>63</v>
      </c>
      <c r="G448" s="31">
        <v>58</v>
      </c>
      <c r="H448" s="30" t="s">
        <v>77</v>
      </c>
      <c r="I448" s="32">
        <v>3346</v>
      </c>
      <c r="K448" s="36">
        <f t="shared" si="6"/>
        <v>1607</v>
      </c>
      <c r="L448" s="36">
        <f>IFERROR(VLOOKUP(K448,Table2[[Employee Number]:[Monthly Income]],6, FALSE),"No Value")</f>
        <v>3312</v>
      </c>
      <c r="M448" s="36" t="str">
        <f>IFERROR(VLOOKUP(K448,Table2[[Employee Number]:[Job Role]],3,FALSE),"NULL")</f>
        <v>Research Scientist</v>
      </c>
    </row>
    <row r="449" spans="2:13" x14ac:dyDescent="0.25">
      <c r="B449" s="29" t="s">
        <v>44</v>
      </c>
      <c r="C449" s="30" t="s">
        <v>60</v>
      </c>
      <c r="D449" s="31">
        <v>702</v>
      </c>
      <c r="E449" s="30" t="s">
        <v>62</v>
      </c>
      <c r="F449" s="30" t="s">
        <v>63</v>
      </c>
      <c r="G449" s="31">
        <v>33</v>
      </c>
      <c r="H449" s="30" t="s">
        <v>77</v>
      </c>
      <c r="I449" s="32">
        <v>3348</v>
      </c>
      <c r="K449" s="36">
        <f t="shared" si="6"/>
        <v>335</v>
      </c>
      <c r="L449" s="36">
        <f>IFERROR(VLOOKUP(K449,Table2[[Employee Number]:[Monthly Income]],6, FALSE),"No Value")</f>
        <v>3319</v>
      </c>
      <c r="M449" s="36" t="str">
        <f>IFERROR(VLOOKUP(K449,Table2[[Employee Number]:[Job Role]],3,FALSE),"NULL")</f>
        <v>Research Scientist</v>
      </c>
    </row>
    <row r="450" spans="2:13" x14ac:dyDescent="0.25">
      <c r="B450" s="29" t="s">
        <v>56</v>
      </c>
      <c r="C450" s="30" t="s">
        <v>60</v>
      </c>
      <c r="D450" s="31">
        <v>2007</v>
      </c>
      <c r="E450" s="30" t="s">
        <v>62</v>
      </c>
      <c r="F450" s="30" t="s">
        <v>63</v>
      </c>
      <c r="G450" s="31">
        <v>22</v>
      </c>
      <c r="H450" s="30" t="s">
        <v>55</v>
      </c>
      <c r="I450" s="32">
        <v>3375</v>
      </c>
      <c r="K450" s="36" t="str">
        <f t="shared" si="6"/>
        <v>No Data Available</v>
      </c>
      <c r="L450" s="36" t="str">
        <f>IFERROR(VLOOKUP(K450,Table2[[Employee Number]:[Monthly Income]],6, FALSE),"No Value")</f>
        <v>No Value</v>
      </c>
      <c r="M450" s="36" t="str">
        <f>IFERROR(VLOOKUP(K450,Table2[[Employee Number]:[Job Role]],3,FALSE),"NULL")</f>
        <v>NULL</v>
      </c>
    </row>
    <row r="451" spans="2:13" x14ac:dyDescent="0.25">
      <c r="B451" s="29" t="s">
        <v>56</v>
      </c>
      <c r="C451" s="30" t="s">
        <v>60</v>
      </c>
      <c r="D451" s="31">
        <v>1085</v>
      </c>
      <c r="E451" s="30" t="s">
        <v>51</v>
      </c>
      <c r="F451" s="30" t="s">
        <v>63</v>
      </c>
      <c r="G451" s="31">
        <v>41</v>
      </c>
      <c r="H451" s="30" t="s">
        <v>55</v>
      </c>
      <c r="I451" s="32">
        <v>3376</v>
      </c>
      <c r="K451" s="36">
        <f t="shared" si="6"/>
        <v>214</v>
      </c>
      <c r="L451" s="36">
        <f>IFERROR(VLOOKUP(K451,Table2[[Employee Number]:[Monthly Income]],6, FALSE),"No Value")</f>
        <v>3346</v>
      </c>
      <c r="M451" s="36" t="str">
        <f>IFERROR(VLOOKUP(K451,Table2[[Employee Number]:[Job Role]],3,FALSE),"NULL")</f>
        <v>Research Scientist</v>
      </c>
    </row>
    <row r="452" spans="2:13" x14ac:dyDescent="0.25">
      <c r="B452" s="29" t="s">
        <v>56</v>
      </c>
      <c r="C452" s="30" t="s">
        <v>60</v>
      </c>
      <c r="D452" s="31">
        <v>1802</v>
      </c>
      <c r="E452" s="30" t="s">
        <v>51</v>
      </c>
      <c r="F452" s="30" t="s">
        <v>68</v>
      </c>
      <c r="G452" s="31">
        <v>40</v>
      </c>
      <c r="H452" s="30" t="s">
        <v>55</v>
      </c>
      <c r="I452" s="32">
        <v>3377</v>
      </c>
      <c r="K452" s="36" t="str">
        <f t="shared" si="6"/>
        <v>No Data Available</v>
      </c>
      <c r="L452" s="36" t="str">
        <f>IFERROR(VLOOKUP(K452,Table2[[Employee Number]:[Monthly Income]],6, FALSE),"No Value")</f>
        <v>No Value</v>
      </c>
      <c r="M452" s="36" t="str">
        <f>IFERROR(VLOOKUP(K452,Table2[[Employee Number]:[Job Role]],3,FALSE),"NULL")</f>
        <v>NULL</v>
      </c>
    </row>
    <row r="453" spans="2:13" x14ac:dyDescent="0.25">
      <c r="B453" s="29" t="s">
        <v>44</v>
      </c>
      <c r="C453" s="30" t="s">
        <v>60</v>
      </c>
      <c r="D453" s="31">
        <v>90</v>
      </c>
      <c r="E453" s="30" t="s">
        <v>62</v>
      </c>
      <c r="F453" s="30" t="s">
        <v>63</v>
      </c>
      <c r="G453" s="31">
        <v>36</v>
      </c>
      <c r="H453" s="30" t="s">
        <v>77</v>
      </c>
      <c r="I453" s="32">
        <v>3388</v>
      </c>
      <c r="K453" s="36">
        <f t="shared" si="6"/>
        <v>2007</v>
      </c>
      <c r="L453" s="36">
        <f>IFERROR(VLOOKUP(K453,Table2[[Employee Number]:[Monthly Income]],6, FALSE),"No Value")</f>
        <v>3375</v>
      </c>
      <c r="M453" s="36" t="str">
        <f>IFERROR(VLOOKUP(K453,Table2[[Employee Number]:[Job Role]],3,FALSE),"NULL")</f>
        <v>Research Scientist</v>
      </c>
    </row>
    <row r="454" spans="2:13" x14ac:dyDescent="0.25">
      <c r="B454" s="29" t="s">
        <v>44</v>
      </c>
      <c r="C454" s="30" t="s">
        <v>48</v>
      </c>
      <c r="D454" s="31">
        <v>27</v>
      </c>
      <c r="E454" s="30" t="s">
        <v>62</v>
      </c>
      <c r="F454" s="30" t="s">
        <v>99</v>
      </c>
      <c r="G454" s="31">
        <v>36</v>
      </c>
      <c r="H454" s="30" t="s">
        <v>71</v>
      </c>
      <c r="I454" s="32">
        <v>3407</v>
      </c>
      <c r="K454" s="36">
        <f t="shared" si="6"/>
        <v>1085</v>
      </c>
      <c r="L454" s="36">
        <f>IFERROR(VLOOKUP(K454,Table2[[Employee Number]:[Monthly Income]],6, FALSE),"No Value")</f>
        <v>3376</v>
      </c>
      <c r="M454" s="36" t="str">
        <f>IFERROR(VLOOKUP(K454,Table2[[Employee Number]:[Job Role]],3,FALSE),"NULL")</f>
        <v>Research Scientist</v>
      </c>
    </row>
    <row r="455" spans="2:13" x14ac:dyDescent="0.25">
      <c r="B455" s="29" t="s">
        <v>56</v>
      </c>
      <c r="C455" s="30" t="s">
        <v>60</v>
      </c>
      <c r="D455" s="31">
        <v>1596</v>
      </c>
      <c r="E455" s="30" t="s">
        <v>62</v>
      </c>
      <c r="F455" s="30" t="s">
        <v>68</v>
      </c>
      <c r="G455" s="31">
        <v>35</v>
      </c>
      <c r="H455" s="30" t="s">
        <v>77</v>
      </c>
      <c r="I455" s="32">
        <v>3407</v>
      </c>
      <c r="K455" s="36">
        <f t="shared" si="6"/>
        <v>1802</v>
      </c>
      <c r="L455" s="36">
        <f>IFERROR(VLOOKUP(K455,Table2[[Employee Number]:[Monthly Income]],6, FALSE),"No Value")</f>
        <v>3377</v>
      </c>
      <c r="M455" s="36" t="str">
        <f>IFERROR(VLOOKUP(K455,Table2[[Employee Number]:[Job Role]],3,FALSE),"NULL")</f>
        <v>Laboratory Technician</v>
      </c>
    </row>
    <row r="456" spans="2:13" x14ac:dyDescent="0.25">
      <c r="B456" s="29" t="s">
        <v>44</v>
      </c>
      <c r="C456" s="30" t="s">
        <v>60</v>
      </c>
      <c r="D456" s="31">
        <v>584</v>
      </c>
      <c r="E456" s="30" t="s">
        <v>62</v>
      </c>
      <c r="F456" s="30" t="s">
        <v>68</v>
      </c>
      <c r="G456" s="31">
        <v>33</v>
      </c>
      <c r="H456" s="30" t="s">
        <v>65</v>
      </c>
      <c r="I456" s="32">
        <v>3408</v>
      </c>
      <c r="K456" s="36" t="str">
        <f t="shared" si="6"/>
        <v>No Data Available</v>
      </c>
      <c r="L456" s="36" t="str">
        <f>IFERROR(VLOOKUP(K456,Table2[[Employee Number]:[Monthly Income]],6, FALSE),"No Value")</f>
        <v>No Value</v>
      </c>
      <c r="M456" s="36" t="str">
        <f>IFERROR(VLOOKUP(K456,Table2[[Employee Number]:[Job Role]],3,FALSE),"NULL")</f>
        <v>NULL</v>
      </c>
    </row>
    <row r="457" spans="2:13" x14ac:dyDescent="0.25">
      <c r="B457" s="29" t="s">
        <v>56</v>
      </c>
      <c r="C457" s="30" t="s">
        <v>60</v>
      </c>
      <c r="D457" s="31">
        <v>51</v>
      </c>
      <c r="E457" s="30" t="s">
        <v>51</v>
      </c>
      <c r="F457" s="30" t="s">
        <v>63</v>
      </c>
      <c r="G457" s="31">
        <v>36</v>
      </c>
      <c r="H457" s="30" t="s">
        <v>71</v>
      </c>
      <c r="I457" s="32">
        <v>3419</v>
      </c>
      <c r="K457" s="36" t="str">
        <f t="shared" ref="K457:K520" si="7">IF(B454="No", D454, "No Data Available")</f>
        <v>No Data Available</v>
      </c>
      <c r="L457" s="36" t="str">
        <f>IFERROR(VLOOKUP(K457,Table2[[Employee Number]:[Monthly Income]],6, FALSE),"No Value")</f>
        <v>No Value</v>
      </c>
      <c r="M457" s="36" t="str">
        <f>IFERROR(VLOOKUP(K457,Table2[[Employee Number]:[Job Role]],3,FALSE),"NULL")</f>
        <v>NULL</v>
      </c>
    </row>
    <row r="458" spans="2:13" x14ac:dyDescent="0.25">
      <c r="B458" s="29" t="s">
        <v>56</v>
      </c>
      <c r="C458" s="30" t="s">
        <v>60</v>
      </c>
      <c r="D458" s="31">
        <v>1438</v>
      </c>
      <c r="E458" s="30" t="s">
        <v>62</v>
      </c>
      <c r="F458" s="30" t="s">
        <v>63</v>
      </c>
      <c r="G458" s="31">
        <v>47</v>
      </c>
      <c r="H458" s="30" t="s">
        <v>77</v>
      </c>
      <c r="I458" s="32">
        <v>3420</v>
      </c>
      <c r="K458" s="36">
        <f t="shared" si="7"/>
        <v>1596</v>
      </c>
      <c r="L458" s="36">
        <f>IFERROR(VLOOKUP(K458,Table2[[Employee Number]:[Monthly Income]],6, FALSE),"No Value")</f>
        <v>3407</v>
      </c>
      <c r="M458" s="36" t="str">
        <f>IFERROR(VLOOKUP(K458,Table2[[Employee Number]:[Job Role]],3,FALSE),"NULL")</f>
        <v>Laboratory Technician</v>
      </c>
    </row>
    <row r="459" spans="2:13" x14ac:dyDescent="0.25">
      <c r="B459" s="29" t="s">
        <v>56</v>
      </c>
      <c r="C459" s="30" t="s">
        <v>60</v>
      </c>
      <c r="D459" s="31">
        <v>1475</v>
      </c>
      <c r="E459" s="30" t="s">
        <v>62</v>
      </c>
      <c r="F459" s="30" t="s">
        <v>63</v>
      </c>
      <c r="G459" s="31">
        <v>44</v>
      </c>
      <c r="H459" s="30" t="s">
        <v>77</v>
      </c>
      <c r="I459" s="32">
        <v>3420</v>
      </c>
      <c r="K459" s="36" t="str">
        <f t="shared" si="7"/>
        <v>No Data Available</v>
      </c>
      <c r="L459" s="36" t="str">
        <f>IFERROR(VLOOKUP(K459,Table2[[Employee Number]:[Monthly Income]],6, FALSE),"No Value")</f>
        <v>No Value</v>
      </c>
      <c r="M459" s="36" t="str">
        <f>IFERROR(VLOOKUP(K459,Table2[[Employee Number]:[Job Role]],3,FALSE),"NULL")</f>
        <v>NULL</v>
      </c>
    </row>
    <row r="460" spans="2:13" x14ac:dyDescent="0.25">
      <c r="B460" s="29" t="s">
        <v>56</v>
      </c>
      <c r="C460" s="30" t="s">
        <v>161</v>
      </c>
      <c r="D460" s="31">
        <v>1314</v>
      </c>
      <c r="E460" s="30" t="s">
        <v>51</v>
      </c>
      <c r="F460" s="30" t="s">
        <v>163</v>
      </c>
      <c r="G460" s="31">
        <v>46</v>
      </c>
      <c r="H460" s="30" t="s">
        <v>55</v>
      </c>
      <c r="I460" s="32">
        <v>3423</v>
      </c>
      <c r="K460" s="36">
        <f t="shared" si="7"/>
        <v>51</v>
      </c>
      <c r="L460" s="36">
        <f>IFERROR(VLOOKUP(K460,Table2[[Employee Number]:[Monthly Income]],6, FALSE),"No Value")</f>
        <v>3419</v>
      </c>
      <c r="M460" s="36" t="str">
        <f>IFERROR(VLOOKUP(K460,Table2[[Employee Number]:[Job Role]],3,FALSE),"NULL")</f>
        <v>Research Scientist</v>
      </c>
    </row>
    <row r="461" spans="2:13" x14ac:dyDescent="0.25">
      <c r="B461" s="29" t="s">
        <v>56</v>
      </c>
      <c r="C461" s="30" t="s">
        <v>60</v>
      </c>
      <c r="D461" s="31">
        <v>854</v>
      </c>
      <c r="E461" s="30" t="s">
        <v>62</v>
      </c>
      <c r="F461" s="30" t="s">
        <v>63</v>
      </c>
      <c r="G461" s="31">
        <v>25</v>
      </c>
      <c r="H461" s="30" t="s">
        <v>65</v>
      </c>
      <c r="I461" s="32">
        <v>3424</v>
      </c>
      <c r="K461" s="36">
        <f t="shared" si="7"/>
        <v>1438</v>
      </c>
      <c r="L461" s="36">
        <f>IFERROR(VLOOKUP(K461,Table2[[Employee Number]:[Monthly Income]],6, FALSE),"No Value")</f>
        <v>3420</v>
      </c>
      <c r="M461" s="36" t="str">
        <f>IFERROR(VLOOKUP(K461,Table2[[Employee Number]:[Job Role]],3,FALSE),"NULL")</f>
        <v>Research Scientist</v>
      </c>
    </row>
    <row r="462" spans="2:13" x14ac:dyDescent="0.25">
      <c r="B462" s="29" t="s">
        <v>56</v>
      </c>
      <c r="C462" s="30" t="s">
        <v>60</v>
      </c>
      <c r="D462" s="31">
        <v>1720</v>
      </c>
      <c r="E462" s="30" t="s">
        <v>62</v>
      </c>
      <c r="F462" s="30" t="s">
        <v>63</v>
      </c>
      <c r="G462" s="31">
        <v>32</v>
      </c>
      <c r="H462" s="30" t="s">
        <v>77</v>
      </c>
      <c r="I462" s="32">
        <v>3433</v>
      </c>
      <c r="K462" s="36">
        <f t="shared" si="7"/>
        <v>1475</v>
      </c>
      <c r="L462" s="36">
        <f>IFERROR(VLOOKUP(K462,Table2[[Employee Number]:[Monthly Income]],6, FALSE),"No Value")</f>
        <v>3420</v>
      </c>
      <c r="M462" s="36" t="str">
        <f>IFERROR(VLOOKUP(K462,Table2[[Employee Number]:[Job Role]],3,FALSE),"NULL")</f>
        <v>Research Scientist</v>
      </c>
    </row>
    <row r="463" spans="2:13" x14ac:dyDescent="0.25">
      <c r="B463" s="29" t="s">
        <v>44</v>
      </c>
      <c r="C463" s="30" t="s">
        <v>60</v>
      </c>
      <c r="D463" s="31">
        <v>65</v>
      </c>
      <c r="E463" s="30" t="s">
        <v>62</v>
      </c>
      <c r="F463" s="30" t="s">
        <v>68</v>
      </c>
      <c r="G463" s="31">
        <v>28</v>
      </c>
      <c r="H463" s="30" t="s">
        <v>71</v>
      </c>
      <c r="I463" s="32">
        <v>3441</v>
      </c>
      <c r="K463" s="36">
        <f t="shared" si="7"/>
        <v>1314</v>
      </c>
      <c r="L463" s="36">
        <f>IFERROR(VLOOKUP(K463,Table2[[Employee Number]:[Monthly Income]],6, FALSE),"No Value")</f>
        <v>3423</v>
      </c>
      <c r="M463" s="36" t="str">
        <f>IFERROR(VLOOKUP(K463,Table2[[Employee Number]:[Job Role]],3,FALSE),"NULL")</f>
        <v>Human Resources</v>
      </c>
    </row>
    <row r="464" spans="2:13" x14ac:dyDescent="0.25">
      <c r="B464" s="29" t="s">
        <v>56</v>
      </c>
      <c r="C464" s="30" t="s">
        <v>60</v>
      </c>
      <c r="D464" s="31">
        <v>1751</v>
      </c>
      <c r="E464" s="30" t="s">
        <v>51</v>
      </c>
      <c r="F464" s="30" t="s">
        <v>63</v>
      </c>
      <c r="G464" s="31">
        <v>27</v>
      </c>
      <c r="H464" s="30" t="s">
        <v>77</v>
      </c>
      <c r="I464" s="32">
        <v>3445</v>
      </c>
      <c r="K464" s="36">
        <f t="shared" si="7"/>
        <v>854</v>
      </c>
      <c r="L464" s="36">
        <f>IFERROR(VLOOKUP(K464,Table2[[Employee Number]:[Monthly Income]],6, FALSE),"No Value")</f>
        <v>3424</v>
      </c>
      <c r="M464" s="36" t="str">
        <f>IFERROR(VLOOKUP(K464,Table2[[Employee Number]:[Job Role]],3,FALSE),"NULL")</f>
        <v>Research Scientist</v>
      </c>
    </row>
    <row r="465" spans="2:13" x14ac:dyDescent="0.25">
      <c r="B465" s="29" t="s">
        <v>56</v>
      </c>
      <c r="C465" s="30" t="s">
        <v>48</v>
      </c>
      <c r="D465" s="31">
        <v>669</v>
      </c>
      <c r="E465" s="30" t="s">
        <v>62</v>
      </c>
      <c r="F465" s="30" t="s">
        <v>99</v>
      </c>
      <c r="G465" s="31">
        <v>21</v>
      </c>
      <c r="H465" s="30" t="s">
        <v>65</v>
      </c>
      <c r="I465" s="32">
        <v>3447</v>
      </c>
      <c r="K465" s="36">
        <f t="shared" si="7"/>
        <v>1720</v>
      </c>
      <c r="L465" s="36">
        <f>IFERROR(VLOOKUP(K465,Table2[[Employee Number]:[Monthly Income]],6, FALSE),"No Value")</f>
        <v>3433</v>
      </c>
      <c r="M465" s="36" t="str">
        <f>IFERROR(VLOOKUP(K465,Table2[[Employee Number]:[Job Role]],3,FALSE),"NULL")</f>
        <v>Research Scientist</v>
      </c>
    </row>
    <row r="466" spans="2:13" x14ac:dyDescent="0.25">
      <c r="B466" s="29" t="s">
        <v>56</v>
      </c>
      <c r="C466" s="30" t="s">
        <v>60</v>
      </c>
      <c r="D466" s="31">
        <v>521</v>
      </c>
      <c r="E466" s="30" t="s">
        <v>51</v>
      </c>
      <c r="F466" s="30" t="s">
        <v>68</v>
      </c>
      <c r="G466" s="31">
        <v>40</v>
      </c>
      <c r="H466" s="30" t="s">
        <v>77</v>
      </c>
      <c r="I466" s="32">
        <v>3448</v>
      </c>
      <c r="K466" s="36" t="str">
        <f t="shared" si="7"/>
        <v>No Data Available</v>
      </c>
      <c r="L466" s="36" t="str">
        <f>IFERROR(VLOOKUP(K466,Table2[[Employee Number]:[Monthly Income]],6, FALSE),"No Value")</f>
        <v>No Value</v>
      </c>
      <c r="M466" s="36" t="str">
        <f>IFERROR(VLOOKUP(K466,Table2[[Employee Number]:[Job Role]],3,FALSE),"NULL")</f>
        <v>NULL</v>
      </c>
    </row>
    <row r="467" spans="2:13" x14ac:dyDescent="0.25">
      <c r="B467" s="29" t="s">
        <v>56</v>
      </c>
      <c r="C467" s="30" t="s">
        <v>60</v>
      </c>
      <c r="D467" s="31">
        <v>192</v>
      </c>
      <c r="E467" s="30" t="s">
        <v>62</v>
      </c>
      <c r="F467" s="30" t="s">
        <v>63</v>
      </c>
      <c r="G467" s="31">
        <v>45</v>
      </c>
      <c r="H467" s="30" t="s">
        <v>77</v>
      </c>
      <c r="I467" s="32">
        <v>3452</v>
      </c>
      <c r="K467" s="36">
        <f t="shared" si="7"/>
        <v>1751</v>
      </c>
      <c r="L467" s="36">
        <f>IFERROR(VLOOKUP(K467,Table2[[Employee Number]:[Monthly Income]],6, FALSE),"No Value")</f>
        <v>3445</v>
      </c>
      <c r="M467" s="36" t="str">
        <f>IFERROR(VLOOKUP(K467,Table2[[Employee Number]:[Job Role]],3,FALSE),"NULL")</f>
        <v>Research Scientist</v>
      </c>
    </row>
    <row r="468" spans="2:13" x14ac:dyDescent="0.25">
      <c r="B468" s="29" t="s">
        <v>56</v>
      </c>
      <c r="C468" s="30" t="s">
        <v>60</v>
      </c>
      <c r="D468" s="31">
        <v>486</v>
      </c>
      <c r="E468" s="30" t="s">
        <v>51</v>
      </c>
      <c r="F468" s="30" t="s">
        <v>68</v>
      </c>
      <c r="G468" s="31">
        <v>37</v>
      </c>
      <c r="H468" s="30" t="s">
        <v>77</v>
      </c>
      <c r="I468" s="32">
        <v>3452</v>
      </c>
      <c r="K468" s="36">
        <f t="shared" si="7"/>
        <v>669</v>
      </c>
      <c r="L468" s="36">
        <f>IFERROR(VLOOKUP(K468,Table2[[Employee Number]:[Monthly Income]],6, FALSE),"No Value")</f>
        <v>3447</v>
      </c>
      <c r="M468" s="36" t="str">
        <f>IFERROR(VLOOKUP(K468,Table2[[Employee Number]:[Job Role]],3,FALSE),"NULL")</f>
        <v>Sales Representative</v>
      </c>
    </row>
    <row r="469" spans="2:13" x14ac:dyDescent="0.25">
      <c r="B469" s="29" t="s">
        <v>56</v>
      </c>
      <c r="C469" s="30" t="s">
        <v>60</v>
      </c>
      <c r="D469" s="31">
        <v>995</v>
      </c>
      <c r="E469" s="30" t="s">
        <v>51</v>
      </c>
      <c r="F469" s="30" t="s">
        <v>63</v>
      </c>
      <c r="G469" s="31">
        <v>33</v>
      </c>
      <c r="H469" s="30" t="s">
        <v>65</v>
      </c>
      <c r="I469" s="32">
        <v>3452</v>
      </c>
      <c r="K469" s="36">
        <f t="shared" si="7"/>
        <v>521</v>
      </c>
      <c r="L469" s="36">
        <f>IFERROR(VLOOKUP(K469,Table2[[Employee Number]:[Monthly Income]],6, FALSE),"No Value")</f>
        <v>3448</v>
      </c>
      <c r="M469" s="36" t="str">
        <f>IFERROR(VLOOKUP(K469,Table2[[Employee Number]:[Job Role]],3,FALSE),"NULL")</f>
        <v>Laboratory Technician</v>
      </c>
    </row>
    <row r="470" spans="2:13" x14ac:dyDescent="0.25">
      <c r="B470" s="29" t="s">
        <v>44</v>
      </c>
      <c r="C470" s="30" t="s">
        <v>60</v>
      </c>
      <c r="D470" s="31">
        <v>440</v>
      </c>
      <c r="E470" s="30" t="s">
        <v>62</v>
      </c>
      <c r="F470" s="30" t="s">
        <v>63</v>
      </c>
      <c r="G470" s="31">
        <v>28</v>
      </c>
      <c r="H470" s="30" t="s">
        <v>71</v>
      </c>
      <c r="I470" s="32">
        <v>3464</v>
      </c>
      <c r="K470" s="36">
        <f t="shared" si="7"/>
        <v>192</v>
      </c>
      <c r="L470" s="36">
        <f>IFERROR(VLOOKUP(K470,Table2[[Employee Number]:[Monthly Income]],6, FALSE),"No Value")</f>
        <v>3452</v>
      </c>
      <c r="M470" s="36" t="str">
        <f>IFERROR(VLOOKUP(K470,Table2[[Employee Number]:[Job Role]],3,FALSE),"NULL")</f>
        <v>Research Scientist</v>
      </c>
    </row>
    <row r="471" spans="2:13" x14ac:dyDescent="0.25">
      <c r="B471" s="29" t="s">
        <v>56</v>
      </c>
      <c r="C471" s="30" t="s">
        <v>60</v>
      </c>
      <c r="D471" s="31">
        <v>7</v>
      </c>
      <c r="E471" s="30" t="s">
        <v>62</v>
      </c>
      <c r="F471" s="30" t="s">
        <v>68</v>
      </c>
      <c r="G471" s="31">
        <v>27</v>
      </c>
      <c r="H471" s="30" t="s">
        <v>65</v>
      </c>
      <c r="I471" s="32">
        <v>3468</v>
      </c>
      <c r="K471" s="36">
        <f t="shared" si="7"/>
        <v>486</v>
      </c>
      <c r="L471" s="36">
        <f>IFERROR(VLOOKUP(K471,Table2[[Employee Number]:[Monthly Income]],6, FALSE),"No Value")</f>
        <v>3452</v>
      </c>
      <c r="M471" s="36" t="str">
        <f>IFERROR(VLOOKUP(K471,Table2[[Employee Number]:[Job Role]],3,FALSE),"NULL")</f>
        <v>Laboratory Technician</v>
      </c>
    </row>
    <row r="472" spans="2:13" x14ac:dyDescent="0.25">
      <c r="B472" s="29" t="s">
        <v>56</v>
      </c>
      <c r="C472" s="30" t="s">
        <v>60</v>
      </c>
      <c r="D472" s="31">
        <v>1721</v>
      </c>
      <c r="E472" s="30" t="s">
        <v>62</v>
      </c>
      <c r="F472" s="30" t="s">
        <v>68</v>
      </c>
      <c r="G472" s="31">
        <v>31</v>
      </c>
      <c r="H472" s="30" t="s">
        <v>71</v>
      </c>
      <c r="I472" s="32">
        <v>3477</v>
      </c>
      <c r="K472" s="36">
        <f t="shared" si="7"/>
        <v>995</v>
      </c>
      <c r="L472" s="36">
        <f>IFERROR(VLOOKUP(K472,Table2[[Employee Number]:[Monthly Income]],6, FALSE),"No Value")</f>
        <v>3452</v>
      </c>
      <c r="M472" s="36" t="str">
        <f>IFERROR(VLOOKUP(K472,Table2[[Employee Number]:[Job Role]],3,FALSE),"NULL")</f>
        <v>Research Scientist</v>
      </c>
    </row>
    <row r="473" spans="2:13" x14ac:dyDescent="0.25">
      <c r="B473" s="29" t="s">
        <v>44</v>
      </c>
      <c r="C473" s="30" t="s">
        <v>60</v>
      </c>
      <c r="D473" s="31">
        <v>355</v>
      </c>
      <c r="E473" s="30" t="s">
        <v>62</v>
      </c>
      <c r="F473" s="30" t="s">
        <v>68</v>
      </c>
      <c r="G473" s="31">
        <v>31</v>
      </c>
      <c r="H473" s="30" t="s">
        <v>55</v>
      </c>
      <c r="I473" s="32">
        <v>3479</v>
      </c>
      <c r="K473" s="36" t="str">
        <f t="shared" si="7"/>
        <v>No Data Available</v>
      </c>
      <c r="L473" s="36" t="str">
        <f>IFERROR(VLOOKUP(K473,Table2[[Employee Number]:[Monthly Income]],6, FALSE),"No Value")</f>
        <v>No Value</v>
      </c>
      <c r="M473" s="36" t="str">
        <f>IFERROR(VLOOKUP(K473,Table2[[Employee Number]:[Job Role]],3,FALSE),"NULL")</f>
        <v>NULL</v>
      </c>
    </row>
    <row r="474" spans="2:13" x14ac:dyDescent="0.25">
      <c r="B474" s="29" t="s">
        <v>56</v>
      </c>
      <c r="C474" s="30" t="s">
        <v>48</v>
      </c>
      <c r="D474" s="31">
        <v>2019</v>
      </c>
      <c r="E474" s="30" t="s">
        <v>62</v>
      </c>
      <c r="F474" s="30" t="s">
        <v>99</v>
      </c>
      <c r="G474" s="31">
        <v>52</v>
      </c>
      <c r="H474" s="30" t="s">
        <v>71</v>
      </c>
      <c r="I474" s="32">
        <v>3482</v>
      </c>
      <c r="K474" s="36">
        <f t="shared" si="7"/>
        <v>7</v>
      </c>
      <c r="L474" s="36">
        <f>IFERROR(VLOOKUP(K474,Table2[[Employee Number]:[Monthly Income]],6, FALSE),"No Value")</f>
        <v>3468</v>
      </c>
      <c r="M474" s="36" t="str">
        <f>IFERROR(VLOOKUP(K474,Table2[[Employee Number]:[Job Role]],3,FALSE),"NULL")</f>
        <v>Laboratory Technician</v>
      </c>
    </row>
    <row r="475" spans="2:13" x14ac:dyDescent="0.25">
      <c r="B475" s="29" t="s">
        <v>44</v>
      </c>
      <c r="C475" s="30" t="s">
        <v>60</v>
      </c>
      <c r="D475" s="31">
        <v>364</v>
      </c>
      <c r="E475" s="30" t="s">
        <v>62</v>
      </c>
      <c r="F475" s="30" t="s">
        <v>68</v>
      </c>
      <c r="G475" s="31">
        <v>28</v>
      </c>
      <c r="H475" s="30" t="s">
        <v>71</v>
      </c>
      <c r="I475" s="32">
        <v>3485</v>
      </c>
      <c r="K475" s="36">
        <f t="shared" si="7"/>
        <v>1721</v>
      </c>
      <c r="L475" s="36">
        <f>IFERROR(VLOOKUP(K475,Table2[[Employee Number]:[Monthly Income]],6, FALSE),"No Value")</f>
        <v>3477</v>
      </c>
      <c r="M475" s="36" t="str">
        <f>IFERROR(VLOOKUP(K475,Table2[[Employee Number]:[Job Role]],3,FALSE),"NULL")</f>
        <v>Laboratory Technician</v>
      </c>
    </row>
    <row r="476" spans="2:13" x14ac:dyDescent="0.25">
      <c r="B476" s="29" t="s">
        <v>56</v>
      </c>
      <c r="C476" s="30" t="s">
        <v>60</v>
      </c>
      <c r="D476" s="31">
        <v>1224</v>
      </c>
      <c r="E476" s="30" t="s">
        <v>62</v>
      </c>
      <c r="F476" s="30" t="s">
        <v>68</v>
      </c>
      <c r="G476" s="31">
        <v>30</v>
      </c>
      <c r="H476" s="30" t="s">
        <v>71</v>
      </c>
      <c r="I476" s="32">
        <v>3491</v>
      </c>
      <c r="K476" s="36" t="str">
        <f t="shared" si="7"/>
        <v>No Data Available</v>
      </c>
      <c r="L476" s="36" t="str">
        <f>IFERROR(VLOOKUP(K476,Table2[[Employee Number]:[Monthly Income]],6, FALSE),"No Value")</f>
        <v>No Value</v>
      </c>
      <c r="M476" s="36" t="str">
        <f>IFERROR(VLOOKUP(K476,Table2[[Employee Number]:[Job Role]],3,FALSE),"NULL")</f>
        <v>NULL</v>
      </c>
    </row>
    <row r="477" spans="2:13" x14ac:dyDescent="0.25">
      <c r="B477" s="29" t="s">
        <v>56</v>
      </c>
      <c r="C477" s="30" t="s">
        <v>60</v>
      </c>
      <c r="D477" s="31">
        <v>1440</v>
      </c>
      <c r="E477" s="30" t="s">
        <v>62</v>
      </c>
      <c r="F477" s="30" t="s">
        <v>68</v>
      </c>
      <c r="G477" s="31">
        <v>37</v>
      </c>
      <c r="H477" s="30" t="s">
        <v>55</v>
      </c>
      <c r="I477" s="32">
        <v>3500</v>
      </c>
      <c r="K477" s="36">
        <f t="shared" si="7"/>
        <v>2019</v>
      </c>
      <c r="L477" s="36">
        <f>IFERROR(VLOOKUP(K477,Table2[[Employee Number]:[Monthly Income]],6, FALSE),"No Value")</f>
        <v>3482</v>
      </c>
      <c r="M477" s="36" t="str">
        <f>IFERROR(VLOOKUP(K477,Table2[[Employee Number]:[Job Role]],3,FALSE),"NULL")</f>
        <v>Sales Representative</v>
      </c>
    </row>
    <row r="478" spans="2:13" x14ac:dyDescent="0.25">
      <c r="B478" s="29" t="s">
        <v>56</v>
      </c>
      <c r="C478" s="30" t="s">
        <v>60</v>
      </c>
      <c r="D478" s="31">
        <v>784</v>
      </c>
      <c r="E478" s="30" t="s">
        <v>62</v>
      </c>
      <c r="F478" s="30" t="s">
        <v>63</v>
      </c>
      <c r="G478" s="31">
        <v>23</v>
      </c>
      <c r="H478" s="30" t="s">
        <v>65</v>
      </c>
      <c r="I478" s="32">
        <v>3505</v>
      </c>
      <c r="K478" s="36" t="str">
        <f t="shared" si="7"/>
        <v>No Data Available</v>
      </c>
      <c r="L478" s="36" t="str">
        <f>IFERROR(VLOOKUP(K478,Table2[[Employee Number]:[Monthly Income]],6, FALSE),"No Value")</f>
        <v>No Value</v>
      </c>
      <c r="M478" s="36" t="str">
        <f>IFERROR(VLOOKUP(K478,Table2[[Employee Number]:[Job Role]],3,FALSE),"NULL")</f>
        <v>NULL</v>
      </c>
    </row>
    <row r="479" spans="2:13" x14ac:dyDescent="0.25">
      <c r="B479" s="29" t="s">
        <v>56</v>
      </c>
      <c r="C479" s="30" t="s">
        <v>60</v>
      </c>
      <c r="D479" s="31">
        <v>1291</v>
      </c>
      <c r="E479" s="30" t="s">
        <v>62</v>
      </c>
      <c r="F479" s="30" t="s">
        <v>63</v>
      </c>
      <c r="G479" s="31">
        <v>35</v>
      </c>
      <c r="H479" s="30" t="s">
        <v>65</v>
      </c>
      <c r="I479" s="32">
        <v>3506</v>
      </c>
      <c r="K479" s="36">
        <f t="shared" si="7"/>
        <v>1224</v>
      </c>
      <c r="L479" s="36">
        <f>IFERROR(VLOOKUP(K479,Table2[[Employee Number]:[Monthly Income]],6, FALSE),"No Value")</f>
        <v>3491</v>
      </c>
      <c r="M479" s="36" t="str">
        <f>IFERROR(VLOOKUP(K479,Table2[[Employee Number]:[Job Role]],3,FALSE),"NULL")</f>
        <v>Laboratory Technician</v>
      </c>
    </row>
    <row r="480" spans="2:13" x14ac:dyDescent="0.25">
      <c r="B480" s="29" t="s">
        <v>56</v>
      </c>
      <c r="C480" s="30" t="s">
        <v>60</v>
      </c>
      <c r="D480" s="31">
        <v>1647</v>
      </c>
      <c r="E480" s="30" t="s">
        <v>51</v>
      </c>
      <c r="F480" s="30" t="s">
        <v>63</v>
      </c>
      <c r="G480" s="31">
        <v>27</v>
      </c>
      <c r="H480" s="30" t="s">
        <v>77</v>
      </c>
      <c r="I480" s="32">
        <v>3517</v>
      </c>
      <c r="K480" s="36">
        <f t="shared" si="7"/>
        <v>1440</v>
      </c>
      <c r="L480" s="36">
        <f>IFERROR(VLOOKUP(K480,Table2[[Employee Number]:[Monthly Income]],6, FALSE),"No Value")</f>
        <v>3500</v>
      </c>
      <c r="M480" s="36" t="str">
        <f>IFERROR(VLOOKUP(K480,Table2[[Employee Number]:[Job Role]],3,FALSE),"NULL")</f>
        <v>Laboratory Technician</v>
      </c>
    </row>
    <row r="481" spans="2:13" x14ac:dyDescent="0.25">
      <c r="B481" s="29" t="s">
        <v>56</v>
      </c>
      <c r="C481" s="30" t="s">
        <v>60</v>
      </c>
      <c r="D481" s="31">
        <v>1694</v>
      </c>
      <c r="E481" s="30" t="s">
        <v>62</v>
      </c>
      <c r="F481" s="30" t="s">
        <v>63</v>
      </c>
      <c r="G481" s="31">
        <v>55</v>
      </c>
      <c r="H481" s="30" t="s">
        <v>77</v>
      </c>
      <c r="I481" s="32">
        <v>3537</v>
      </c>
      <c r="K481" s="36">
        <f t="shared" si="7"/>
        <v>784</v>
      </c>
      <c r="L481" s="36">
        <f>IFERROR(VLOOKUP(K481,Table2[[Employee Number]:[Monthly Income]],6, FALSE),"No Value")</f>
        <v>3505</v>
      </c>
      <c r="M481" s="36" t="str">
        <f>IFERROR(VLOOKUP(K481,Table2[[Employee Number]:[Job Role]],3,FALSE),"NULL")</f>
        <v>Research Scientist</v>
      </c>
    </row>
    <row r="482" spans="2:13" x14ac:dyDescent="0.25">
      <c r="B482" s="29" t="s">
        <v>56</v>
      </c>
      <c r="C482" s="30" t="s">
        <v>161</v>
      </c>
      <c r="D482" s="31">
        <v>1778</v>
      </c>
      <c r="E482" s="30" t="s">
        <v>62</v>
      </c>
      <c r="F482" s="30" t="s">
        <v>163</v>
      </c>
      <c r="G482" s="31">
        <v>43</v>
      </c>
      <c r="H482" s="30" t="s">
        <v>77</v>
      </c>
      <c r="I482" s="32">
        <v>3539</v>
      </c>
      <c r="K482" s="36">
        <f t="shared" si="7"/>
        <v>1291</v>
      </c>
      <c r="L482" s="36">
        <f>IFERROR(VLOOKUP(K482,Table2[[Employee Number]:[Monthly Income]],6, FALSE),"No Value")</f>
        <v>3506</v>
      </c>
      <c r="M482" s="36" t="str">
        <f>IFERROR(VLOOKUP(K482,Table2[[Employee Number]:[Job Role]],3,FALSE),"NULL")</f>
        <v>Research Scientist</v>
      </c>
    </row>
    <row r="483" spans="2:13" x14ac:dyDescent="0.25">
      <c r="B483" s="29" t="s">
        <v>56</v>
      </c>
      <c r="C483" s="30" t="s">
        <v>48</v>
      </c>
      <c r="D483" s="31">
        <v>1864</v>
      </c>
      <c r="E483" s="30" t="s">
        <v>51</v>
      </c>
      <c r="F483" s="30" t="s">
        <v>99</v>
      </c>
      <c r="G483" s="31">
        <v>27</v>
      </c>
      <c r="H483" s="30" t="s">
        <v>65</v>
      </c>
      <c r="I483" s="32">
        <v>3540</v>
      </c>
      <c r="K483" s="36">
        <f t="shared" si="7"/>
        <v>1647</v>
      </c>
      <c r="L483" s="36">
        <f>IFERROR(VLOOKUP(K483,Table2[[Employee Number]:[Monthly Income]],6, FALSE),"No Value")</f>
        <v>3517</v>
      </c>
      <c r="M483" s="36" t="str">
        <f>IFERROR(VLOOKUP(K483,Table2[[Employee Number]:[Job Role]],3,FALSE),"NULL")</f>
        <v>Research Scientist</v>
      </c>
    </row>
    <row r="484" spans="2:13" x14ac:dyDescent="0.25">
      <c r="B484" s="29" t="s">
        <v>56</v>
      </c>
      <c r="C484" s="30" t="s">
        <v>60</v>
      </c>
      <c r="D484" s="31">
        <v>1340</v>
      </c>
      <c r="E484" s="30" t="s">
        <v>62</v>
      </c>
      <c r="F484" s="30" t="s">
        <v>63</v>
      </c>
      <c r="G484" s="31">
        <v>40</v>
      </c>
      <c r="H484" s="30" t="s">
        <v>55</v>
      </c>
      <c r="I484" s="32">
        <v>3544</v>
      </c>
      <c r="K484" s="36">
        <f t="shared" si="7"/>
        <v>1694</v>
      </c>
      <c r="L484" s="36">
        <f>IFERROR(VLOOKUP(K484,Table2[[Employee Number]:[Monthly Income]],6, FALSE),"No Value")</f>
        <v>3537</v>
      </c>
      <c r="M484" s="36" t="str">
        <f>IFERROR(VLOOKUP(K484,Table2[[Employee Number]:[Job Role]],3,FALSE),"NULL")</f>
        <v>Research Scientist</v>
      </c>
    </row>
    <row r="485" spans="2:13" x14ac:dyDescent="0.25">
      <c r="B485" s="29" t="s">
        <v>56</v>
      </c>
      <c r="C485" s="30" t="s">
        <v>60</v>
      </c>
      <c r="D485" s="31">
        <v>267</v>
      </c>
      <c r="E485" s="30" t="s">
        <v>62</v>
      </c>
      <c r="F485" s="30" t="s">
        <v>63</v>
      </c>
      <c r="G485" s="31">
        <v>37</v>
      </c>
      <c r="H485" s="30" t="s">
        <v>77</v>
      </c>
      <c r="I485" s="32">
        <v>3564</v>
      </c>
      <c r="K485" s="36">
        <f t="shared" si="7"/>
        <v>1778</v>
      </c>
      <c r="L485" s="36">
        <f>IFERROR(VLOOKUP(K485,Table2[[Employee Number]:[Monthly Income]],6, FALSE),"No Value")</f>
        <v>3539</v>
      </c>
      <c r="M485" s="36" t="str">
        <f>IFERROR(VLOOKUP(K485,Table2[[Employee Number]:[Job Role]],3,FALSE),"NULL")</f>
        <v>Human Resources</v>
      </c>
    </row>
    <row r="486" spans="2:13" x14ac:dyDescent="0.25">
      <c r="B486" s="29" t="s">
        <v>56</v>
      </c>
      <c r="C486" s="30" t="s">
        <v>60</v>
      </c>
      <c r="D486" s="31">
        <v>1417</v>
      </c>
      <c r="E486" s="30" t="s">
        <v>62</v>
      </c>
      <c r="F486" s="30" t="s">
        <v>68</v>
      </c>
      <c r="G486" s="31">
        <v>26</v>
      </c>
      <c r="H486" s="30" t="s">
        <v>77</v>
      </c>
      <c r="I486" s="32">
        <v>3578</v>
      </c>
      <c r="K486" s="36">
        <f t="shared" si="7"/>
        <v>1864</v>
      </c>
      <c r="L486" s="36">
        <f>IFERROR(VLOOKUP(K486,Table2[[Employee Number]:[Monthly Income]],6, FALSE),"No Value")</f>
        <v>3540</v>
      </c>
      <c r="M486" s="36" t="str">
        <f>IFERROR(VLOOKUP(K486,Table2[[Employee Number]:[Job Role]],3,FALSE),"NULL")</f>
        <v>Sales Representative</v>
      </c>
    </row>
    <row r="487" spans="2:13" x14ac:dyDescent="0.25">
      <c r="B487" s="29" t="s">
        <v>56</v>
      </c>
      <c r="C487" s="30" t="s">
        <v>60</v>
      </c>
      <c r="D487" s="31">
        <v>1241</v>
      </c>
      <c r="E487" s="30" t="s">
        <v>62</v>
      </c>
      <c r="F487" s="30" t="s">
        <v>63</v>
      </c>
      <c r="G487" s="31">
        <v>30</v>
      </c>
      <c r="H487" s="30" t="s">
        <v>77</v>
      </c>
      <c r="I487" s="32">
        <v>3579</v>
      </c>
      <c r="K487" s="36">
        <f t="shared" si="7"/>
        <v>1340</v>
      </c>
      <c r="L487" s="36">
        <f>IFERROR(VLOOKUP(K487,Table2[[Employee Number]:[Monthly Income]],6, FALSE),"No Value")</f>
        <v>3544</v>
      </c>
      <c r="M487" s="36" t="str">
        <f>IFERROR(VLOOKUP(K487,Table2[[Employee Number]:[Job Role]],3,FALSE),"NULL")</f>
        <v>Research Scientist</v>
      </c>
    </row>
    <row r="488" spans="2:13" x14ac:dyDescent="0.25">
      <c r="B488" s="29" t="s">
        <v>56</v>
      </c>
      <c r="C488" s="30" t="s">
        <v>60</v>
      </c>
      <c r="D488" s="31">
        <v>887</v>
      </c>
      <c r="E488" s="30" t="s">
        <v>51</v>
      </c>
      <c r="F488" s="30" t="s">
        <v>63</v>
      </c>
      <c r="G488" s="31">
        <v>49</v>
      </c>
      <c r="H488" s="30" t="s">
        <v>77</v>
      </c>
      <c r="I488" s="32">
        <v>3580</v>
      </c>
      <c r="K488" s="36">
        <f t="shared" si="7"/>
        <v>267</v>
      </c>
      <c r="L488" s="36">
        <f>IFERROR(VLOOKUP(K488,Table2[[Employee Number]:[Monthly Income]],6, FALSE),"No Value")</f>
        <v>3564</v>
      </c>
      <c r="M488" s="36" t="str">
        <f>IFERROR(VLOOKUP(K488,Table2[[Employee Number]:[Job Role]],3,FALSE),"NULL")</f>
        <v>Research Scientist</v>
      </c>
    </row>
    <row r="489" spans="2:13" x14ac:dyDescent="0.25">
      <c r="B489" s="29" t="s">
        <v>56</v>
      </c>
      <c r="C489" s="30" t="s">
        <v>60</v>
      </c>
      <c r="D489" s="31">
        <v>1834</v>
      </c>
      <c r="E489" s="30" t="s">
        <v>51</v>
      </c>
      <c r="F489" s="30" t="s">
        <v>63</v>
      </c>
      <c r="G489" s="31">
        <v>28</v>
      </c>
      <c r="H489" s="30" t="s">
        <v>77</v>
      </c>
      <c r="I489" s="32">
        <v>3591</v>
      </c>
      <c r="K489" s="36">
        <f t="shared" si="7"/>
        <v>1417</v>
      </c>
      <c r="L489" s="36">
        <f>IFERROR(VLOOKUP(K489,Table2[[Employee Number]:[Monthly Income]],6, FALSE),"No Value")</f>
        <v>3578</v>
      </c>
      <c r="M489" s="36" t="str">
        <f>IFERROR(VLOOKUP(K489,Table2[[Employee Number]:[Job Role]],3,FALSE),"NULL")</f>
        <v>Laboratory Technician</v>
      </c>
    </row>
    <row r="490" spans="2:13" x14ac:dyDescent="0.25">
      <c r="B490" s="29" t="s">
        <v>56</v>
      </c>
      <c r="C490" s="30" t="s">
        <v>60</v>
      </c>
      <c r="D490" s="31">
        <v>1173</v>
      </c>
      <c r="E490" s="30" t="s">
        <v>62</v>
      </c>
      <c r="F490" s="30" t="s">
        <v>68</v>
      </c>
      <c r="G490" s="31">
        <v>24</v>
      </c>
      <c r="H490" s="30" t="s">
        <v>77</v>
      </c>
      <c r="I490" s="32">
        <v>3597</v>
      </c>
      <c r="K490" s="36">
        <f t="shared" si="7"/>
        <v>1241</v>
      </c>
      <c r="L490" s="36">
        <f>IFERROR(VLOOKUP(K490,Table2[[Employee Number]:[Monthly Income]],6, FALSE),"No Value")</f>
        <v>3579</v>
      </c>
      <c r="M490" s="36" t="str">
        <f>IFERROR(VLOOKUP(K490,Table2[[Employee Number]:[Job Role]],3,FALSE),"NULL")</f>
        <v>Research Scientist</v>
      </c>
    </row>
    <row r="491" spans="2:13" x14ac:dyDescent="0.25">
      <c r="B491" s="29" t="s">
        <v>56</v>
      </c>
      <c r="C491" s="30" t="s">
        <v>161</v>
      </c>
      <c r="D491" s="31">
        <v>1207</v>
      </c>
      <c r="E491" s="30" t="s">
        <v>62</v>
      </c>
      <c r="F491" s="30" t="s">
        <v>163</v>
      </c>
      <c r="G491" s="31">
        <v>33</v>
      </c>
      <c r="H491" s="30" t="s">
        <v>77</v>
      </c>
      <c r="I491" s="32">
        <v>3600</v>
      </c>
      <c r="K491" s="36">
        <f t="shared" si="7"/>
        <v>887</v>
      </c>
      <c r="L491" s="36">
        <f>IFERROR(VLOOKUP(K491,Table2[[Employee Number]:[Monthly Income]],6, FALSE),"No Value")</f>
        <v>3580</v>
      </c>
      <c r="M491" s="36" t="str">
        <f>IFERROR(VLOOKUP(K491,Table2[[Employee Number]:[Job Role]],3,FALSE),"NULL")</f>
        <v>Research Scientist</v>
      </c>
    </row>
    <row r="492" spans="2:13" x14ac:dyDescent="0.25">
      <c r="B492" s="29" t="s">
        <v>56</v>
      </c>
      <c r="C492" s="30" t="s">
        <v>60</v>
      </c>
      <c r="D492" s="31">
        <v>964</v>
      </c>
      <c r="E492" s="30" t="s">
        <v>62</v>
      </c>
      <c r="F492" s="30" t="s">
        <v>63</v>
      </c>
      <c r="G492" s="31">
        <v>40</v>
      </c>
      <c r="H492" s="30" t="s">
        <v>71</v>
      </c>
      <c r="I492" s="32">
        <v>3617</v>
      </c>
      <c r="K492" s="36">
        <f t="shared" si="7"/>
        <v>1834</v>
      </c>
      <c r="L492" s="36">
        <f>IFERROR(VLOOKUP(K492,Table2[[Employee Number]:[Monthly Income]],6, FALSE),"No Value")</f>
        <v>3591</v>
      </c>
      <c r="M492" s="36" t="str">
        <f>IFERROR(VLOOKUP(K492,Table2[[Employee Number]:[Job Role]],3,FALSE),"NULL")</f>
        <v>Research Scientist</v>
      </c>
    </row>
    <row r="493" spans="2:13" x14ac:dyDescent="0.25">
      <c r="B493" s="29" t="s">
        <v>56</v>
      </c>
      <c r="C493" s="30" t="s">
        <v>60</v>
      </c>
      <c r="D493" s="31">
        <v>649</v>
      </c>
      <c r="E493" s="30" t="s">
        <v>62</v>
      </c>
      <c r="F493" s="30" t="s">
        <v>63</v>
      </c>
      <c r="G493" s="31">
        <v>34</v>
      </c>
      <c r="H493" s="30" t="s">
        <v>55</v>
      </c>
      <c r="I493" s="32">
        <v>3622</v>
      </c>
      <c r="K493" s="36">
        <f t="shared" si="7"/>
        <v>1173</v>
      </c>
      <c r="L493" s="36">
        <f>IFERROR(VLOOKUP(K493,Table2[[Employee Number]:[Monthly Income]],6, FALSE),"No Value")</f>
        <v>3597</v>
      </c>
      <c r="M493" s="36" t="str">
        <f>IFERROR(VLOOKUP(K493,Table2[[Employee Number]:[Job Role]],3,FALSE),"NULL")</f>
        <v>Laboratory Technician</v>
      </c>
    </row>
    <row r="494" spans="2:13" x14ac:dyDescent="0.25">
      <c r="B494" s="29" t="s">
        <v>56</v>
      </c>
      <c r="C494" s="30" t="s">
        <v>60</v>
      </c>
      <c r="D494" s="31">
        <v>1411</v>
      </c>
      <c r="E494" s="30" t="s">
        <v>51</v>
      </c>
      <c r="F494" s="30" t="s">
        <v>68</v>
      </c>
      <c r="G494" s="31">
        <v>37</v>
      </c>
      <c r="H494" s="30" t="s">
        <v>77</v>
      </c>
      <c r="I494" s="32">
        <v>3629</v>
      </c>
      <c r="K494" s="36">
        <f t="shared" si="7"/>
        <v>1207</v>
      </c>
      <c r="L494" s="36">
        <f>IFERROR(VLOOKUP(K494,Table2[[Employee Number]:[Monthly Income]],6, FALSE),"No Value")</f>
        <v>3600</v>
      </c>
      <c r="M494" s="36" t="str">
        <f>IFERROR(VLOOKUP(K494,Table2[[Employee Number]:[Job Role]],3,FALSE),"NULL")</f>
        <v>Human Resources</v>
      </c>
    </row>
    <row r="495" spans="2:13" x14ac:dyDescent="0.25">
      <c r="B495" s="29" t="s">
        <v>56</v>
      </c>
      <c r="C495" s="30" t="s">
        <v>60</v>
      </c>
      <c r="D495" s="31">
        <v>1002</v>
      </c>
      <c r="E495" s="30" t="s">
        <v>62</v>
      </c>
      <c r="F495" s="30" t="s">
        <v>68</v>
      </c>
      <c r="G495" s="31">
        <v>45</v>
      </c>
      <c r="H495" s="30" t="s">
        <v>55</v>
      </c>
      <c r="I495" s="32">
        <v>3633</v>
      </c>
      <c r="K495" s="36">
        <f t="shared" si="7"/>
        <v>964</v>
      </c>
      <c r="L495" s="36">
        <f>IFERROR(VLOOKUP(K495,Table2[[Employee Number]:[Monthly Income]],6, FALSE),"No Value")</f>
        <v>3617</v>
      </c>
      <c r="M495" s="36" t="str">
        <f>IFERROR(VLOOKUP(K495,Table2[[Employee Number]:[Job Role]],3,FALSE),"NULL")</f>
        <v>Research Scientist</v>
      </c>
    </row>
    <row r="496" spans="2:13" x14ac:dyDescent="0.25">
      <c r="B496" s="29" t="s">
        <v>44</v>
      </c>
      <c r="C496" s="30" t="s">
        <v>60</v>
      </c>
      <c r="D496" s="31">
        <v>1458</v>
      </c>
      <c r="E496" s="30" t="s">
        <v>51</v>
      </c>
      <c r="F496" s="30" t="s">
        <v>68</v>
      </c>
      <c r="G496" s="31">
        <v>39</v>
      </c>
      <c r="H496" s="30" t="s">
        <v>77</v>
      </c>
      <c r="I496" s="32">
        <v>3646</v>
      </c>
      <c r="K496" s="36">
        <f t="shared" si="7"/>
        <v>649</v>
      </c>
      <c r="L496" s="36">
        <f>IFERROR(VLOOKUP(K496,Table2[[Employee Number]:[Monthly Income]],6, FALSE),"No Value")</f>
        <v>3622</v>
      </c>
      <c r="M496" s="36" t="str">
        <f>IFERROR(VLOOKUP(K496,Table2[[Employee Number]:[Job Role]],3,FALSE),"NULL")</f>
        <v>Research Scientist</v>
      </c>
    </row>
    <row r="497" spans="2:13" x14ac:dyDescent="0.25">
      <c r="B497" s="29" t="s">
        <v>56</v>
      </c>
      <c r="C497" s="30" t="s">
        <v>60</v>
      </c>
      <c r="D497" s="31">
        <v>1097</v>
      </c>
      <c r="E497" s="30" t="s">
        <v>51</v>
      </c>
      <c r="F497" s="30" t="s">
        <v>63</v>
      </c>
      <c r="G497" s="31">
        <v>28</v>
      </c>
      <c r="H497" s="30" t="s">
        <v>77</v>
      </c>
      <c r="I497" s="32">
        <v>3660</v>
      </c>
      <c r="K497" s="36">
        <f t="shared" si="7"/>
        <v>1411</v>
      </c>
      <c r="L497" s="36">
        <f>IFERROR(VLOOKUP(K497,Table2[[Employee Number]:[Monthly Income]],6, FALSE),"No Value")</f>
        <v>3629</v>
      </c>
      <c r="M497" s="36" t="str">
        <f>IFERROR(VLOOKUP(K497,Table2[[Employee Number]:[Job Role]],3,FALSE),"NULL")</f>
        <v>Laboratory Technician</v>
      </c>
    </row>
    <row r="498" spans="2:13" x14ac:dyDescent="0.25">
      <c r="B498" s="29" t="s">
        <v>56</v>
      </c>
      <c r="C498" s="30" t="s">
        <v>60</v>
      </c>
      <c r="D498" s="31">
        <v>1358</v>
      </c>
      <c r="E498" s="30" t="s">
        <v>62</v>
      </c>
      <c r="F498" s="30" t="s">
        <v>68</v>
      </c>
      <c r="G498" s="31">
        <v>25</v>
      </c>
      <c r="H498" s="30" t="s">
        <v>65</v>
      </c>
      <c r="I498" s="32">
        <v>3669</v>
      </c>
      <c r="K498" s="36">
        <f t="shared" si="7"/>
        <v>1002</v>
      </c>
      <c r="L498" s="36">
        <f>IFERROR(VLOOKUP(K498,Table2[[Employee Number]:[Monthly Income]],6, FALSE),"No Value")</f>
        <v>3633</v>
      </c>
      <c r="M498" s="36" t="str">
        <f>IFERROR(VLOOKUP(K498,Table2[[Employee Number]:[Job Role]],3,FALSE),"NULL")</f>
        <v>Laboratory Technician</v>
      </c>
    </row>
    <row r="499" spans="2:13" x14ac:dyDescent="0.25">
      <c r="B499" s="29" t="s">
        <v>56</v>
      </c>
      <c r="C499" s="30" t="s">
        <v>60</v>
      </c>
      <c r="D499" s="31">
        <v>1480</v>
      </c>
      <c r="E499" s="30" t="s">
        <v>51</v>
      </c>
      <c r="F499" s="30" t="s">
        <v>68</v>
      </c>
      <c r="G499" s="31">
        <v>42</v>
      </c>
      <c r="H499" s="30" t="s">
        <v>55</v>
      </c>
      <c r="I499" s="32">
        <v>3673</v>
      </c>
      <c r="K499" s="36" t="str">
        <f t="shared" si="7"/>
        <v>No Data Available</v>
      </c>
      <c r="L499" s="36" t="str">
        <f>IFERROR(VLOOKUP(K499,Table2[[Employee Number]:[Monthly Income]],6, FALSE),"No Value")</f>
        <v>No Value</v>
      </c>
      <c r="M499" s="36" t="str">
        <f>IFERROR(VLOOKUP(K499,Table2[[Employee Number]:[Job Role]],3,FALSE),"NULL")</f>
        <v>NULL</v>
      </c>
    </row>
    <row r="500" spans="2:13" x14ac:dyDescent="0.25">
      <c r="B500" s="29" t="s">
        <v>56</v>
      </c>
      <c r="C500" s="30" t="s">
        <v>60</v>
      </c>
      <c r="D500" s="31">
        <v>652</v>
      </c>
      <c r="E500" s="30" t="s">
        <v>62</v>
      </c>
      <c r="F500" s="30" t="s">
        <v>68</v>
      </c>
      <c r="G500" s="31">
        <v>35</v>
      </c>
      <c r="H500" s="30" t="s">
        <v>55</v>
      </c>
      <c r="I500" s="32">
        <v>3681</v>
      </c>
      <c r="K500" s="36">
        <f t="shared" si="7"/>
        <v>1097</v>
      </c>
      <c r="L500" s="36">
        <f>IFERROR(VLOOKUP(K500,Table2[[Employee Number]:[Monthly Income]],6, FALSE),"No Value")</f>
        <v>3660</v>
      </c>
      <c r="M500" s="36" t="str">
        <f>IFERROR(VLOOKUP(K500,Table2[[Employee Number]:[Job Role]],3,FALSE),"NULL")</f>
        <v>Research Scientist</v>
      </c>
    </row>
    <row r="501" spans="2:13" x14ac:dyDescent="0.25">
      <c r="B501" s="29" t="s">
        <v>56</v>
      </c>
      <c r="C501" s="30" t="s">
        <v>60</v>
      </c>
      <c r="D501" s="31">
        <v>407</v>
      </c>
      <c r="E501" s="30" t="s">
        <v>62</v>
      </c>
      <c r="F501" s="30" t="s">
        <v>68</v>
      </c>
      <c r="G501" s="31">
        <v>36</v>
      </c>
      <c r="H501" s="30" t="s">
        <v>71</v>
      </c>
      <c r="I501" s="32">
        <v>3688</v>
      </c>
      <c r="K501" s="36">
        <f t="shared" si="7"/>
        <v>1358</v>
      </c>
      <c r="L501" s="36">
        <f>IFERROR(VLOOKUP(K501,Table2[[Employee Number]:[Monthly Income]],6, FALSE),"No Value")</f>
        <v>3669</v>
      </c>
      <c r="M501" s="36" t="str">
        <f>IFERROR(VLOOKUP(K501,Table2[[Employee Number]:[Job Role]],3,FALSE),"NULL")</f>
        <v>Laboratory Technician</v>
      </c>
    </row>
    <row r="502" spans="2:13" x14ac:dyDescent="0.25">
      <c r="B502" s="29" t="s">
        <v>56</v>
      </c>
      <c r="C502" s="30" t="s">
        <v>60</v>
      </c>
      <c r="D502" s="31">
        <v>249</v>
      </c>
      <c r="E502" s="30" t="s">
        <v>62</v>
      </c>
      <c r="F502" s="30" t="s">
        <v>68</v>
      </c>
      <c r="G502" s="31">
        <v>50</v>
      </c>
      <c r="H502" s="30" t="s">
        <v>77</v>
      </c>
      <c r="I502" s="32">
        <v>3690</v>
      </c>
      <c r="K502" s="36">
        <f t="shared" si="7"/>
        <v>1480</v>
      </c>
      <c r="L502" s="36">
        <f>IFERROR(VLOOKUP(K502,Table2[[Employee Number]:[Monthly Income]],6, FALSE),"No Value")</f>
        <v>3673</v>
      </c>
      <c r="M502" s="36" t="str">
        <f>IFERROR(VLOOKUP(K502,Table2[[Employee Number]:[Job Role]],3,FALSE),"NULL")</f>
        <v>Laboratory Technician</v>
      </c>
    </row>
    <row r="503" spans="2:13" x14ac:dyDescent="0.25">
      <c r="B503" s="29" t="s">
        <v>44</v>
      </c>
      <c r="C503" s="30" t="s">
        <v>60</v>
      </c>
      <c r="D503" s="31">
        <v>1106</v>
      </c>
      <c r="E503" s="30" t="s">
        <v>62</v>
      </c>
      <c r="F503" s="30" t="s">
        <v>68</v>
      </c>
      <c r="G503" s="31">
        <v>25</v>
      </c>
      <c r="H503" s="30" t="s">
        <v>65</v>
      </c>
      <c r="I503" s="32">
        <v>3691</v>
      </c>
      <c r="K503" s="36">
        <f t="shared" si="7"/>
        <v>652</v>
      </c>
      <c r="L503" s="36">
        <f>IFERROR(VLOOKUP(K503,Table2[[Employee Number]:[Monthly Income]],6, FALSE),"No Value")</f>
        <v>3681</v>
      </c>
      <c r="M503" s="36" t="str">
        <f>IFERROR(VLOOKUP(K503,Table2[[Employee Number]:[Job Role]],3,FALSE),"NULL")</f>
        <v>Laboratory Technician</v>
      </c>
    </row>
    <row r="504" spans="2:13" x14ac:dyDescent="0.25">
      <c r="B504" s="29" t="s">
        <v>56</v>
      </c>
      <c r="C504" s="30" t="s">
        <v>60</v>
      </c>
      <c r="D504" s="31">
        <v>1257</v>
      </c>
      <c r="E504" s="30" t="s">
        <v>62</v>
      </c>
      <c r="F504" s="30" t="s">
        <v>63</v>
      </c>
      <c r="G504" s="31">
        <v>36</v>
      </c>
      <c r="H504" s="30" t="s">
        <v>77</v>
      </c>
      <c r="I504" s="32">
        <v>3692</v>
      </c>
      <c r="K504" s="36">
        <f t="shared" si="7"/>
        <v>407</v>
      </c>
      <c r="L504" s="36">
        <f>IFERROR(VLOOKUP(K504,Table2[[Employee Number]:[Monthly Income]],6, FALSE),"No Value")</f>
        <v>3688</v>
      </c>
      <c r="M504" s="36" t="str">
        <f>IFERROR(VLOOKUP(K504,Table2[[Employee Number]:[Job Role]],3,FALSE),"NULL")</f>
        <v>Laboratory Technician</v>
      </c>
    </row>
    <row r="505" spans="2:13" x14ac:dyDescent="0.25">
      <c r="B505" s="29" t="s">
        <v>56</v>
      </c>
      <c r="C505" s="30" t="s">
        <v>60</v>
      </c>
      <c r="D505" s="31">
        <v>452</v>
      </c>
      <c r="E505" s="30" t="s">
        <v>62</v>
      </c>
      <c r="F505" s="30" t="s">
        <v>63</v>
      </c>
      <c r="G505" s="31">
        <v>45</v>
      </c>
      <c r="H505" s="30" t="s">
        <v>71</v>
      </c>
      <c r="I505" s="32">
        <v>3697</v>
      </c>
      <c r="K505" s="36">
        <f t="shared" si="7"/>
        <v>249</v>
      </c>
      <c r="L505" s="36">
        <f>IFERROR(VLOOKUP(K505,Table2[[Employee Number]:[Monthly Income]],6, FALSE),"No Value")</f>
        <v>3690</v>
      </c>
      <c r="M505" s="36" t="str">
        <f>IFERROR(VLOOKUP(K505,Table2[[Employee Number]:[Job Role]],3,FALSE),"NULL")</f>
        <v>Laboratory Technician</v>
      </c>
    </row>
    <row r="506" spans="2:13" x14ac:dyDescent="0.25">
      <c r="B506" s="29" t="s">
        <v>56</v>
      </c>
      <c r="C506" s="30" t="s">
        <v>60</v>
      </c>
      <c r="D506" s="31">
        <v>1782</v>
      </c>
      <c r="E506" s="30" t="s">
        <v>51</v>
      </c>
      <c r="F506" s="30" t="s">
        <v>68</v>
      </c>
      <c r="G506" s="31">
        <v>38</v>
      </c>
      <c r="H506" s="30" t="s">
        <v>55</v>
      </c>
      <c r="I506" s="32">
        <v>3702</v>
      </c>
      <c r="K506" s="36" t="str">
        <f t="shared" si="7"/>
        <v>No Data Available</v>
      </c>
      <c r="L506" s="36" t="str">
        <f>IFERROR(VLOOKUP(K506,Table2[[Employee Number]:[Monthly Income]],6, FALSE),"No Value")</f>
        <v>No Value</v>
      </c>
      <c r="M506" s="36" t="str">
        <f>IFERROR(VLOOKUP(K506,Table2[[Employee Number]:[Job Role]],3,FALSE),"NULL")</f>
        <v>NULL</v>
      </c>
    </row>
    <row r="507" spans="2:13" x14ac:dyDescent="0.25">
      <c r="B507" s="29" t="s">
        <v>56</v>
      </c>
      <c r="C507" s="30" t="s">
        <v>60</v>
      </c>
      <c r="D507" s="31">
        <v>744</v>
      </c>
      <c r="E507" s="30" t="s">
        <v>62</v>
      </c>
      <c r="F507" s="30" t="s">
        <v>68</v>
      </c>
      <c r="G507" s="31">
        <v>44</v>
      </c>
      <c r="H507" s="30" t="s">
        <v>77</v>
      </c>
      <c r="I507" s="32">
        <v>3708</v>
      </c>
      <c r="K507" s="36">
        <f t="shared" si="7"/>
        <v>1257</v>
      </c>
      <c r="L507" s="36">
        <f>IFERROR(VLOOKUP(K507,Table2[[Employee Number]:[Monthly Income]],6, FALSE),"No Value")</f>
        <v>3692</v>
      </c>
      <c r="M507" s="36" t="str">
        <f>IFERROR(VLOOKUP(K507,Table2[[Employee Number]:[Job Role]],3,FALSE),"NULL")</f>
        <v>Research Scientist</v>
      </c>
    </row>
    <row r="508" spans="2:13" x14ac:dyDescent="0.25">
      <c r="B508" s="29" t="s">
        <v>44</v>
      </c>
      <c r="C508" s="30" t="s">
        <v>60</v>
      </c>
      <c r="D508" s="31">
        <v>1464</v>
      </c>
      <c r="E508" s="30" t="s">
        <v>62</v>
      </c>
      <c r="F508" s="30" t="s">
        <v>68</v>
      </c>
      <c r="G508" s="31">
        <v>31</v>
      </c>
      <c r="H508" s="30" t="s">
        <v>77</v>
      </c>
      <c r="I508" s="32">
        <v>3722</v>
      </c>
      <c r="K508" s="36">
        <f t="shared" si="7"/>
        <v>452</v>
      </c>
      <c r="L508" s="36">
        <f>IFERROR(VLOOKUP(K508,Table2[[Employee Number]:[Monthly Income]],6, FALSE),"No Value")</f>
        <v>3697</v>
      </c>
      <c r="M508" s="36" t="str">
        <f>IFERROR(VLOOKUP(K508,Table2[[Employee Number]:[Job Role]],3,FALSE),"NULL")</f>
        <v>Research Scientist</v>
      </c>
    </row>
    <row r="509" spans="2:13" x14ac:dyDescent="0.25">
      <c r="B509" s="29" t="s">
        <v>44</v>
      </c>
      <c r="C509" s="30" t="s">
        <v>60</v>
      </c>
      <c r="D509" s="31">
        <v>331</v>
      </c>
      <c r="E509" s="30" t="s">
        <v>62</v>
      </c>
      <c r="F509" s="30" t="s">
        <v>68</v>
      </c>
      <c r="G509" s="31">
        <v>32</v>
      </c>
      <c r="H509" s="30" t="s">
        <v>77</v>
      </c>
      <c r="I509" s="32">
        <v>3730</v>
      </c>
      <c r="K509" s="36">
        <f t="shared" si="7"/>
        <v>1782</v>
      </c>
      <c r="L509" s="36">
        <f>IFERROR(VLOOKUP(K509,Table2[[Employee Number]:[Monthly Income]],6, FALSE),"No Value")</f>
        <v>3702</v>
      </c>
      <c r="M509" s="36" t="str">
        <f>IFERROR(VLOOKUP(K509,Table2[[Employee Number]:[Job Role]],3,FALSE),"NULL")</f>
        <v>Laboratory Technician</v>
      </c>
    </row>
    <row r="510" spans="2:13" x14ac:dyDescent="0.25">
      <c r="B510" s="29" t="s">
        <v>56</v>
      </c>
      <c r="C510" s="30" t="s">
        <v>161</v>
      </c>
      <c r="D510" s="31">
        <v>847</v>
      </c>
      <c r="E510" s="30" t="s">
        <v>62</v>
      </c>
      <c r="F510" s="30" t="s">
        <v>163</v>
      </c>
      <c r="G510" s="31">
        <v>34</v>
      </c>
      <c r="H510" s="30" t="s">
        <v>55</v>
      </c>
      <c r="I510" s="32">
        <v>3737</v>
      </c>
      <c r="K510" s="36">
        <f t="shared" si="7"/>
        <v>744</v>
      </c>
      <c r="L510" s="36">
        <f>IFERROR(VLOOKUP(K510,Table2[[Employee Number]:[Monthly Income]],6, FALSE),"No Value")</f>
        <v>3708</v>
      </c>
      <c r="M510" s="36" t="str">
        <f>IFERROR(VLOOKUP(K510,Table2[[Employee Number]:[Job Role]],3,FALSE),"NULL")</f>
        <v>Laboratory Technician</v>
      </c>
    </row>
    <row r="511" spans="2:13" x14ac:dyDescent="0.25">
      <c r="B511" s="29" t="s">
        <v>44</v>
      </c>
      <c r="C511" s="30" t="s">
        <v>60</v>
      </c>
      <c r="D511" s="31">
        <v>1010</v>
      </c>
      <c r="E511" s="30" t="s">
        <v>62</v>
      </c>
      <c r="F511" s="30" t="s">
        <v>68</v>
      </c>
      <c r="G511" s="31">
        <v>35</v>
      </c>
      <c r="H511" s="30" t="s">
        <v>71</v>
      </c>
      <c r="I511" s="32">
        <v>3743</v>
      </c>
      <c r="K511" s="36" t="str">
        <f t="shared" si="7"/>
        <v>No Data Available</v>
      </c>
      <c r="L511" s="36" t="str">
        <f>IFERROR(VLOOKUP(K511,Table2[[Employee Number]:[Monthly Income]],6, FALSE),"No Value")</f>
        <v>No Value</v>
      </c>
      <c r="M511" s="36" t="str">
        <f>IFERROR(VLOOKUP(K511,Table2[[Employee Number]:[Job Role]],3,FALSE),"NULL")</f>
        <v>NULL</v>
      </c>
    </row>
    <row r="512" spans="2:13" x14ac:dyDescent="0.25">
      <c r="B512" s="29" t="s">
        <v>56</v>
      </c>
      <c r="C512" s="30" t="s">
        <v>60</v>
      </c>
      <c r="D512" s="31">
        <v>1989</v>
      </c>
      <c r="E512" s="30" t="s">
        <v>62</v>
      </c>
      <c r="F512" s="30" t="s">
        <v>68</v>
      </c>
      <c r="G512" s="31">
        <v>30</v>
      </c>
      <c r="H512" s="30" t="s">
        <v>55</v>
      </c>
      <c r="I512" s="32">
        <v>3748</v>
      </c>
      <c r="K512" s="36" t="str">
        <f t="shared" si="7"/>
        <v>No Data Available</v>
      </c>
      <c r="L512" s="36" t="str">
        <f>IFERROR(VLOOKUP(K512,Table2[[Employee Number]:[Monthly Income]],6, FALSE),"No Value")</f>
        <v>No Value</v>
      </c>
      <c r="M512" s="36" t="str">
        <f>IFERROR(VLOOKUP(K512,Table2[[Employee Number]:[Job Role]],3,FALSE),"NULL")</f>
        <v>NULL</v>
      </c>
    </row>
    <row r="513" spans="2:13" x14ac:dyDescent="0.25">
      <c r="B513" s="29" t="s">
        <v>56</v>
      </c>
      <c r="C513" s="30" t="s">
        <v>60</v>
      </c>
      <c r="D513" s="31">
        <v>602</v>
      </c>
      <c r="E513" s="30" t="s">
        <v>51</v>
      </c>
      <c r="F513" s="30" t="s">
        <v>68</v>
      </c>
      <c r="G513" s="31">
        <v>39</v>
      </c>
      <c r="H513" s="30" t="s">
        <v>65</v>
      </c>
      <c r="I513" s="32">
        <v>3755</v>
      </c>
      <c r="K513" s="36">
        <f t="shared" si="7"/>
        <v>847</v>
      </c>
      <c r="L513" s="36">
        <f>IFERROR(VLOOKUP(K513,Table2[[Employee Number]:[Monthly Income]],6, FALSE),"No Value")</f>
        <v>3737</v>
      </c>
      <c r="M513" s="36" t="str">
        <f>IFERROR(VLOOKUP(K513,Table2[[Employee Number]:[Job Role]],3,FALSE),"NULL")</f>
        <v>Human Resources</v>
      </c>
    </row>
    <row r="514" spans="2:13" x14ac:dyDescent="0.25">
      <c r="B514" s="29" t="s">
        <v>56</v>
      </c>
      <c r="C514" s="30" t="s">
        <v>60</v>
      </c>
      <c r="D514" s="31">
        <v>1249</v>
      </c>
      <c r="E514" s="30" t="s">
        <v>51</v>
      </c>
      <c r="F514" s="30" t="s">
        <v>63</v>
      </c>
      <c r="G514" s="31">
        <v>29</v>
      </c>
      <c r="H514" s="30" t="s">
        <v>77</v>
      </c>
      <c r="I514" s="32">
        <v>3760</v>
      </c>
      <c r="K514" s="36" t="str">
        <f t="shared" si="7"/>
        <v>No Data Available</v>
      </c>
      <c r="L514" s="36" t="str">
        <f>IFERROR(VLOOKUP(K514,Table2[[Employee Number]:[Monthly Income]],6, FALSE),"No Value")</f>
        <v>No Value</v>
      </c>
      <c r="M514" s="36" t="str">
        <f>IFERROR(VLOOKUP(K514,Table2[[Employee Number]:[Job Role]],3,FALSE),"NULL")</f>
        <v>NULL</v>
      </c>
    </row>
    <row r="515" spans="2:13" x14ac:dyDescent="0.25">
      <c r="B515" s="29" t="s">
        <v>56</v>
      </c>
      <c r="C515" s="30" t="s">
        <v>60</v>
      </c>
      <c r="D515" s="31">
        <v>1646</v>
      </c>
      <c r="E515" s="30" t="s">
        <v>51</v>
      </c>
      <c r="F515" s="30" t="s">
        <v>63</v>
      </c>
      <c r="G515" s="31">
        <v>24</v>
      </c>
      <c r="H515" s="30" t="s">
        <v>65</v>
      </c>
      <c r="I515" s="32">
        <v>3760</v>
      </c>
      <c r="K515" s="36">
        <f t="shared" si="7"/>
        <v>1989</v>
      </c>
      <c r="L515" s="36">
        <f>IFERROR(VLOOKUP(K515,Table2[[Employee Number]:[Monthly Income]],6, FALSE),"No Value")</f>
        <v>3748</v>
      </c>
      <c r="M515" s="36" t="str">
        <f>IFERROR(VLOOKUP(K515,Table2[[Employee Number]:[Job Role]],3,FALSE),"NULL")</f>
        <v>Laboratory Technician</v>
      </c>
    </row>
    <row r="516" spans="2:13" x14ac:dyDescent="0.25">
      <c r="B516" s="29" t="s">
        <v>56</v>
      </c>
      <c r="C516" s="30" t="s">
        <v>60</v>
      </c>
      <c r="D516" s="31">
        <v>861</v>
      </c>
      <c r="E516" s="30" t="s">
        <v>62</v>
      </c>
      <c r="F516" s="30" t="s">
        <v>63</v>
      </c>
      <c r="G516" s="31">
        <v>30</v>
      </c>
      <c r="H516" s="30" t="s">
        <v>71</v>
      </c>
      <c r="I516" s="32">
        <v>3761</v>
      </c>
      <c r="K516" s="36">
        <f t="shared" si="7"/>
        <v>602</v>
      </c>
      <c r="L516" s="36">
        <f>IFERROR(VLOOKUP(K516,Table2[[Employee Number]:[Monthly Income]],6, FALSE),"No Value")</f>
        <v>3755</v>
      </c>
      <c r="M516" s="36" t="str">
        <f>IFERROR(VLOOKUP(K516,Table2[[Employee Number]:[Job Role]],3,FALSE),"NULL")</f>
        <v>Laboratory Technician</v>
      </c>
    </row>
    <row r="517" spans="2:13" x14ac:dyDescent="0.25">
      <c r="B517" s="29" t="s">
        <v>56</v>
      </c>
      <c r="C517" s="30" t="s">
        <v>60</v>
      </c>
      <c r="D517" s="31">
        <v>578</v>
      </c>
      <c r="E517" s="30" t="s">
        <v>51</v>
      </c>
      <c r="F517" s="30" t="s">
        <v>68</v>
      </c>
      <c r="G517" s="31">
        <v>54</v>
      </c>
      <c r="H517" s="30" t="s">
        <v>71</v>
      </c>
      <c r="I517" s="32">
        <v>3780</v>
      </c>
      <c r="K517" s="36">
        <f t="shared" si="7"/>
        <v>1249</v>
      </c>
      <c r="L517" s="36">
        <f>IFERROR(VLOOKUP(K517,Table2[[Employee Number]:[Monthly Income]],6, FALSE),"No Value")</f>
        <v>3760</v>
      </c>
      <c r="M517" s="36" t="str">
        <f>IFERROR(VLOOKUP(K517,Table2[[Employee Number]:[Job Role]],3,FALSE),"NULL")</f>
        <v>Research Scientist</v>
      </c>
    </row>
    <row r="518" spans="2:13" x14ac:dyDescent="0.25">
      <c r="B518" s="29" t="s">
        <v>56</v>
      </c>
      <c r="C518" s="30" t="s">
        <v>60</v>
      </c>
      <c r="D518" s="31">
        <v>2054</v>
      </c>
      <c r="E518" s="30" t="s">
        <v>51</v>
      </c>
      <c r="F518" s="30" t="s">
        <v>63</v>
      </c>
      <c r="G518" s="31">
        <v>29</v>
      </c>
      <c r="H518" s="30" t="s">
        <v>71</v>
      </c>
      <c r="I518" s="32">
        <v>3785</v>
      </c>
      <c r="K518" s="36">
        <f t="shared" si="7"/>
        <v>1646</v>
      </c>
      <c r="L518" s="36">
        <f>IFERROR(VLOOKUP(K518,Table2[[Employee Number]:[Monthly Income]],6, FALSE),"No Value")</f>
        <v>3760</v>
      </c>
      <c r="M518" s="36" t="str">
        <f>IFERROR(VLOOKUP(K518,Table2[[Employee Number]:[Job Role]],3,FALSE),"NULL")</f>
        <v>Research Scientist</v>
      </c>
    </row>
    <row r="519" spans="2:13" x14ac:dyDescent="0.25">
      <c r="B519" s="29" t="s">
        <v>56</v>
      </c>
      <c r="C519" s="30" t="s">
        <v>60</v>
      </c>
      <c r="D519" s="31">
        <v>1852</v>
      </c>
      <c r="E519" s="30" t="s">
        <v>62</v>
      </c>
      <c r="F519" s="30" t="s">
        <v>68</v>
      </c>
      <c r="G519" s="31">
        <v>29</v>
      </c>
      <c r="H519" s="30" t="s">
        <v>65</v>
      </c>
      <c r="I519" s="32">
        <v>3812</v>
      </c>
      <c r="K519" s="36">
        <f t="shared" si="7"/>
        <v>861</v>
      </c>
      <c r="L519" s="36">
        <f>IFERROR(VLOOKUP(K519,Table2[[Employee Number]:[Monthly Income]],6, FALSE),"No Value")</f>
        <v>3761</v>
      </c>
      <c r="M519" s="36" t="str">
        <f>IFERROR(VLOOKUP(K519,Table2[[Employee Number]:[Job Role]],3,FALSE),"NULL")</f>
        <v>Research Scientist</v>
      </c>
    </row>
    <row r="520" spans="2:13" x14ac:dyDescent="0.25">
      <c r="B520" s="29" t="s">
        <v>56</v>
      </c>
      <c r="C520" s="30" t="s">
        <v>60</v>
      </c>
      <c r="D520" s="31">
        <v>277</v>
      </c>
      <c r="E520" s="30" t="s">
        <v>62</v>
      </c>
      <c r="F520" s="30" t="s">
        <v>63</v>
      </c>
      <c r="G520" s="31">
        <v>34</v>
      </c>
      <c r="H520" s="30" t="s">
        <v>71</v>
      </c>
      <c r="I520" s="32">
        <v>3815</v>
      </c>
      <c r="K520" s="36">
        <f t="shared" si="7"/>
        <v>578</v>
      </c>
      <c r="L520" s="36">
        <f>IFERROR(VLOOKUP(K520,Table2[[Employee Number]:[Monthly Income]],6, FALSE),"No Value")</f>
        <v>3780</v>
      </c>
      <c r="M520" s="36" t="str">
        <f>IFERROR(VLOOKUP(K520,Table2[[Employee Number]:[Job Role]],3,FALSE),"NULL")</f>
        <v>Laboratory Technician</v>
      </c>
    </row>
    <row r="521" spans="2:13" x14ac:dyDescent="0.25">
      <c r="B521" s="29" t="s">
        <v>56</v>
      </c>
      <c r="C521" s="30" t="s">
        <v>60</v>
      </c>
      <c r="D521" s="31">
        <v>497</v>
      </c>
      <c r="E521" s="30" t="s">
        <v>62</v>
      </c>
      <c r="F521" s="30" t="s">
        <v>68</v>
      </c>
      <c r="G521" s="31">
        <v>27</v>
      </c>
      <c r="H521" s="30" t="s">
        <v>55</v>
      </c>
      <c r="I521" s="32">
        <v>3816</v>
      </c>
      <c r="K521" s="36">
        <f t="shared" ref="K521:K584" si="8">IF(B518="No", D518, "No Data Available")</f>
        <v>2054</v>
      </c>
      <c r="L521" s="36">
        <f>IFERROR(VLOOKUP(K521,Table2[[Employee Number]:[Monthly Income]],6, FALSE),"No Value")</f>
        <v>3785</v>
      </c>
      <c r="M521" s="36" t="str">
        <f>IFERROR(VLOOKUP(K521,Table2[[Employee Number]:[Job Role]],3,FALSE),"NULL")</f>
        <v>Research Scientist</v>
      </c>
    </row>
    <row r="522" spans="2:13" x14ac:dyDescent="0.25">
      <c r="B522" s="29" t="s">
        <v>56</v>
      </c>
      <c r="C522" s="30" t="s">
        <v>60</v>
      </c>
      <c r="D522" s="31">
        <v>806</v>
      </c>
      <c r="E522" s="30" t="s">
        <v>62</v>
      </c>
      <c r="F522" s="30" t="s">
        <v>68</v>
      </c>
      <c r="G522" s="31">
        <v>30</v>
      </c>
      <c r="H522" s="30" t="s">
        <v>77</v>
      </c>
      <c r="I522" s="32">
        <v>3833</v>
      </c>
      <c r="K522" s="36">
        <f t="shared" si="8"/>
        <v>1852</v>
      </c>
      <c r="L522" s="36">
        <f>IFERROR(VLOOKUP(K522,Table2[[Employee Number]:[Monthly Income]],6, FALSE),"No Value")</f>
        <v>3812</v>
      </c>
      <c r="M522" s="36" t="str">
        <f>IFERROR(VLOOKUP(K522,Table2[[Employee Number]:[Job Role]],3,FALSE),"NULL")</f>
        <v>Laboratory Technician</v>
      </c>
    </row>
    <row r="523" spans="2:13" x14ac:dyDescent="0.25">
      <c r="B523" s="29" t="s">
        <v>56</v>
      </c>
      <c r="C523" s="30" t="s">
        <v>60</v>
      </c>
      <c r="D523" s="31">
        <v>1502</v>
      </c>
      <c r="E523" s="30" t="s">
        <v>51</v>
      </c>
      <c r="F523" s="30" t="s">
        <v>68</v>
      </c>
      <c r="G523" s="31">
        <v>33</v>
      </c>
      <c r="H523" s="30" t="s">
        <v>71</v>
      </c>
      <c r="I523" s="32">
        <v>3838</v>
      </c>
      <c r="K523" s="36">
        <f t="shared" si="8"/>
        <v>277</v>
      </c>
      <c r="L523" s="36">
        <f>IFERROR(VLOOKUP(K523,Table2[[Employee Number]:[Monthly Income]],6, FALSE),"No Value")</f>
        <v>3815</v>
      </c>
      <c r="M523" s="36" t="str">
        <f>IFERROR(VLOOKUP(K523,Table2[[Employee Number]:[Job Role]],3,FALSE),"NULL")</f>
        <v>Research Scientist</v>
      </c>
    </row>
    <row r="524" spans="2:13" x14ac:dyDescent="0.25">
      <c r="B524" s="29" t="s">
        <v>56</v>
      </c>
      <c r="C524" s="30" t="s">
        <v>60</v>
      </c>
      <c r="D524" s="31">
        <v>1296</v>
      </c>
      <c r="E524" s="30" t="s">
        <v>62</v>
      </c>
      <c r="F524" s="30" t="s">
        <v>68</v>
      </c>
      <c r="G524" s="31">
        <v>28</v>
      </c>
      <c r="H524" s="30" t="s">
        <v>77</v>
      </c>
      <c r="I524" s="32">
        <v>3867</v>
      </c>
      <c r="K524" s="36">
        <f t="shared" si="8"/>
        <v>497</v>
      </c>
      <c r="L524" s="36">
        <f>IFERROR(VLOOKUP(K524,Table2[[Employee Number]:[Monthly Income]],6, FALSE),"No Value")</f>
        <v>3816</v>
      </c>
      <c r="M524" s="36" t="str">
        <f>IFERROR(VLOOKUP(K524,Table2[[Employee Number]:[Job Role]],3,FALSE),"NULL")</f>
        <v>Laboratory Technician</v>
      </c>
    </row>
    <row r="525" spans="2:13" x14ac:dyDescent="0.25">
      <c r="B525" s="29" t="s">
        <v>56</v>
      </c>
      <c r="C525" s="30" t="s">
        <v>48</v>
      </c>
      <c r="D525" s="31">
        <v>738</v>
      </c>
      <c r="E525" s="30" t="s">
        <v>62</v>
      </c>
      <c r="F525" s="30" t="s">
        <v>99</v>
      </c>
      <c r="G525" s="31">
        <v>50</v>
      </c>
      <c r="H525" s="30" t="s">
        <v>71</v>
      </c>
      <c r="I525" s="32">
        <v>3875</v>
      </c>
      <c r="K525" s="36">
        <f t="shared" si="8"/>
        <v>806</v>
      </c>
      <c r="L525" s="36">
        <f>IFERROR(VLOOKUP(K525,Table2[[Employee Number]:[Monthly Income]],6, FALSE),"No Value")</f>
        <v>3833</v>
      </c>
      <c r="M525" s="36" t="str">
        <f>IFERROR(VLOOKUP(K525,Table2[[Employee Number]:[Job Role]],3,FALSE),"NULL")</f>
        <v>Laboratory Technician</v>
      </c>
    </row>
    <row r="526" spans="2:13" x14ac:dyDescent="0.25">
      <c r="B526" s="29" t="s">
        <v>56</v>
      </c>
      <c r="C526" s="30" t="s">
        <v>161</v>
      </c>
      <c r="D526" s="31">
        <v>1890</v>
      </c>
      <c r="E526" s="30" t="s">
        <v>62</v>
      </c>
      <c r="F526" s="30" t="s">
        <v>163</v>
      </c>
      <c r="G526" s="31">
        <v>36</v>
      </c>
      <c r="H526" s="30" t="s">
        <v>65</v>
      </c>
      <c r="I526" s="32">
        <v>3886</v>
      </c>
      <c r="K526" s="36">
        <f t="shared" si="8"/>
        <v>1502</v>
      </c>
      <c r="L526" s="36">
        <f>IFERROR(VLOOKUP(K526,Table2[[Employee Number]:[Monthly Income]],6, FALSE),"No Value")</f>
        <v>3838</v>
      </c>
      <c r="M526" s="36" t="str">
        <f>IFERROR(VLOOKUP(K526,Table2[[Employee Number]:[Job Role]],3,FALSE),"NULL")</f>
        <v>Laboratory Technician</v>
      </c>
    </row>
    <row r="527" spans="2:13" x14ac:dyDescent="0.25">
      <c r="B527" s="29" t="s">
        <v>44</v>
      </c>
      <c r="C527" s="30" t="s">
        <v>60</v>
      </c>
      <c r="D527" s="31">
        <v>593</v>
      </c>
      <c r="E527" s="30" t="s">
        <v>62</v>
      </c>
      <c r="F527" s="30" t="s">
        <v>68</v>
      </c>
      <c r="G527" s="31">
        <v>22</v>
      </c>
      <c r="H527" s="30" t="s">
        <v>65</v>
      </c>
      <c r="I527" s="32">
        <v>3894</v>
      </c>
      <c r="K527" s="36">
        <f t="shared" si="8"/>
        <v>1296</v>
      </c>
      <c r="L527" s="36">
        <f>IFERROR(VLOOKUP(K527,Table2[[Employee Number]:[Monthly Income]],6, FALSE),"No Value")</f>
        <v>3867</v>
      </c>
      <c r="M527" s="36" t="str">
        <f>IFERROR(VLOOKUP(K527,Table2[[Employee Number]:[Job Role]],3,FALSE),"NULL")</f>
        <v>Laboratory Technician</v>
      </c>
    </row>
    <row r="528" spans="2:13" x14ac:dyDescent="0.25">
      <c r="B528" s="29" t="s">
        <v>56</v>
      </c>
      <c r="C528" s="30" t="s">
        <v>60</v>
      </c>
      <c r="D528" s="31">
        <v>1871</v>
      </c>
      <c r="E528" s="30" t="s">
        <v>62</v>
      </c>
      <c r="F528" s="30" t="s">
        <v>63</v>
      </c>
      <c r="G528" s="31">
        <v>39</v>
      </c>
      <c r="H528" s="30" t="s">
        <v>71</v>
      </c>
      <c r="I528" s="32">
        <v>3902</v>
      </c>
      <c r="K528" s="36">
        <f t="shared" si="8"/>
        <v>738</v>
      </c>
      <c r="L528" s="36">
        <f>IFERROR(VLOOKUP(K528,Table2[[Employee Number]:[Monthly Income]],6, FALSE),"No Value")</f>
        <v>3875</v>
      </c>
      <c r="M528" s="36" t="str">
        <f>IFERROR(VLOOKUP(K528,Table2[[Employee Number]:[Job Role]],3,FALSE),"NULL")</f>
        <v>Sales Representative</v>
      </c>
    </row>
    <row r="529" spans="2:13" x14ac:dyDescent="0.25">
      <c r="B529" s="29" t="s">
        <v>44</v>
      </c>
      <c r="C529" s="30" t="s">
        <v>60</v>
      </c>
      <c r="D529" s="31">
        <v>1310</v>
      </c>
      <c r="E529" s="30" t="s">
        <v>62</v>
      </c>
      <c r="F529" s="30" t="s">
        <v>63</v>
      </c>
      <c r="G529" s="31">
        <v>39</v>
      </c>
      <c r="H529" s="30" t="s">
        <v>77</v>
      </c>
      <c r="I529" s="32">
        <v>3904</v>
      </c>
      <c r="K529" s="36">
        <f t="shared" si="8"/>
        <v>1890</v>
      </c>
      <c r="L529" s="36">
        <f>IFERROR(VLOOKUP(K529,Table2[[Employee Number]:[Monthly Income]],6, FALSE),"No Value")</f>
        <v>3886</v>
      </c>
      <c r="M529" s="36" t="str">
        <f>IFERROR(VLOOKUP(K529,Table2[[Employee Number]:[Job Role]],3,FALSE),"NULL")</f>
        <v>Human Resources</v>
      </c>
    </row>
    <row r="530" spans="2:13" x14ac:dyDescent="0.25">
      <c r="B530" s="29" t="s">
        <v>56</v>
      </c>
      <c r="C530" s="30" t="s">
        <v>60</v>
      </c>
      <c r="D530" s="31">
        <v>1407</v>
      </c>
      <c r="E530" s="30" t="s">
        <v>62</v>
      </c>
      <c r="F530" s="30" t="s">
        <v>63</v>
      </c>
      <c r="G530" s="31">
        <v>26</v>
      </c>
      <c r="H530" s="30" t="s">
        <v>65</v>
      </c>
      <c r="I530" s="32">
        <v>3904</v>
      </c>
      <c r="K530" s="36" t="str">
        <f t="shared" si="8"/>
        <v>No Data Available</v>
      </c>
      <c r="L530" s="36" t="str">
        <f>IFERROR(VLOOKUP(K530,Table2[[Employee Number]:[Monthly Income]],6, FALSE),"No Value")</f>
        <v>No Value</v>
      </c>
      <c r="M530" s="36" t="str">
        <f>IFERROR(VLOOKUP(K530,Table2[[Employee Number]:[Job Role]],3,FALSE),"NULL")</f>
        <v>NULL</v>
      </c>
    </row>
    <row r="531" spans="2:13" x14ac:dyDescent="0.25">
      <c r="B531" s="29" t="s">
        <v>56</v>
      </c>
      <c r="C531" s="30" t="s">
        <v>60</v>
      </c>
      <c r="D531" s="31">
        <v>1725</v>
      </c>
      <c r="E531" s="30" t="s">
        <v>62</v>
      </c>
      <c r="F531" s="30" t="s">
        <v>68</v>
      </c>
      <c r="G531" s="31">
        <v>24</v>
      </c>
      <c r="H531" s="30" t="s">
        <v>65</v>
      </c>
      <c r="I531" s="32">
        <v>3907</v>
      </c>
      <c r="K531" s="36">
        <f t="shared" si="8"/>
        <v>1871</v>
      </c>
      <c r="L531" s="36">
        <f>IFERROR(VLOOKUP(K531,Table2[[Employee Number]:[Monthly Income]],6, FALSE),"No Value")</f>
        <v>3902</v>
      </c>
      <c r="M531" s="36" t="str">
        <f>IFERROR(VLOOKUP(K531,Table2[[Employee Number]:[Job Role]],3,FALSE),"NULL")</f>
        <v>Research Scientist</v>
      </c>
    </row>
    <row r="532" spans="2:13" x14ac:dyDescent="0.25">
      <c r="B532" s="29" t="s">
        <v>56</v>
      </c>
      <c r="C532" s="30" t="s">
        <v>60</v>
      </c>
      <c r="D532" s="31">
        <v>1028</v>
      </c>
      <c r="E532" s="30" t="s">
        <v>62</v>
      </c>
      <c r="F532" s="30" t="s">
        <v>68</v>
      </c>
      <c r="G532" s="31">
        <v>35</v>
      </c>
      <c r="H532" s="30" t="s">
        <v>77</v>
      </c>
      <c r="I532" s="32">
        <v>3917</v>
      </c>
      <c r="K532" s="36" t="str">
        <f t="shared" si="8"/>
        <v>No Data Available</v>
      </c>
      <c r="L532" s="36" t="str">
        <f>IFERROR(VLOOKUP(K532,Table2[[Employee Number]:[Monthly Income]],6, FALSE),"No Value")</f>
        <v>No Value</v>
      </c>
      <c r="M532" s="36" t="str">
        <f>IFERROR(VLOOKUP(K532,Table2[[Employee Number]:[Job Role]],3,FALSE),"NULL")</f>
        <v>NULL</v>
      </c>
    </row>
    <row r="533" spans="2:13" x14ac:dyDescent="0.25">
      <c r="B533" s="29" t="s">
        <v>44</v>
      </c>
      <c r="C533" s="30" t="s">
        <v>60</v>
      </c>
      <c r="D533" s="31">
        <v>33</v>
      </c>
      <c r="E533" s="30" t="s">
        <v>51</v>
      </c>
      <c r="F533" s="30" t="s">
        <v>63</v>
      </c>
      <c r="G533" s="31">
        <v>32</v>
      </c>
      <c r="H533" s="30" t="s">
        <v>65</v>
      </c>
      <c r="I533" s="32">
        <v>3919</v>
      </c>
      <c r="K533" s="36">
        <f t="shared" si="8"/>
        <v>1407</v>
      </c>
      <c r="L533" s="36">
        <f>IFERROR(VLOOKUP(K533,Table2[[Employee Number]:[Monthly Income]],6, FALSE),"No Value")</f>
        <v>3904</v>
      </c>
      <c r="M533" s="36" t="str">
        <f>IFERROR(VLOOKUP(K533,Table2[[Employee Number]:[Job Role]],3,FALSE),"NULL")</f>
        <v>Research Scientist</v>
      </c>
    </row>
    <row r="534" spans="2:13" x14ac:dyDescent="0.25">
      <c r="B534" s="29" t="s">
        <v>56</v>
      </c>
      <c r="C534" s="30" t="s">
        <v>60</v>
      </c>
      <c r="D534" s="31">
        <v>340</v>
      </c>
      <c r="E534" s="30" t="s">
        <v>51</v>
      </c>
      <c r="F534" s="30" t="s">
        <v>63</v>
      </c>
      <c r="G534" s="31">
        <v>37</v>
      </c>
      <c r="H534" s="30" t="s">
        <v>55</v>
      </c>
      <c r="I534" s="32">
        <v>3920</v>
      </c>
      <c r="K534" s="36">
        <f t="shared" si="8"/>
        <v>1725</v>
      </c>
      <c r="L534" s="36">
        <f>IFERROR(VLOOKUP(K534,Table2[[Employee Number]:[Monthly Income]],6, FALSE),"No Value")</f>
        <v>3907</v>
      </c>
      <c r="M534" s="36" t="str">
        <f>IFERROR(VLOOKUP(K534,Table2[[Employee Number]:[Job Role]],3,FALSE),"NULL")</f>
        <v>Laboratory Technician</v>
      </c>
    </row>
    <row r="535" spans="2:13" x14ac:dyDescent="0.25">
      <c r="B535" s="29" t="s">
        <v>56</v>
      </c>
      <c r="C535" s="30" t="s">
        <v>60</v>
      </c>
      <c r="D535" s="31">
        <v>246</v>
      </c>
      <c r="E535" s="30" t="s">
        <v>51</v>
      </c>
      <c r="F535" s="30" t="s">
        <v>63</v>
      </c>
      <c r="G535" s="31">
        <v>31</v>
      </c>
      <c r="H535" s="30" t="s">
        <v>65</v>
      </c>
      <c r="I535" s="32">
        <v>3929</v>
      </c>
      <c r="K535" s="36">
        <f t="shared" si="8"/>
        <v>1028</v>
      </c>
      <c r="L535" s="36">
        <f>IFERROR(VLOOKUP(K535,Table2[[Employee Number]:[Monthly Income]],6, FALSE),"No Value")</f>
        <v>3917</v>
      </c>
      <c r="M535" s="36" t="str">
        <f>IFERROR(VLOOKUP(K535,Table2[[Employee Number]:[Job Role]],3,FALSE),"NULL")</f>
        <v>Laboratory Technician</v>
      </c>
    </row>
    <row r="536" spans="2:13" x14ac:dyDescent="0.25">
      <c r="B536" s="29" t="s">
        <v>56</v>
      </c>
      <c r="C536" s="30" t="s">
        <v>48</v>
      </c>
      <c r="D536" s="31">
        <v>330</v>
      </c>
      <c r="E536" s="30" t="s">
        <v>51</v>
      </c>
      <c r="F536" s="30" t="s">
        <v>99</v>
      </c>
      <c r="G536" s="31">
        <v>32</v>
      </c>
      <c r="H536" s="30" t="s">
        <v>55</v>
      </c>
      <c r="I536" s="32">
        <v>3931</v>
      </c>
      <c r="K536" s="36" t="str">
        <f t="shared" si="8"/>
        <v>No Data Available</v>
      </c>
      <c r="L536" s="36" t="str">
        <f>IFERROR(VLOOKUP(K536,Table2[[Employee Number]:[Monthly Income]],6, FALSE),"No Value")</f>
        <v>No Value</v>
      </c>
      <c r="M536" s="36" t="str">
        <f>IFERROR(VLOOKUP(K536,Table2[[Employee Number]:[Job Role]],3,FALSE),"NULL")</f>
        <v>NULL</v>
      </c>
    </row>
    <row r="537" spans="2:13" x14ac:dyDescent="0.25">
      <c r="B537" s="29" t="s">
        <v>56</v>
      </c>
      <c r="C537" s="30" t="s">
        <v>60</v>
      </c>
      <c r="D537" s="31">
        <v>1640</v>
      </c>
      <c r="E537" s="30" t="s">
        <v>51</v>
      </c>
      <c r="F537" s="30" t="s">
        <v>63</v>
      </c>
      <c r="G537" s="31">
        <v>37</v>
      </c>
      <c r="H537" s="30" t="s">
        <v>77</v>
      </c>
      <c r="I537" s="32">
        <v>3936</v>
      </c>
      <c r="K537" s="36">
        <f t="shared" si="8"/>
        <v>340</v>
      </c>
      <c r="L537" s="36">
        <f>IFERROR(VLOOKUP(K537,Table2[[Employee Number]:[Monthly Income]],6, FALSE),"No Value")</f>
        <v>3920</v>
      </c>
      <c r="M537" s="36" t="str">
        <f>IFERROR(VLOOKUP(K537,Table2[[Employee Number]:[Job Role]],3,FALSE),"NULL")</f>
        <v>Research Scientist</v>
      </c>
    </row>
    <row r="538" spans="2:13" x14ac:dyDescent="0.25">
      <c r="B538" s="29" t="s">
        <v>56</v>
      </c>
      <c r="C538" s="30" t="s">
        <v>60</v>
      </c>
      <c r="D538" s="31">
        <v>24</v>
      </c>
      <c r="E538" s="30" t="s">
        <v>62</v>
      </c>
      <c r="F538" s="30" t="s">
        <v>63</v>
      </c>
      <c r="G538" s="31">
        <v>38</v>
      </c>
      <c r="H538" s="30" t="s">
        <v>77</v>
      </c>
      <c r="I538" s="32">
        <v>3944</v>
      </c>
      <c r="K538" s="36">
        <f t="shared" si="8"/>
        <v>246</v>
      </c>
      <c r="L538" s="36">
        <f>IFERROR(VLOOKUP(K538,Table2[[Employee Number]:[Monthly Income]],6, FALSE),"No Value")</f>
        <v>3929</v>
      </c>
      <c r="M538" s="36" t="str">
        <f>IFERROR(VLOOKUP(K538,Table2[[Employee Number]:[Job Role]],3,FALSE),"NULL")</f>
        <v>Research Scientist</v>
      </c>
    </row>
    <row r="539" spans="2:13" x14ac:dyDescent="0.25">
      <c r="B539" s="29" t="s">
        <v>56</v>
      </c>
      <c r="C539" s="30" t="s">
        <v>60</v>
      </c>
      <c r="D539" s="31">
        <v>1083</v>
      </c>
      <c r="E539" s="30" t="s">
        <v>62</v>
      </c>
      <c r="F539" s="30" t="s">
        <v>68</v>
      </c>
      <c r="G539" s="31">
        <v>26</v>
      </c>
      <c r="H539" s="30" t="s">
        <v>55</v>
      </c>
      <c r="I539" s="32">
        <v>3955</v>
      </c>
      <c r="K539" s="36">
        <f t="shared" si="8"/>
        <v>330</v>
      </c>
      <c r="L539" s="36">
        <f>IFERROR(VLOOKUP(K539,Table2[[Employee Number]:[Monthly Income]],6, FALSE),"No Value")</f>
        <v>3931</v>
      </c>
      <c r="M539" s="36" t="str">
        <f>IFERROR(VLOOKUP(K539,Table2[[Employee Number]:[Job Role]],3,FALSE),"NULL")</f>
        <v>Sales Representative</v>
      </c>
    </row>
    <row r="540" spans="2:13" x14ac:dyDescent="0.25">
      <c r="B540" s="29" t="s">
        <v>56</v>
      </c>
      <c r="C540" s="30" t="s">
        <v>60</v>
      </c>
      <c r="D540" s="31">
        <v>1860</v>
      </c>
      <c r="E540" s="30" t="s">
        <v>62</v>
      </c>
      <c r="F540" s="30" t="s">
        <v>68</v>
      </c>
      <c r="G540" s="31">
        <v>42</v>
      </c>
      <c r="H540" s="30" t="s">
        <v>77</v>
      </c>
      <c r="I540" s="32">
        <v>3968</v>
      </c>
      <c r="K540" s="36">
        <f t="shared" si="8"/>
        <v>1640</v>
      </c>
      <c r="L540" s="36">
        <f>IFERROR(VLOOKUP(K540,Table2[[Employee Number]:[Monthly Income]],6, FALSE),"No Value")</f>
        <v>3936</v>
      </c>
      <c r="M540" s="36" t="str">
        <f>IFERROR(VLOOKUP(K540,Table2[[Employee Number]:[Job Role]],3,FALSE),"NULL")</f>
        <v>Research Scientist</v>
      </c>
    </row>
    <row r="541" spans="2:13" x14ac:dyDescent="0.25">
      <c r="B541" s="29" t="s">
        <v>56</v>
      </c>
      <c r="C541" s="30" t="s">
        <v>60</v>
      </c>
      <c r="D541" s="31">
        <v>1449</v>
      </c>
      <c r="E541" s="30" t="s">
        <v>62</v>
      </c>
      <c r="F541" s="30" t="s">
        <v>68</v>
      </c>
      <c r="G541" s="31">
        <v>40</v>
      </c>
      <c r="H541" s="30" t="s">
        <v>71</v>
      </c>
      <c r="I541" s="32">
        <v>3975</v>
      </c>
      <c r="K541" s="36">
        <f t="shared" si="8"/>
        <v>24</v>
      </c>
      <c r="L541" s="36">
        <f>IFERROR(VLOOKUP(K541,Table2[[Employee Number]:[Monthly Income]],6, FALSE),"No Value")</f>
        <v>3944</v>
      </c>
      <c r="M541" s="36" t="str">
        <f>IFERROR(VLOOKUP(K541,Table2[[Employee Number]:[Job Role]],3,FALSE),"NULL")</f>
        <v>Research Scientist</v>
      </c>
    </row>
    <row r="542" spans="2:13" x14ac:dyDescent="0.25">
      <c r="B542" s="29" t="s">
        <v>56</v>
      </c>
      <c r="C542" s="30" t="s">
        <v>60</v>
      </c>
      <c r="D542" s="31">
        <v>1992</v>
      </c>
      <c r="E542" s="30" t="s">
        <v>62</v>
      </c>
      <c r="F542" s="30" t="s">
        <v>68</v>
      </c>
      <c r="G542" s="31">
        <v>25</v>
      </c>
      <c r="H542" s="30" t="s">
        <v>65</v>
      </c>
      <c r="I542" s="32">
        <v>3977</v>
      </c>
      <c r="K542" s="36">
        <f t="shared" si="8"/>
        <v>1083</v>
      </c>
      <c r="L542" s="36">
        <f>IFERROR(VLOOKUP(K542,Table2[[Employee Number]:[Monthly Income]],6, FALSE),"No Value")</f>
        <v>3955</v>
      </c>
      <c r="M542" s="36" t="str">
        <f>IFERROR(VLOOKUP(K542,Table2[[Employee Number]:[Job Role]],3,FALSE),"NULL")</f>
        <v>Laboratory Technician</v>
      </c>
    </row>
    <row r="543" spans="2:13" x14ac:dyDescent="0.25">
      <c r="B543" s="29" t="s">
        <v>56</v>
      </c>
      <c r="C543" s="30" t="s">
        <v>60</v>
      </c>
      <c r="D543" s="31">
        <v>1916</v>
      </c>
      <c r="E543" s="30" t="s">
        <v>51</v>
      </c>
      <c r="F543" s="30" t="s">
        <v>68</v>
      </c>
      <c r="G543" s="31">
        <v>31</v>
      </c>
      <c r="H543" s="30" t="s">
        <v>77</v>
      </c>
      <c r="I543" s="32">
        <v>3978</v>
      </c>
      <c r="K543" s="36">
        <f t="shared" si="8"/>
        <v>1860</v>
      </c>
      <c r="L543" s="36">
        <f>IFERROR(VLOOKUP(K543,Table2[[Employee Number]:[Monthly Income]],6, FALSE),"No Value")</f>
        <v>3968</v>
      </c>
      <c r="M543" s="36" t="str">
        <f>IFERROR(VLOOKUP(K543,Table2[[Employee Number]:[Job Role]],3,FALSE),"NULL")</f>
        <v>Laboratory Technician</v>
      </c>
    </row>
    <row r="544" spans="2:13" x14ac:dyDescent="0.25">
      <c r="B544" s="29" t="s">
        <v>56</v>
      </c>
      <c r="C544" s="30" t="s">
        <v>60</v>
      </c>
      <c r="D544" s="31">
        <v>455</v>
      </c>
      <c r="E544" s="30" t="s">
        <v>62</v>
      </c>
      <c r="F544" s="30" t="s">
        <v>68</v>
      </c>
      <c r="G544" s="31">
        <v>29</v>
      </c>
      <c r="H544" s="30" t="s">
        <v>134</v>
      </c>
      <c r="I544" s="32">
        <v>3983</v>
      </c>
      <c r="K544" s="36">
        <f t="shared" si="8"/>
        <v>1449</v>
      </c>
      <c r="L544" s="36">
        <f>IFERROR(VLOOKUP(K544,Table2[[Employee Number]:[Monthly Income]],6, FALSE),"No Value")</f>
        <v>3975</v>
      </c>
      <c r="M544" s="36" t="str">
        <f>IFERROR(VLOOKUP(K544,Table2[[Employee Number]:[Job Role]],3,FALSE),"NULL")</f>
        <v>Laboratory Technician</v>
      </c>
    </row>
    <row r="545" spans="2:13" x14ac:dyDescent="0.25">
      <c r="B545" s="29" t="s">
        <v>56</v>
      </c>
      <c r="C545" s="30" t="s">
        <v>60</v>
      </c>
      <c r="D545" s="31">
        <v>1696</v>
      </c>
      <c r="E545" s="30" t="s">
        <v>62</v>
      </c>
      <c r="F545" s="30" t="s">
        <v>68</v>
      </c>
      <c r="G545" s="31">
        <v>34</v>
      </c>
      <c r="H545" s="30" t="s">
        <v>55</v>
      </c>
      <c r="I545" s="32">
        <v>3986</v>
      </c>
      <c r="K545" s="36">
        <f t="shared" si="8"/>
        <v>1992</v>
      </c>
      <c r="L545" s="36">
        <f>IFERROR(VLOOKUP(K545,Table2[[Employee Number]:[Monthly Income]],6, FALSE),"No Value")</f>
        <v>3977</v>
      </c>
      <c r="M545" s="36" t="str">
        <f>IFERROR(VLOOKUP(K545,Table2[[Employee Number]:[Job Role]],3,FALSE),"NULL")</f>
        <v>Laboratory Technician</v>
      </c>
    </row>
    <row r="546" spans="2:13" x14ac:dyDescent="0.25">
      <c r="B546" s="29" t="s">
        <v>44</v>
      </c>
      <c r="C546" s="30" t="s">
        <v>60</v>
      </c>
      <c r="D546" s="31">
        <v>1684</v>
      </c>
      <c r="E546" s="30" t="s">
        <v>62</v>
      </c>
      <c r="F546" s="30" t="s">
        <v>68</v>
      </c>
      <c r="G546" s="31">
        <v>23</v>
      </c>
      <c r="H546" s="30" t="s">
        <v>65</v>
      </c>
      <c r="I546" s="32">
        <v>3989</v>
      </c>
      <c r="K546" s="36">
        <f t="shared" si="8"/>
        <v>1916</v>
      </c>
      <c r="L546" s="36">
        <f>IFERROR(VLOOKUP(K546,Table2[[Employee Number]:[Monthly Income]],6, FALSE),"No Value")</f>
        <v>3978</v>
      </c>
      <c r="M546" s="36" t="str">
        <f>IFERROR(VLOOKUP(K546,Table2[[Employee Number]:[Job Role]],3,FALSE),"NULL")</f>
        <v>Laboratory Technician</v>
      </c>
    </row>
    <row r="547" spans="2:13" x14ac:dyDescent="0.25">
      <c r="B547" s="29" t="s">
        <v>56</v>
      </c>
      <c r="C547" s="30" t="s">
        <v>60</v>
      </c>
      <c r="D547" s="31">
        <v>369</v>
      </c>
      <c r="E547" s="30" t="s">
        <v>62</v>
      </c>
      <c r="F547" s="30" t="s">
        <v>83</v>
      </c>
      <c r="G547" s="31">
        <v>25</v>
      </c>
      <c r="H547" s="30" t="s">
        <v>55</v>
      </c>
      <c r="I547" s="32">
        <v>4000</v>
      </c>
      <c r="K547" s="36">
        <f t="shared" si="8"/>
        <v>455</v>
      </c>
      <c r="L547" s="36">
        <f>IFERROR(VLOOKUP(K547,Table2[[Employee Number]:[Monthly Income]],6, FALSE),"No Value")</f>
        <v>3983</v>
      </c>
      <c r="M547" s="36" t="str">
        <f>IFERROR(VLOOKUP(K547,Table2[[Employee Number]:[Job Role]],3,FALSE),"NULL")</f>
        <v>Laboratory Technician</v>
      </c>
    </row>
    <row r="548" spans="2:13" x14ac:dyDescent="0.25">
      <c r="B548" s="29" t="s">
        <v>56</v>
      </c>
      <c r="C548" s="30" t="s">
        <v>48</v>
      </c>
      <c r="D548" s="31">
        <v>1774</v>
      </c>
      <c r="E548" s="30" t="s">
        <v>62</v>
      </c>
      <c r="F548" s="30" t="s">
        <v>52</v>
      </c>
      <c r="G548" s="31">
        <v>34</v>
      </c>
      <c r="H548" s="30" t="s">
        <v>77</v>
      </c>
      <c r="I548" s="32">
        <v>4001</v>
      </c>
      <c r="K548" s="36">
        <f t="shared" si="8"/>
        <v>1696</v>
      </c>
      <c r="L548" s="36">
        <f>IFERROR(VLOOKUP(K548,Table2[[Employee Number]:[Monthly Income]],6, FALSE),"No Value")</f>
        <v>3986</v>
      </c>
      <c r="M548" s="36" t="str">
        <f>IFERROR(VLOOKUP(K548,Table2[[Employee Number]:[Job Role]],3,FALSE),"NULL")</f>
        <v>Laboratory Technician</v>
      </c>
    </row>
    <row r="549" spans="2:13" x14ac:dyDescent="0.25">
      <c r="B549" s="29" t="s">
        <v>56</v>
      </c>
      <c r="C549" s="30" t="s">
        <v>60</v>
      </c>
      <c r="D549" s="31">
        <v>26</v>
      </c>
      <c r="E549" s="30" t="s">
        <v>51</v>
      </c>
      <c r="F549" s="30" t="s">
        <v>81</v>
      </c>
      <c r="G549" s="31">
        <v>24</v>
      </c>
      <c r="H549" s="30" t="s">
        <v>55</v>
      </c>
      <c r="I549" s="32">
        <v>4011</v>
      </c>
      <c r="K549" s="36" t="str">
        <f t="shared" si="8"/>
        <v>No Data Available</v>
      </c>
      <c r="L549" s="36" t="str">
        <f>IFERROR(VLOOKUP(K549,Table2[[Employee Number]:[Monthly Income]],6, FALSE),"No Value")</f>
        <v>No Value</v>
      </c>
      <c r="M549" s="36" t="str">
        <f>IFERROR(VLOOKUP(K549,Table2[[Employee Number]:[Job Role]],3,FALSE),"NULL")</f>
        <v>NULL</v>
      </c>
    </row>
    <row r="550" spans="2:13" x14ac:dyDescent="0.25">
      <c r="B550" s="29" t="s">
        <v>56</v>
      </c>
      <c r="C550" s="30" t="s">
        <v>60</v>
      </c>
      <c r="D550" s="31">
        <v>57</v>
      </c>
      <c r="E550" s="30" t="s">
        <v>51</v>
      </c>
      <c r="F550" s="30" t="s">
        <v>68</v>
      </c>
      <c r="G550" s="31">
        <v>30</v>
      </c>
      <c r="H550" s="30" t="s">
        <v>55</v>
      </c>
      <c r="I550" s="32">
        <v>4011</v>
      </c>
      <c r="K550" s="36">
        <f t="shared" si="8"/>
        <v>369</v>
      </c>
      <c r="L550" s="36">
        <f>IFERROR(VLOOKUP(K550,Table2[[Employee Number]:[Monthly Income]],6, FALSE),"No Value")</f>
        <v>4000</v>
      </c>
      <c r="M550" s="36" t="str">
        <f>IFERROR(VLOOKUP(K550,Table2[[Employee Number]:[Job Role]],3,FALSE),"NULL")</f>
        <v>Healthcare Representative</v>
      </c>
    </row>
    <row r="551" spans="2:13" x14ac:dyDescent="0.25">
      <c r="B551" s="29" t="s">
        <v>56</v>
      </c>
      <c r="C551" s="30" t="s">
        <v>60</v>
      </c>
      <c r="D551" s="31">
        <v>75</v>
      </c>
      <c r="E551" s="30" t="s">
        <v>51</v>
      </c>
      <c r="F551" s="30" t="s">
        <v>68</v>
      </c>
      <c r="G551" s="31">
        <v>35</v>
      </c>
      <c r="H551" s="30" t="s">
        <v>71</v>
      </c>
      <c r="I551" s="32">
        <v>4014</v>
      </c>
      <c r="K551" s="36">
        <f t="shared" si="8"/>
        <v>1774</v>
      </c>
      <c r="L551" s="36">
        <f>IFERROR(VLOOKUP(K551,Table2[[Employee Number]:[Monthly Income]],6, FALSE),"No Value")</f>
        <v>4001</v>
      </c>
      <c r="M551" s="36" t="str">
        <f>IFERROR(VLOOKUP(K551,Table2[[Employee Number]:[Job Role]],3,FALSE),"NULL")</f>
        <v>Sales Executive</v>
      </c>
    </row>
    <row r="552" spans="2:13" x14ac:dyDescent="0.25">
      <c r="B552" s="29" t="s">
        <v>56</v>
      </c>
      <c r="C552" s="30" t="s">
        <v>60</v>
      </c>
      <c r="D552" s="31">
        <v>942</v>
      </c>
      <c r="E552" s="30" t="s">
        <v>51</v>
      </c>
      <c r="F552" s="30" t="s">
        <v>83</v>
      </c>
      <c r="G552" s="31">
        <v>35</v>
      </c>
      <c r="H552" s="30" t="s">
        <v>65</v>
      </c>
      <c r="I552" s="32">
        <v>4014</v>
      </c>
      <c r="K552" s="36">
        <f t="shared" si="8"/>
        <v>26</v>
      </c>
      <c r="L552" s="36">
        <f>IFERROR(VLOOKUP(K552,Table2[[Employee Number]:[Monthly Income]],6, FALSE),"No Value")</f>
        <v>4011</v>
      </c>
      <c r="M552" s="36" t="str">
        <f>IFERROR(VLOOKUP(K552,Table2[[Employee Number]:[Job Role]],3,FALSE),"NULL")</f>
        <v>Manufacturing Director</v>
      </c>
    </row>
    <row r="553" spans="2:13" x14ac:dyDescent="0.25">
      <c r="B553" s="29" t="s">
        <v>56</v>
      </c>
      <c r="C553" s="30" t="s">
        <v>60</v>
      </c>
      <c r="D553" s="31">
        <v>1046</v>
      </c>
      <c r="E553" s="30" t="s">
        <v>51</v>
      </c>
      <c r="F553" s="30" t="s">
        <v>68</v>
      </c>
      <c r="G553" s="31">
        <v>32</v>
      </c>
      <c r="H553" s="30" t="s">
        <v>71</v>
      </c>
      <c r="I553" s="32">
        <v>4025</v>
      </c>
      <c r="K553" s="36">
        <f t="shared" si="8"/>
        <v>57</v>
      </c>
      <c r="L553" s="36">
        <f>IFERROR(VLOOKUP(K553,Table2[[Employee Number]:[Monthly Income]],6, FALSE),"No Value")</f>
        <v>4011</v>
      </c>
      <c r="M553" s="36" t="str">
        <f>IFERROR(VLOOKUP(K553,Table2[[Employee Number]:[Job Role]],3,FALSE),"NULL")</f>
        <v>Laboratory Technician</v>
      </c>
    </row>
    <row r="554" spans="2:13" x14ac:dyDescent="0.25">
      <c r="B554" s="29" t="s">
        <v>56</v>
      </c>
      <c r="C554" s="30" t="s">
        <v>60</v>
      </c>
      <c r="D554" s="31">
        <v>2053</v>
      </c>
      <c r="E554" s="30" t="s">
        <v>62</v>
      </c>
      <c r="F554" s="30" t="s">
        <v>68</v>
      </c>
      <c r="G554" s="31">
        <v>29</v>
      </c>
      <c r="H554" s="30" t="s">
        <v>55</v>
      </c>
      <c r="I554" s="32">
        <v>4025</v>
      </c>
      <c r="K554" s="36">
        <f t="shared" si="8"/>
        <v>75</v>
      </c>
      <c r="L554" s="36">
        <f>IFERROR(VLOOKUP(K554,Table2[[Employee Number]:[Monthly Income]],6, FALSE),"No Value")</f>
        <v>4014</v>
      </c>
      <c r="M554" s="36" t="str">
        <f>IFERROR(VLOOKUP(K554,Table2[[Employee Number]:[Job Role]],3,FALSE),"NULL")</f>
        <v>Laboratory Technician</v>
      </c>
    </row>
    <row r="555" spans="2:13" x14ac:dyDescent="0.25">
      <c r="B555" s="29" t="s">
        <v>56</v>
      </c>
      <c r="C555" s="30" t="s">
        <v>48</v>
      </c>
      <c r="D555" s="31">
        <v>709</v>
      </c>
      <c r="E555" s="30" t="s">
        <v>51</v>
      </c>
      <c r="F555" s="30" t="s">
        <v>52</v>
      </c>
      <c r="G555" s="31">
        <v>38</v>
      </c>
      <c r="H555" s="30" t="s">
        <v>71</v>
      </c>
      <c r="I555" s="32">
        <v>4028</v>
      </c>
      <c r="K555" s="36">
        <f t="shared" si="8"/>
        <v>942</v>
      </c>
      <c r="L555" s="36">
        <f>IFERROR(VLOOKUP(K555,Table2[[Employee Number]:[Monthly Income]],6, FALSE),"No Value")</f>
        <v>4014</v>
      </c>
      <c r="M555" s="36" t="str">
        <f>IFERROR(VLOOKUP(K555,Table2[[Employee Number]:[Job Role]],3,FALSE),"NULL")</f>
        <v>Healthcare Representative</v>
      </c>
    </row>
    <row r="556" spans="2:13" x14ac:dyDescent="0.25">
      <c r="B556" s="29" t="s">
        <v>44</v>
      </c>
      <c r="C556" s="30" t="s">
        <v>60</v>
      </c>
      <c r="D556" s="31">
        <v>538</v>
      </c>
      <c r="E556" s="30" t="s">
        <v>62</v>
      </c>
      <c r="F556" s="30" t="s">
        <v>68</v>
      </c>
      <c r="G556" s="31">
        <v>25</v>
      </c>
      <c r="H556" s="30" t="s">
        <v>77</v>
      </c>
      <c r="I556" s="32">
        <v>4031</v>
      </c>
      <c r="K556" s="36">
        <f t="shared" si="8"/>
        <v>1046</v>
      </c>
      <c r="L556" s="36">
        <f>IFERROR(VLOOKUP(K556,Table2[[Employee Number]:[Monthly Income]],6, FALSE),"No Value")</f>
        <v>4025</v>
      </c>
      <c r="M556" s="36" t="str">
        <f>IFERROR(VLOOKUP(K556,Table2[[Employee Number]:[Job Role]],3,FALSE),"NULL")</f>
        <v>Laboratory Technician</v>
      </c>
    </row>
    <row r="557" spans="2:13" x14ac:dyDescent="0.25">
      <c r="B557" s="29" t="s">
        <v>56</v>
      </c>
      <c r="C557" s="30" t="s">
        <v>60</v>
      </c>
      <c r="D557" s="31">
        <v>1140</v>
      </c>
      <c r="E557" s="30" t="s">
        <v>62</v>
      </c>
      <c r="F557" s="30" t="s">
        <v>81</v>
      </c>
      <c r="G557" s="31">
        <v>34</v>
      </c>
      <c r="H557" s="30" t="s">
        <v>55</v>
      </c>
      <c r="I557" s="32">
        <v>4033</v>
      </c>
      <c r="K557" s="36">
        <f t="shared" si="8"/>
        <v>2053</v>
      </c>
      <c r="L557" s="36">
        <f>IFERROR(VLOOKUP(K557,Table2[[Employee Number]:[Monthly Income]],6, FALSE),"No Value")</f>
        <v>4025</v>
      </c>
      <c r="M557" s="36" t="str">
        <f>IFERROR(VLOOKUP(K557,Table2[[Employee Number]:[Job Role]],3,FALSE),"NULL")</f>
        <v>Laboratory Technician</v>
      </c>
    </row>
    <row r="558" spans="2:13" x14ac:dyDescent="0.25">
      <c r="B558" s="29" t="s">
        <v>56</v>
      </c>
      <c r="C558" s="30" t="s">
        <v>60</v>
      </c>
      <c r="D558" s="31">
        <v>1501</v>
      </c>
      <c r="E558" s="30" t="s">
        <v>62</v>
      </c>
      <c r="F558" s="30" t="s">
        <v>83</v>
      </c>
      <c r="G558" s="31">
        <v>55</v>
      </c>
      <c r="H558" s="30" t="s">
        <v>71</v>
      </c>
      <c r="I558" s="32">
        <v>4035</v>
      </c>
      <c r="K558" s="36">
        <f t="shared" si="8"/>
        <v>709</v>
      </c>
      <c r="L558" s="36">
        <f>IFERROR(VLOOKUP(K558,Table2[[Employee Number]:[Monthly Income]],6, FALSE),"No Value")</f>
        <v>4028</v>
      </c>
      <c r="M558" s="36" t="str">
        <f>IFERROR(VLOOKUP(K558,Table2[[Employee Number]:[Job Role]],3,FALSE),"NULL")</f>
        <v>Sales Executive</v>
      </c>
    </row>
    <row r="559" spans="2:13" x14ac:dyDescent="0.25">
      <c r="B559" s="29" t="s">
        <v>56</v>
      </c>
      <c r="C559" s="30" t="s">
        <v>48</v>
      </c>
      <c r="D559" s="31">
        <v>855</v>
      </c>
      <c r="E559" s="30" t="s">
        <v>62</v>
      </c>
      <c r="F559" s="30" t="s">
        <v>52</v>
      </c>
      <c r="G559" s="31">
        <v>33</v>
      </c>
      <c r="H559" s="30" t="s">
        <v>77</v>
      </c>
      <c r="I559" s="32">
        <v>4037</v>
      </c>
      <c r="K559" s="36" t="str">
        <f t="shared" si="8"/>
        <v>No Data Available</v>
      </c>
      <c r="L559" s="36" t="str">
        <f>IFERROR(VLOOKUP(K559,Table2[[Employee Number]:[Monthly Income]],6, FALSE),"No Value")</f>
        <v>No Value</v>
      </c>
      <c r="M559" s="36" t="str">
        <f>IFERROR(VLOOKUP(K559,Table2[[Employee Number]:[Job Role]],3,FALSE),"NULL")</f>
        <v>NULL</v>
      </c>
    </row>
    <row r="560" spans="2:13" x14ac:dyDescent="0.25">
      <c r="B560" s="29" t="s">
        <v>56</v>
      </c>
      <c r="C560" s="30" t="s">
        <v>48</v>
      </c>
      <c r="D560" s="31">
        <v>595</v>
      </c>
      <c r="E560" s="30" t="s">
        <v>51</v>
      </c>
      <c r="F560" s="30" t="s">
        <v>52</v>
      </c>
      <c r="G560" s="31">
        <v>48</v>
      </c>
      <c r="H560" s="30" t="s">
        <v>134</v>
      </c>
      <c r="I560" s="32">
        <v>4051</v>
      </c>
      <c r="K560" s="36">
        <f t="shared" si="8"/>
        <v>1140</v>
      </c>
      <c r="L560" s="36">
        <f>IFERROR(VLOOKUP(K560,Table2[[Employee Number]:[Monthly Income]],6, FALSE),"No Value")</f>
        <v>4033</v>
      </c>
      <c r="M560" s="36" t="str">
        <f>IFERROR(VLOOKUP(K560,Table2[[Employee Number]:[Job Role]],3,FALSE),"NULL")</f>
        <v>Manufacturing Director</v>
      </c>
    </row>
    <row r="561" spans="2:13" x14ac:dyDescent="0.25">
      <c r="B561" s="29" t="s">
        <v>56</v>
      </c>
      <c r="C561" s="30" t="s">
        <v>60</v>
      </c>
      <c r="D561" s="31">
        <v>1619</v>
      </c>
      <c r="E561" s="30" t="s">
        <v>62</v>
      </c>
      <c r="F561" s="30" t="s">
        <v>68</v>
      </c>
      <c r="G561" s="31">
        <v>27</v>
      </c>
      <c r="H561" s="30" t="s">
        <v>77</v>
      </c>
      <c r="I561" s="32">
        <v>4066</v>
      </c>
      <c r="K561" s="36">
        <f t="shared" si="8"/>
        <v>1501</v>
      </c>
      <c r="L561" s="36">
        <f>IFERROR(VLOOKUP(K561,Table2[[Employee Number]:[Monthly Income]],6, FALSE),"No Value")</f>
        <v>4035</v>
      </c>
      <c r="M561" s="36" t="str">
        <f>IFERROR(VLOOKUP(K561,Table2[[Employee Number]:[Job Role]],3,FALSE),"NULL")</f>
        <v>Healthcare Representative</v>
      </c>
    </row>
    <row r="562" spans="2:13" x14ac:dyDescent="0.25">
      <c r="B562" s="29" t="s">
        <v>56</v>
      </c>
      <c r="C562" s="30" t="s">
        <v>60</v>
      </c>
      <c r="D562" s="31">
        <v>1552</v>
      </c>
      <c r="E562" s="30" t="s">
        <v>62</v>
      </c>
      <c r="F562" s="30" t="s">
        <v>83</v>
      </c>
      <c r="G562" s="31">
        <v>40</v>
      </c>
      <c r="H562" s="30" t="s">
        <v>55</v>
      </c>
      <c r="I562" s="32">
        <v>4069</v>
      </c>
      <c r="K562" s="36">
        <f t="shared" si="8"/>
        <v>855</v>
      </c>
      <c r="L562" s="36">
        <f>IFERROR(VLOOKUP(K562,Table2[[Employee Number]:[Monthly Income]],6, FALSE),"No Value")</f>
        <v>4037</v>
      </c>
      <c r="M562" s="36" t="str">
        <f>IFERROR(VLOOKUP(K562,Table2[[Employee Number]:[Job Role]],3,FALSE),"NULL")</f>
        <v>Sales Executive</v>
      </c>
    </row>
    <row r="563" spans="2:13" x14ac:dyDescent="0.25">
      <c r="B563" s="29" t="s">
        <v>56</v>
      </c>
      <c r="C563" s="30" t="s">
        <v>161</v>
      </c>
      <c r="D563" s="31">
        <v>1794</v>
      </c>
      <c r="E563" s="30" t="s">
        <v>62</v>
      </c>
      <c r="F563" s="30" t="s">
        <v>163</v>
      </c>
      <c r="G563" s="31">
        <v>37</v>
      </c>
      <c r="H563" s="30" t="s">
        <v>55</v>
      </c>
      <c r="I563" s="32">
        <v>4071</v>
      </c>
      <c r="K563" s="36">
        <f t="shared" si="8"/>
        <v>595</v>
      </c>
      <c r="L563" s="36">
        <f>IFERROR(VLOOKUP(K563,Table2[[Employee Number]:[Monthly Income]],6, FALSE),"No Value")</f>
        <v>4051</v>
      </c>
      <c r="M563" s="36" t="str">
        <f>IFERROR(VLOOKUP(K563,Table2[[Employee Number]:[Job Role]],3,FALSE),"NULL")</f>
        <v>Sales Executive</v>
      </c>
    </row>
    <row r="564" spans="2:13" x14ac:dyDescent="0.25">
      <c r="B564" s="29" t="s">
        <v>56</v>
      </c>
      <c r="C564" s="30" t="s">
        <v>48</v>
      </c>
      <c r="D564" s="31">
        <v>1396</v>
      </c>
      <c r="E564" s="30" t="s">
        <v>62</v>
      </c>
      <c r="F564" s="30" t="s">
        <v>52</v>
      </c>
      <c r="G564" s="31">
        <v>32</v>
      </c>
      <c r="H564" s="30" t="s">
        <v>65</v>
      </c>
      <c r="I564" s="32">
        <v>4078</v>
      </c>
      <c r="K564" s="36">
        <f t="shared" si="8"/>
        <v>1619</v>
      </c>
      <c r="L564" s="36">
        <f>IFERROR(VLOOKUP(K564,Table2[[Employee Number]:[Monthly Income]],6, FALSE),"No Value")</f>
        <v>4066</v>
      </c>
      <c r="M564" s="36" t="str">
        <f>IFERROR(VLOOKUP(K564,Table2[[Employee Number]:[Job Role]],3,FALSE),"NULL")</f>
        <v>Laboratory Technician</v>
      </c>
    </row>
    <row r="565" spans="2:13" x14ac:dyDescent="0.25">
      <c r="B565" s="29" t="s">
        <v>56</v>
      </c>
      <c r="C565" s="30" t="s">
        <v>60</v>
      </c>
      <c r="D565" s="31">
        <v>1402</v>
      </c>
      <c r="E565" s="30" t="s">
        <v>51</v>
      </c>
      <c r="F565" s="30" t="s">
        <v>63</v>
      </c>
      <c r="G565" s="31">
        <v>43</v>
      </c>
      <c r="H565" s="30" t="s">
        <v>77</v>
      </c>
      <c r="I565" s="32">
        <v>4081</v>
      </c>
      <c r="K565" s="36">
        <f t="shared" si="8"/>
        <v>1552</v>
      </c>
      <c r="L565" s="36">
        <f>IFERROR(VLOOKUP(K565,Table2[[Employee Number]:[Monthly Income]],6, FALSE),"No Value")</f>
        <v>4069</v>
      </c>
      <c r="M565" s="36" t="str">
        <f>IFERROR(VLOOKUP(K565,Table2[[Employee Number]:[Job Role]],3,FALSE),"NULL")</f>
        <v>Healthcare Representative</v>
      </c>
    </row>
    <row r="566" spans="2:13" x14ac:dyDescent="0.25">
      <c r="B566" s="29" t="s">
        <v>44</v>
      </c>
      <c r="C566" s="30" t="s">
        <v>60</v>
      </c>
      <c r="D566" s="31">
        <v>1537</v>
      </c>
      <c r="E566" s="30" t="s">
        <v>51</v>
      </c>
      <c r="F566" s="30" t="s">
        <v>63</v>
      </c>
      <c r="G566" s="31">
        <v>31</v>
      </c>
      <c r="H566" s="30" t="s">
        <v>77</v>
      </c>
      <c r="I566" s="32">
        <v>4084</v>
      </c>
      <c r="K566" s="36">
        <f t="shared" si="8"/>
        <v>1794</v>
      </c>
      <c r="L566" s="36">
        <f>IFERROR(VLOOKUP(K566,Table2[[Employee Number]:[Monthly Income]],6, FALSE),"No Value")</f>
        <v>4071</v>
      </c>
      <c r="M566" s="36" t="str">
        <f>IFERROR(VLOOKUP(K566,Table2[[Employee Number]:[Job Role]],3,FALSE),"NULL")</f>
        <v>Human Resources</v>
      </c>
    </row>
    <row r="567" spans="2:13" x14ac:dyDescent="0.25">
      <c r="B567" s="29" t="s">
        <v>56</v>
      </c>
      <c r="C567" s="30" t="s">
        <v>60</v>
      </c>
      <c r="D567" s="31">
        <v>1574</v>
      </c>
      <c r="E567" s="30" t="s">
        <v>62</v>
      </c>
      <c r="F567" s="30" t="s">
        <v>63</v>
      </c>
      <c r="G567" s="31">
        <v>32</v>
      </c>
      <c r="H567" s="30" t="s">
        <v>71</v>
      </c>
      <c r="I567" s="32">
        <v>4087</v>
      </c>
      <c r="K567" s="36">
        <f t="shared" si="8"/>
        <v>1396</v>
      </c>
      <c r="L567" s="36">
        <f>IFERROR(VLOOKUP(K567,Table2[[Employee Number]:[Monthly Income]],6, FALSE),"No Value")</f>
        <v>4078</v>
      </c>
      <c r="M567" s="36" t="str">
        <f>IFERROR(VLOOKUP(K567,Table2[[Employee Number]:[Job Role]],3,FALSE),"NULL")</f>
        <v>Sales Executive</v>
      </c>
    </row>
    <row r="568" spans="2:13" x14ac:dyDescent="0.25">
      <c r="B568" s="29" t="s">
        <v>56</v>
      </c>
      <c r="C568" s="30" t="s">
        <v>60</v>
      </c>
      <c r="D568" s="31">
        <v>659</v>
      </c>
      <c r="E568" s="30" t="s">
        <v>51</v>
      </c>
      <c r="F568" s="30" t="s">
        <v>83</v>
      </c>
      <c r="G568" s="31">
        <v>42</v>
      </c>
      <c r="H568" s="30" t="s">
        <v>71</v>
      </c>
      <c r="I568" s="32">
        <v>4089</v>
      </c>
      <c r="K568" s="36">
        <f t="shared" si="8"/>
        <v>1402</v>
      </c>
      <c r="L568" s="36">
        <f>IFERROR(VLOOKUP(K568,Table2[[Employee Number]:[Monthly Income]],6, FALSE),"No Value")</f>
        <v>4081</v>
      </c>
      <c r="M568" s="36" t="str">
        <f>IFERROR(VLOOKUP(K568,Table2[[Employee Number]:[Job Role]],3,FALSE),"NULL")</f>
        <v>Research Scientist</v>
      </c>
    </row>
    <row r="569" spans="2:13" x14ac:dyDescent="0.25">
      <c r="B569" s="29" t="s">
        <v>56</v>
      </c>
      <c r="C569" s="30" t="s">
        <v>48</v>
      </c>
      <c r="D569" s="31">
        <v>1349</v>
      </c>
      <c r="E569" s="30" t="s">
        <v>51</v>
      </c>
      <c r="F569" s="30" t="s">
        <v>52</v>
      </c>
      <c r="G569" s="31">
        <v>41</v>
      </c>
      <c r="H569" s="30" t="s">
        <v>77</v>
      </c>
      <c r="I569" s="32">
        <v>4103</v>
      </c>
      <c r="K569" s="36" t="str">
        <f t="shared" si="8"/>
        <v>No Data Available</v>
      </c>
      <c r="L569" s="36" t="str">
        <f>IFERROR(VLOOKUP(K569,Table2[[Employee Number]:[Monthly Income]],6, FALSE),"No Value")</f>
        <v>No Value</v>
      </c>
      <c r="M569" s="36" t="str">
        <f>IFERROR(VLOOKUP(K569,Table2[[Employee Number]:[Job Role]],3,FALSE),"NULL")</f>
        <v>NULL</v>
      </c>
    </row>
    <row r="570" spans="2:13" x14ac:dyDescent="0.25">
      <c r="B570" s="29" t="s">
        <v>56</v>
      </c>
      <c r="C570" s="30" t="s">
        <v>48</v>
      </c>
      <c r="D570" s="31">
        <v>1965</v>
      </c>
      <c r="E570" s="30" t="s">
        <v>62</v>
      </c>
      <c r="F570" s="30" t="s">
        <v>52</v>
      </c>
      <c r="G570" s="31">
        <v>27</v>
      </c>
      <c r="H570" s="30" t="s">
        <v>77</v>
      </c>
      <c r="I570" s="32">
        <v>4105</v>
      </c>
      <c r="K570" s="36">
        <f t="shared" si="8"/>
        <v>1574</v>
      </c>
      <c r="L570" s="36">
        <f>IFERROR(VLOOKUP(K570,Table2[[Employee Number]:[Monthly Income]],6, FALSE),"No Value")</f>
        <v>4087</v>
      </c>
      <c r="M570" s="36" t="str">
        <f>IFERROR(VLOOKUP(K570,Table2[[Employee Number]:[Job Role]],3,FALSE),"NULL")</f>
        <v>Research Scientist</v>
      </c>
    </row>
    <row r="571" spans="2:13" x14ac:dyDescent="0.25">
      <c r="B571" s="29" t="s">
        <v>56</v>
      </c>
      <c r="C571" s="30" t="s">
        <v>60</v>
      </c>
      <c r="D571" s="31">
        <v>1062</v>
      </c>
      <c r="E571" s="30" t="s">
        <v>51</v>
      </c>
      <c r="F571" s="30" t="s">
        <v>83</v>
      </c>
      <c r="G571" s="31">
        <v>37</v>
      </c>
      <c r="H571" s="30" t="s">
        <v>77</v>
      </c>
      <c r="I571" s="32">
        <v>4107</v>
      </c>
      <c r="K571" s="36">
        <f t="shared" si="8"/>
        <v>659</v>
      </c>
      <c r="L571" s="36">
        <f>IFERROR(VLOOKUP(K571,Table2[[Employee Number]:[Monthly Income]],6, FALSE),"No Value")</f>
        <v>4089</v>
      </c>
      <c r="M571" s="36" t="str">
        <f>IFERROR(VLOOKUP(K571,Table2[[Employee Number]:[Job Role]],3,FALSE),"NULL")</f>
        <v>Healthcare Representative</v>
      </c>
    </row>
    <row r="572" spans="2:13" x14ac:dyDescent="0.25">
      <c r="B572" s="29" t="s">
        <v>56</v>
      </c>
      <c r="C572" s="30" t="s">
        <v>60</v>
      </c>
      <c r="D572" s="31">
        <v>2014</v>
      </c>
      <c r="E572" s="30" t="s">
        <v>62</v>
      </c>
      <c r="F572" s="30" t="s">
        <v>63</v>
      </c>
      <c r="G572" s="31">
        <v>39</v>
      </c>
      <c r="H572" s="30" t="s">
        <v>65</v>
      </c>
      <c r="I572" s="32">
        <v>4108</v>
      </c>
      <c r="K572" s="36">
        <f t="shared" si="8"/>
        <v>1349</v>
      </c>
      <c r="L572" s="36">
        <f>IFERROR(VLOOKUP(K572,Table2[[Employee Number]:[Monthly Income]],6, FALSE),"No Value")</f>
        <v>4103</v>
      </c>
      <c r="M572" s="36" t="str">
        <f>IFERROR(VLOOKUP(K572,Table2[[Employee Number]:[Job Role]],3,FALSE),"NULL")</f>
        <v>Sales Executive</v>
      </c>
    </row>
    <row r="573" spans="2:13" x14ac:dyDescent="0.25">
      <c r="B573" s="29" t="s">
        <v>56</v>
      </c>
      <c r="C573" s="30" t="s">
        <v>48</v>
      </c>
      <c r="D573" s="31">
        <v>1211</v>
      </c>
      <c r="E573" s="30" t="s">
        <v>62</v>
      </c>
      <c r="F573" s="30" t="s">
        <v>52</v>
      </c>
      <c r="G573" s="31">
        <v>30</v>
      </c>
      <c r="H573" s="30" t="s">
        <v>71</v>
      </c>
      <c r="I573" s="32">
        <v>4115</v>
      </c>
      <c r="K573" s="36">
        <f t="shared" si="8"/>
        <v>1965</v>
      </c>
      <c r="L573" s="36">
        <f>IFERROR(VLOOKUP(K573,Table2[[Employee Number]:[Monthly Income]],6, FALSE),"No Value")</f>
        <v>4105</v>
      </c>
      <c r="M573" s="36" t="str">
        <f>IFERROR(VLOOKUP(K573,Table2[[Employee Number]:[Job Role]],3,FALSE),"NULL")</f>
        <v>Sales Executive</v>
      </c>
    </row>
    <row r="574" spans="2:13" x14ac:dyDescent="0.25">
      <c r="B574" s="29" t="s">
        <v>56</v>
      </c>
      <c r="C574" s="30" t="s">
        <v>48</v>
      </c>
      <c r="D574" s="31">
        <v>1812</v>
      </c>
      <c r="E574" s="30" t="s">
        <v>62</v>
      </c>
      <c r="F574" s="30" t="s">
        <v>52</v>
      </c>
      <c r="G574" s="31">
        <v>39</v>
      </c>
      <c r="H574" s="30" t="s">
        <v>77</v>
      </c>
      <c r="I574" s="32">
        <v>4127</v>
      </c>
      <c r="K574" s="36">
        <f t="shared" si="8"/>
        <v>1062</v>
      </c>
      <c r="L574" s="36">
        <f>IFERROR(VLOOKUP(K574,Table2[[Employee Number]:[Monthly Income]],6, FALSE),"No Value")</f>
        <v>4107</v>
      </c>
      <c r="M574" s="36" t="str">
        <f>IFERROR(VLOOKUP(K574,Table2[[Employee Number]:[Job Role]],3,FALSE),"NULL")</f>
        <v>Healthcare Representative</v>
      </c>
    </row>
    <row r="575" spans="2:13" x14ac:dyDescent="0.25">
      <c r="B575" s="29" t="s">
        <v>56</v>
      </c>
      <c r="C575" s="30" t="s">
        <v>60</v>
      </c>
      <c r="D575" s="31">
        <v>1011</v>
      </c>
      <c r="E575" s="30" t="s">
        <v>51</v>
      </c>
      <c r="F575" s="30" t="s">
        <v>81</v>
      </c>
      <c r="G575" s="31">
        <v>31</v>
      </c>
      <c r="H575" s="30" t="s">
        <v>65</v>
      </c>
      <c r="I575" s="32">
        <v>4148</v>
      </c>
      <c r="K575" s="36">
        <f t="shared" si="8"/>
        <v>2014</v>
      </c>
      <c r="L575" s="36">
        <f>IFERROR(VLOOKUP(K575,Table2[[Employee Number]:[Monthly Income]],6, FALSE),"No Value")</f>
        <v>4108</v>
      </c>
      <c r="M575" s="36" t="str">
        <f>IFERROR(VLOOKUP(K575,Table2[[Employee Number]:[Job Role]],3,FALSE),"NULL")</f>
        <v>Research Scientist</v>
      </c>
    </row>
    <row r="576" spans="2:13" x14ac:dyDescent="0.25">
      <c r="B576" s="29" t="s">
        <v>56</v>
      </c>
      <c r="C576" s="30" t="s">
        <v>60</v>
      </c>
      <c r="D576" s="31">
        <v>1630</v>
      </c>
      <c r="E576" s="30" t="s">
        <v>51</v>
      </c>
      <c r="F576" s="30" t="s">
        <v>83</v>
      </c>
      <c r="G576" s="31">
        <v>35</v>
      </c>
      <c r="H576" s="30" t="s">
        <v>71</v>
      </c>
      <c r="I576" s="32">
        <v>4148</v>
      </c>
      <c r="K576" s="36">
        <f t="shared" si="8"/>
        <v>1211</v>
      </c>
      <c r="L576" s="36">
        <f>IFERROR(VLOOKUP(K576,Table2[[Employee Number]:[Monthly Income]],6, FALSE),"No Value")</f>
        <v>4115</v>
      </c>
      <c r="M576" s="36" t="str">
        <f>IFERROR(VLOOKUP(K576,Table2[[Employee Number]:[Job Role]],3,FALSE),"NULL")</f>
        <v>Sales Executive</v>
      </c>
    </row>
    <row r="577" spans="2:13" x14ac:dyDescent="0.25">
      <c r="B577" s="29" t="s">
        <v>56</v>
      </c>
      <c r="C577" s="30" t="s">
        <v>60</v>
      </c>
      <c r="D577" s="31">
        <v>117</v>
      </c>
      <c r="E577" s="30" t="s">
        <v>62</v>
      </c>
      <c r="F577" s="30" t="s">
        <v>83</v>
      </c>
      <c r="G577" s="31">
        <v>30</v>
      </c>
      <c r="H577" s="30" t="s">
        <v>77</v>
      </c>
      <c r="I577" s="32">
        <v>4152</v>
      </c>
      <c r="K577" s="36">
        <f t="shared" si="8"/>
        <v>1812</v>
      </c>
      <c r="L577" s="36">
        <f>IFERROR(VLOOKUP(K577,Table2[[Employee Number]:[Monthly Income]],6, FALSE),"No Value")</f>
        <v>4127</v>
      </c>
      <c r="M577" s="36" t="str">
        <f>IFERROR(VLOOKUP(K577,Table2[[Employee Number]:[Job Role]],3,FALSE),"NULL")</f>
        <v>Sales Executive</v>
      </c>
    </row>
    <row r="578" spans="2:13" x14ac:dyDescent="0.25">
      <c r="B578" s="29" t="s">
        <v>56</v>
      </c>
      <c r="C578" s="30" t="s">
        <v>48</v>
      </c>
      <c r="D578" s="31">
        <v>72</v>
      </c>
      <c r="E578" s="30" t="s">
        <v>51</v>
      </c>
      <c r="F578" s="30" t="s">
        <v>52</v>
      </c>
      <c r="G578" s="31">
        <v>26</v>
      </c>
      <c r="H578" s="30" t="s">
        <v>77</v>
      </c>
      <c r="I578" s="32">
        <v>4157</v>
      </c>
      <c r="K578" s="36">
        <f t="shared" si="8"/>
        <v>1011</v>
      </c>
      <c r="L578" s="36">
        <f>IFERROR(VLOOKUP(K578,Table2[[Employee Number]:[Monthly Income]],6, FALSE),"No Value")</f>
        <v>4148</v>
      </c>
      <c r="M578" s="36" t="str">
        <f>IFERROR(VLOOKUP(K578,Table2[[Employee Number]:[Job Role]],3,FALSE),"NULL")</f>
        <v>Manufacturing Director</v>
      </c>
    </row>
    <row r="579" spans="2:13" x14ac:dyDescent="0.25">
      <c r="B579" s="29" t="s">
        <v>56</v>
      </c>
      <c r="C579" s="30" t="s">
        <v>48</v>
      </c>
      <c r="D579" s="31">
        <v>1445</v>
      </c>
      <c r="E579" s="30" t="s">
        <v>51</v>
      </c>
      <c r="F579" s="30" t="s">
        <v>52</v>
      </c>
      <c r="G579" s="31">
        <v>24</v>
      </c>
      <c r="H579" s="30" t="s">
        <v>65</v>
      </c>
      <c r="I579" s="32">
        <v>4162</v>
      </c>
      <c r="K579" s="36">
        <f t="shared" si="8"/>
        <v>1630</v>
      </c>
      <c r="L579" s="36">
        <f>IFERROR(VLOOKUP(K579,Table2[[Employee Number]:[Monthly Income]],6, FALSE),"No Value")</f>
        <v>4148</v>
      </c>
      <c r="M579" s="36" t="str">
        <f>IFERROR(VLOOKUP(K579,Table2[[Employee Number]:[Job Role]],3,FALSE),"NULL")</f>
        <v>Healthcare Representative</v>
      </c>
    </row>
    <row r="580" spans="2:13" x14ac:dyDescent="0.25">
      <c r="B580" s="29" t="s">
        <v>56</v>
      </c>
      <c r="C580" s="30" t="s">
        <v>48</v>
      </c>
      <c r="D580" s="31">
        <v>1003</v>
      </c>
      <c r="E580" s="30" t="s">
        <v>51</v>
      </c>
      <c r="F580" s="30" t="s">
        <v>52</v>
      </c>
      <c r="G580" s="31">
        <v>47</v>
      </c>
      <c r="H580" s="30" t="s">
        <v>55</v>
      </c>
      <c r="I580" s="32">
        <v>4163</v>
      </c>
      <c r="K580" s="36">
        <f t="shared" si="8"/>
        <v>117</v>
      </c>
      <c r="L580" s="36">
        <f>IFERROR(VLOOKUP(K580,Table2[[Employee Number]:[Monthly Income]],6, FALSE),"No Value")</f>
        <v>4152</v>
      </c>
      <c r="M580" s="36" t="str">
        <f>IFERROR(VLOOKUP(K580,Table2[[Employee Number]:[Job Role]],3,FALSE),"NULL")</f>
        <v>Healthcare Representative</v>
      </c>
    </row>
    <row r="581" spans="2:13" x14ac:dyDescent="0.25">
      <c r="B581" s="29" t="s">
        <v>44</v>
      </c>
      <c r="C581" s="30" t="s">
        <v>60</v>
      </c>
      <c r="D581" s="31">
        <v>926</v>
      </c>
      <c r="E581" s="30" t="s">
        <v>51</v>
      </c>
      <c r="F581" s="30" t="s">
        <v>81</v>
      </c>
      <c r="G581" s="31">
        <v>22</v>
      </c>
      <c r="H581" s="30" t="s">
        <v>65</v>
      </c>
      <c r="I581" s="32">
        <v>4171</v>
      </c>
      <c r="K581" s="36">
        <f t="shared" si="8"/>
        <v>72</v>
      </c>
      <c r="L581" s="36">
        <f>IFERROR(VLOOKUP(K581,Table2[[Employee Number]:[Monthly Income]],6, FALSE),"No Value")</f>
        <v>4157</v>
      </c>
      <c r="M581" s="36" t="str">
        <f>IFERROR(VLOOKUP(K581,Table2[[Employee Number]:[Job Role]],3,FALSE),"NULL")</f>
        <v>Sales Executive</v>
      </c>
    </row>
    <row r="582" spans="2:13" x14ac:dyDescent="0.25">
      <c r="B582" s="29" t="s">
        <v>56</v>
      </c>
      <c r="C582" s="30" t="s">
        <v>48</v>
      </c>
      <c r="D582" s="31">
        <v>1669</v>
      </c>
      <c r="E582" s="30" t="s">
        <v>62</v>
      </c>
      <c r="F582" s="30" t="s">
        <v>52</v>
      </c>
      <c r="G582" s="31">
        <v>29</v>
      </c>
      <c r="H582" s="30" t="s">
        <v>77</v>
      </c>
      <c r="I582" s="32">
        <v>4187</v>
      </c>
      <c r="K582" s="36">
        <f t="shared" si="8"/>
        <v>1445</v>
      </c>
      <c r="L582" s="36">
        <f>IFERROR(VLOOKUP(K582,Table2[[Employee Number]:[Monthly Income]],6, FALSE),"No Value")</f>
        <v>4162</v>
      </c>
      <c r="M582" s="36" t="str">
        <f>IFERROR(VLOOKUP(K582,Table2[[Employee Number]:[Job Role]],3,FALSE),"NULL")</f>
        <v>Sales Executive</v>
      </c>
    </row>
    <row r="583" spans="2:13" x14ac:dyDescent="0.25">
      <c r="B583" s="29" t="s">
        <v>56</v>
      </c>
      <c r="C583" s="30" t="s">
        <v>48</v>
      </c>
      <c r="D583" s="31">
        <v>1787</v>
      </c>
      <c r="E583" s="30" t="s">
        <v>62</v>
      </c>
      <c r="F583" s="30" t="s">
        <v>52</v>
      </c>
      <c r="G583" s="31">
        <v>37</v>
      </c>
      <c r="H583" s="30" t="s">
        <v>55</v>
      </c>
      <c r="I583" s="32">
        <v>4189</v>
      </c>
      <c r="K583" s="36">
        <f t="shared" si="8"/>
        <v>1003</v>
      </c>
      <c r="L583" s="36">
        <f>IFERROR(VLOOKUP(K583,Table2[[Employee Number]:[Monthly Income]],6, FALSE),"No Value")</f>
        <v>4163</v>
      </c>
      <c r="M583" s="36" t="str">
        <f>IFERROR(VLOOKUP(K583,Table2[[Employee Number]:[Job Role]],3,FALSE),"NULL")</f>
        <v>Sales Executive</v>
      </c>
    </row>
    <row r="584" spans="2:13" x14ac:dyDescent="0.25">
      <c r="B584" s="29" t="s">
        <v>56</v>
      </c>
      <c r="C584" s="30" t="s">
        <v>60</v>
      </c>
      <c r="D584" s="31">
        <v>15</v>
      </c>
      <c r="E584" s="30" t="s">
        <v>51</v>
      </c>
      <c r="F584" s="30" t="s">
        <v>68</v>
      </c>
      <c r="G584" s="31">
        <v>29</v>
      </c>
      <c r="H584" s="30" t="s">
        <v>55</v>
      </c>
      <c r="I584" s="32">
        <v>4193</v>
      </c>
      <c r="K584" s="36" t="str">
        <f t="shared" si="8"/>
        <v>No Data Available</v>
      </c>
      <c r="L584" s="36" t="str">
        <f>IFERROR(VLOOKUP(K584,Table2[[Employee Number]:[Monthly Income]],6, FALSE),"No Value")</f>
        <v>No Value</v>
      </c>
      <c r="M584" s="36" t="str">
        <f>IFERROR(VLOOKUP(K584,Table2[[Employee Number]:[Job Role]],3,FALSE),"NULL")</f>
        <v>NULL</v>
      </c>
    </row>
    <row r="585" spans="2:13" x14ac:dyDescent="0.25">
      <c r="B585" s="29" t="s">
        <v>56</v>
      </c>
      <c r="C585" s="30" t="s">
        <v>48</v>
      </c>
      <c r="D585" s="31">
        <v>879</v>
      </c>
      <c r="E585" s="30" t="s">
        <v>62</v>
      </c>
      <c r="F585" s="30" t="s">
        <v>52</v>
      </c>
      <c r="G585" s="31">
        <v>25</v>
      </c>
      <c r="H585" s="30" t="s">
        <v>65</v>
      </c>
      <c r="I585" s="32">
        <v>4194</v>
      </c>
      <c r="K585" s="36">
        <f t="shared" ref="K585:K648" si="9">IF(B582="No", D582, "No Data Available")</f>
        <v>1669</v>
      </c>
      <c r="L585" s="36">
        <f>IFERROR(VLOOKUP(K585,Table2[[Employee Number]:[Monthly Income]],6, FALSE),"No Value")</f>
        <v>4187</v>
      </c>
      <c r="M585" s="36" t="str">
        <f>IFERROR(VLOOKUP(K585,Table2[[Employee Number]:[Job Role]],3,FALSE),"NULL")</f>
        <v>Sales Executive</v>
      </c>
    </row>
    <row r="586" spans="2:13" x14ac:dyDescent="0.25">
      <c r="B586" s="29" t="s">
        <v>56</v>
      </c>
      <c r="C586" s="30" t="s">
        <v>60</v>
      </c>
      <c r="D586" s="31">
        <v>518</v>
      </c>
      <c r="E586" s="30" t="s">
        <v>62</v>
      </c>
      <c r="F586" s="30" t="s">
        <v>81</v>
      </c>
      <c r="G586" s="31">
        <v>37</v>
      </c>
      <c r="H586" s="30" t="s">
        <v>71</v>
      </c>
      <c r="I586" s="32">
        <v>4197</v>
      </c>
      <c r="K586" s="36">
        <f t="shared" si="9"/>
        <v>1787</v>
      </c>
      <c r="L586" s="36">
        <f>IFERROR(VLOOKUP(K586,Table2[[Employee Number]:[Monthly Income]],6, FALSE),"No Value")</f>
        <v>4189</v>
      </c>
      <c r="M586" s="36" t="str">
        <f>IFERROR(VLOOKUP(K586,Table2[[Employee Number]:[Job Role]],3,FALSE),"NULL")</f>
        <v>Sales Executive</v>
      </c>
    </row>
    <row r="587" spans="2:13" x14ac:dyDescent="0.25">
      <c r="B587" s="29" t="s">
        <v>56</v>
      </c>
      <c r="C587" s="30" t="s">
        <v>60</v>
      </c>
      <c r="D587" s="31">
        <v>1881</v>
      </c>
      <c r="E587" s="30" t="s">
        <v>62</v>
      </c>
      <c r="F587" s="30" t="s">
        <v>68</v>
      </c>
      <c r="G587" s="31">
        <v>31</v>
      </c>
      <c r="H587" s="30" t="s">
        <v>77</v>
      </c>
      <c r="I587" s="32">
        <v>4197</v>
      </c>
      <c r="K587" s="36">
        <f t="shared" si="9"/>
        <v>15</v>
      </c>
      <c r="L587" s="36">
        <f>IFERROR(VLOOKUP(K587,Table2[[Employee Number]:[Monthly Income]],6, FALSE),"No Value")</f>
        <v>4193</v>
      </c>
      <c r="M587" s="36" t="str">
        <f>IFERROR(VLOOKUP(K587,Table2[[Employee Number]:[Job Role]],3,FALSE),"NULL")</f>
        <v>Laboratory Technician</v>
      </c>
    </row>
    <row r="588" spans="2:13" x14ac:dyDescent="0.25">
      <c r="B588" s="29" t="s">
        <v>56</v>
      </c>
      <c r="C588" s="30" t="s">
        <v>48</v>
      </c>
      <c r="D588" s="31">
        <v>1583</v>
      </c>
      <c r="E588" s="30" t="s">
        <v>51</v>
      </c>
      <c r="F588" s="30" t="s">
        <v>52</v>
      </c>
      <c r="G588" s="31">
        <v>38</v>
      </c>
      <c r="H588" s="30" t="s">
        <v>77</v>
      </c>
      <c r="I588" s="32">
        <v>4198</v>
      </c>
      <c r="K588" s="36">
        <f t="shared" si="9"/>
        <v>879</v>
      </c>
      <c r="L588" s="36">
        <f>IFERROR(VLOOKUP(K588,Table2[[Employee Number]:[Monthly Income]],6, FALSE),"No Value")</f>
        <v>4194</v>
      </c>
      <c r="M588" s="36" t="str">
        <f>IFERROR(VLOOKUP(K588,Table2[[Employee Number]:[Job Role]],3,FALSE),"NULL")</f>
        <v>Sales Executive</v>
      </c>
    </row>
    <row r="589" spans="2:13" x14ac:dyDescent="0.25">
      <c r="B589" s="29" t="s">
        <v>44</v>
      </c>
      <c r="C589" s="30" t="s">
        <v>60</v>
      </c>
      <c r="D589" s="31">
        <v>190</v>
      </c>
      <c r="E589" s="30" t="s">
        <v>51</v>
      </c>
      <c r="F589" s="30" t="s">
        <v>68</v>
      </c>
      <c r="G589" s="31">
        <v>32</v>
      </c>
      <c r="H589" s="30" t="s">
        <v>77</v>
      </c>
      <c r="I589" s="32">
        <v>4200</v>
      </c>
      <c r="K589" s="36">
        <f t="shared" si="9"/>
        <v>518</v>
      </c>
      <c r="L589" s="36">
        <f>IFERROR(VLOOKUP(K589,Table2[[Employee Number]:[Monthly Income]],6, FALSE),"No Value")</f>
        <v>4197</v>
      </c>
      <c r="M589" s="36" t="str">
        <f>IFERROR(VLOOKUP(K589,Table2[[Employee Number]:[Job Role]],3,FALSE),"NULL")</f>
        <v>Manufacturing Director</v>
      </c>
    </row>
    <row r="590" spans="2:13" x14ac:dyDescent="0.25">
      <c r="B590" s="29" t="s">
        <v>44</v>
      </c>
      <c r="C590" s="30" t="s">
        <v>60</v>
      </c>
      <c r="D590" s="31">
        <v>1809</v>
      </c>
      <c r="E590" s="30" t="s">
        <v>62</v>
      </c>
      <c r="F590" s="30" t="s">
        <v>81</v>
      </c>
      <c r="G590" s="31">
        <v>37</v>
      </c>
      <c r="H590" s="30" t="s">
        <v>71</v>
      </c>
      <c r="I590" s="32">
        <v>4213</v>
      </c>
      <c r="K590" s="36">
        <f t="shared" si="9"/>
        <v>1881</v>
      </c>
      <c r="L590" s="36">
        <f>IFERROR(VLOOKUP(K590,Table2[[Employee Number]:[Monthly Income]],6, FALSE),"No Value")</f>
        <v>4197</v>
      </c>
      <c r="M590" s="36" t="str">
        <f>IFERROR(VLOOKUP(K590,Table2[[Employee Number]:[Job Role]],3,FALSE),"NULL")</f>
        <v>Laboratory Technician</v>
      </c>
    </row>
    <row r="591" spans="2:13" x14ac:dyDescent="0.25">
      <c r="B591" s="29" t="s">
        <v>56</v>
      </c>
      <c r="C591" s="30" t="s">
        <v>48</v>
      </c>
      <c r="D591" s="31">
        <v>129</v>
      </c>
      <c r="E591" s="30" t="s">
        <v>62</v>
      </c>
      <c r="F591" s="30" t="s">
        <v>52</v>
      </c>
      <c r="G591" s="31">
        <v>28</v>
      </c>
      <c r="H591" s="30" t="s">
        <v>77</v>
      </c>
      <c r="I591" s="32">
        <v>4221</v>
      </c>
      <c r="K591" s="36">
        <f t="shared" si="9"/>
        <v>1583</v>
      </c>
      <c r="L591" s="36">
        <f>IFERROR(VLOOKUP(K591,Table2[[Employee Number]:[Monthly Income]],6, FALSE),"No Value")</f>
        <v>4198</v>
      </c>
      <c r="M591" s="36" t="str">
        <f>IFERROR(VLOOKUP(K591,Table2[[Employee Number]:[Job Role]],3,FALSE),"NULL")</f>
        <v>Sales Executive</v>
      </c>
    </row>
    <row r="592" spans="2:13" x14ac:dyDescent="0.25">
      <c r="B592" s="29" t="s">
        <v>56</v>
      </c>
      <c r="C592" s="30" t="s">
        <v>60</v>
      </c>
      <c r="D592" s="31">
        <v>1027</v>
      </c>
      <c r="E592" s="30" t="s">
        <v>51</v>
      </c>
      <c r="F592" s="30" t="s">
        <v>81</v>
      </c>
      <c r="G592" s="31">
        <v>27</v>
      </c>
      <c r="H592" s="30" t="s">
        <v>71</v>
      </c>
      <c r="I592" s="32">
        <v>4227</v>
      </c>
      <c r="K592" s="36" t="str">
        <f t="shared" si="9"/>
        <v>No Data Available</v>
      </c>
      <c r="L592" s="36" t="str">
        <f>IFERROR(VLOOKUP(K592,Table2[[Employee Number]:[Monthly Income]],6, FALSE),"No Value")</f>
        <v>No Value</v>
      </c>
      <c r="M592" s="36" t="str">
        <f>IFERROR(VLOOKUP(K592,Table2[[Employee Number]:[Job Role]],3,FALSE),"NULL")</f>
        <v>NULL</v>
      </c>
    </row>
    <row r="593" spans="2:13" x14ac:dyDescent="0.25">
      <c r="B593" s="29" t="s">
        <v>56</v>
      </c>
      <c r="C593" s="30" t="s">
        <v>60</v>
      </c>
      <c r="D593" s="31">
        <v>577</v>
      </c>
      <c r="E593" s="30" t="s">
        <v>62</v>
      </c>
      <c r="F593" s="30" t="s">
        <v>68</v>
      </c>
      <c r="G593" s="31">
        <v>35</v>
      </c>
      <c r="H593" s="30" t="s">
        <v>77</v>
      </c>
      <c r="I593" s="32">
        <v>4230</v>
      </c>
      <c r="K593" s="36" t="str">
        <f t="shared" si="9"/>
        <v>No Data Available</v>
      </c>
      <c r="L593" s="36" t="str">
        <f>IFERROR(VLOOKUP(K593,Table2[[Employee Number]:[Monthly Income]],6, FALSE),"No Value")</f>
        <v>No Value</v>
      </c>
      <c r="M593" s="36" t="str">
        <f>IFERROR(VLOOKUP(K593,Table2[[Employee Number]:[Job Role]],3,FALSE),"NULL")</f>
        <v>NULL</v>
      </c>
    </row>
    <row r="594" spans="2:13" x14ac:dyDescent="0.25">
      <c r="B594" s="29" t="s">
        <v>44</v>
      </c>
      <c r="C594" s="30" t="s">
        <v>48</v>
      </c>
      <c r="D594" s="31">
        <v>650</v>
      </c>
      <c r="E594" s="30" t="s">
        <v>62</v>
      </c>
      <c r="F594" s="30" t="s">
        <v>52</v>
      </c>
      <c r="G594" s="31">
        <v>31</v>
      </c>
      <c r="H594" s="30" t="s">
        <v>71</v>
      </c>
      <c r="I594" s="32">
        <v>4233</v>
      </c>
      <c r="K594" s="36">
        <f t="shared" si="9"/>
        <v>129</v>
      </c>
      <c r="L594" s="36">
        <f>IFERROR(VLOOKUP(K594,Table2[[Employee Number]:[Monthly Income]],6, FALSE),"No Value")</f>
        <v>4221</v>
      </c>
      <c r="M594" s="36" t="str">
        <f>IFERROR(VLOOKUP(K594,Table2[[Employee Number]:[Job Role]],3,FALSE),"NULL")</f>
        <v>Sales Executive</v>
      </c>
    </row>
    <row r="595" spans="2:13" x14ac:dyDescent="0.25">
      <c r="B595" s="29" t="s">
        <v>56</v>
      </c>
      <c r="C595" s="30" t="s">
        <v>60</v>
      </c>
      <c r="D595" s="31">
        <v>1022</v>
      </c>
      <c r="E595" s="30" t="s">
        <v>62</v>
      </c>
      <c r="F595" s="30" t="s">
        <v>83</v>
      </c>
      <c r="G595" s="31">
        <v>48</v>
      </c>
      <c r="H595" s="30" t="s">
        <v>77</v>
      </c>
      <c r="I595" s="32">
        <v>4240</v>
      </c>
      <c r="K595" s="36">
        <f t="shared" si="9"/>
        <v>1027</v>
      </c>
      <c r="L595" s="36">
        <f>IFERROR(VLOOKUP(K595,Table2[[Employee Number]:[Monthly Income]],6, FALSE),"No Value")</f>
        <v>4227</v>
      </c>
      <c r="M595" s="36" t="str">
        <f>IFERROR(VLOOKUP(K595,Table2[[Employee Number]:[Job Role]],3,FALSE),"NULL")</f>
        <v>Manufacturing Director</v>
      </c>
    </row>
    <row r="596" spans="2:13" x14ac:dyDescent="0.25">
      <c r="B596" s="29" t="s">
        <v>56</v>
      </c>
      <c r="C596" s="30" t="s">
        <v>60</v>
      </c>
      <c r="D596" s="31">
        <v>807</v>
      </c>
      <c r="E596" s="30" t="s">
        <v>51</v>
      </c>
      <c r="F596" s="30" t="s">
        <v>83</v>
      </c>
      <c r="G596" s="31">
        <v>40</v>
      </c>
      <c r="H596" s="30" t="s">
        <v>55</v>
      </c>
      <c r="I596" s="32">
        <v>4244</v>
      </c>
      <c r="K596" s="36">
        <f t="shared" si="9"/>
        <v>577</v>
      </c>
      <c r="L596" s="36">
        <f>IFERROR(VLOOKUP(K596,Table2[[Employee Number]:[Monthly Income]],6, FALSE),"No Value")</f>
        <v>4230</v>
      </c>
      <c r="M596" s="36" t="str">
        <f>IFERROR(VLOOKUP(K596,Table2[[Employee Number]:[Job Role]],3,FALSE),"NULL")</f>
        <v>Laboratory Technician</v>
      </c>
    </row>
    <row r="597" spans="2:13" x14ac:dyDescent="0.25">
      <c r="B597" s="29" t="s">
        <v>56</v>
      </c>
      <c r="C597" s="30" t="s">
        <v>60</v>
      </c>
      <c r="D597" s="31">
        <v>1350</v>
      </c>
      <c r="E597" s="30" t="s">
        <v>62</v>
      </c>
      <c r="F597" s="30" t="s">
        <v>63</v>
      </c>
      <c r="G597" s="31">
        <v>35</v>
      </c>
      <c r="H597" s="30" t="s">
        <v>71</v>
      </c>
      <c r="I597" s="32">
        <v>4249</v>
      </c>
      <c r="K597" s="36" t="str">
        <f t="shared" si="9"/>
        <v>No Data Available</v>
      </c>
      <c r="L597" s="36" t="str">
        <f>IFERROR(VLOOKUP(K597,Table2[[Employee Number]:[Monthly Income]],6, FALSE),"No Value")</f>
        <v>No Value</v>
      </c>
      <c r="M597" s="36" t="str">
        <f>IFERROR(VLOOKUP(K597,Table2[[Employee Number]:[Job Role]],3,FALSE),"NULL")</f>
        <v>NULL</v>
      </c>
    </row>
    <row r="598" spans="2:13" x14ac:dyDescent="0.25">
      <c r="B598" s="29" t="s">
        <v>56</v>
      </c>
      <c r="C598" s="30" t="s">
        <v>48</v>
      </c>
      <c r="D598" s="31">
        <v>885</v>
      </c>
      <c r="E598" s="30" t="s">
        <v>62</v>
      </c>
      <c r="F598" s="30" t="s">
        <v>52</v>
      </c>
      <c r="G598" s="31">
        <v>25</v>
      </c>
      <c r="H598" s="30" t="s">
        <v>65</v>
      </c>
      <c r="I598" s="32">
        <v>4256</v>
      </c>
      <c r="K598" s="36">
        <f t="shared" si="9"/>
        <v>1022</v>
      </c>
      <c r="L598" s="36">
        <f>IFERROR(VLOOKUP(K598,Table2[[Employee Number]:[Monthly Income]],6, FALSE),"No Value")</f>
        <v>4240</v>
      </c>
      <c r="M598" s="36" t="str">
        <f>IFERROR(VLOOKUP(K598,Table2[[Employee Number]:[Job Role]],3,FALSE),"NULL")</f>
        <v>Healthcare Representative</v>
      </c>
    </row>
    <row r="599" spans="2:13" x14ac:dyDescent="0.25">
      <c r="B599" s="29" t="s">
        <v>56</v>
      </c>
      <c r="C599" s="30" t="s">
        <v>60</v>
      </c>
      <c r="D599" s="31">
        <v>241</v>
      </c>
      <c r="E599" s="30" t="s">
        <v>51</v>
      </c>
      <c r="F599" s="30" t="s">
        <v>63</v>
      </c>
      <c r="G599" s="31">
        <v>56</v>
      </c>
      <c r="H599" s="30" t="s">
        <v>77</v>
      </c>
      <c r="I599" s="32">
        <v>4257</v>
      </c>
      <c r="K599" s="36">
        <f t="shared" si="9"/>
        <v>807</v>
      </c>
      <c r="L599" s="36">
        <f>IFERROR(VLOOKUP(K599,Table2[[Employee Number]:[Monthly Income]],6, FALSE),"No Value")</f>
        <v>4244</v>
      </c>
      <c r="M599" s="36" t="str">
        <f>IFERROR(VLOOKUP(K599,Table2[[Employee Number]:[Job Role]],3,FALSE),"NULL")</f>
        <v>Healthcare Representative</v>
      </c>
    </row>
    <row r="600" spans="2:13" x14ac:dyDescent="0.25">
      <c r="B600" s="29" t="s">
        <v>56</v>
      </c>
      <c r="C600" s="30" t="s">
        <v>60</v>
      </c>
      <c r="D600" s="31">
        <v>791</v>
      </c>
      <c r="E600" s="30" t="s">
        <v>62</v>
      </c>
      <c r="F600" s="30" t="s">
        <v>63</v>
      </c>
      <c r="G600" s="31">
        <v>52</v>
      </c>
      <c r="H600" s="30" t="s">
        <v>71</v>
      </c>
      <c r="I600" s="32">
        <v>4258</v>
      </c>
      <c r="K600" s="36">
        <f t="shared" si="9"/>
        <v>1350</v>
      </c>
      <c r="L600" s="36">
        <f>IFERROR(VLOOKUP(K600,Table2[[Employee Number]:[Monthly Income]],6, FALSE),"No Value")</f>
        <v>4249</v>
      </c>
      <c r="M600" s="36" t="str">
        <f>IFERROR(VLOOKUP(K600,Table2[[Employee Number]:[Job Role]],3,FALSE),"NULL")</f>
        <v>Research Scientist</v>
      </c>
    </row>
    <row r="601" spans="2:13" x14ac:dyDescent="0.25">
      <c r="B601" s="29" t="s">
        <v>56</v>
      </c>
      <c r="C601" s="30" t="s">
        <v>48</v>
      </c>
      <c r="D601" s="31">
        <v>507</v>
      </c>
      <c r="E601" s="30" t="s">
        <v>51</v>
      </c>
      <c r="F601" s="30" t="s">
        <v>52</v>
      </c>
      <c r="G601" s="31">
        <v>24</v>
      </c>
      <c r="H601" s="30" t="s">
        <v>71</v>
      </c>
      <c r="I601" s="32">
        <v>4260</v>
      </c>
      <c r="K601" s="36">
        <f t="shared" si="9"/>
        <v>885</v>
      </c>
      <c r="L601" s="36">
        <f>IFERROR(VLOOKUP(K601,Table2[[Employee Number]:[Monthly Income]],6, FALSE),"No Value")</f>
        <v>4256</v>
      </c>
      <c r="M601" s="36" t="str">
        <f>IFERROR(VLOOKUP(K601,Table2[[Employee Number]:[Job Role]],3,FALSE),"NULL")</f>
        <v>Sales Executive</v>
      </c>
    </row>
    <row r="602" spans="2:13" x14ac:dyDescent="0.25">
      <c r="B602" s="29" t="s">
        <v>56</v>
      </c>
      <c r="C602" s="30" t="s">
        <v>60</v>
      </c>
      <c r="D602" s="31">
        <v>611</v>
      </c>
      <c r="E602" s="30" t="s">
        <v>62</v>
      </c>
      <c r="F602" s="30" t="s">
        <v>81</v>
      </c>
      <c r="G602" s="31">
        <v>29</v>
      </c>
      <c r="H602" s="30" t="s">
        <v>77</v>
      </c>
      <c r="I602" s="32">
        <v>4262</v>
      </c>
      <c r="K602" s="36">
        <f t="shared" si="9"/>
        <v>241</v>
      </c>
      <c r="L602" s="36">
        <f>IFERROR(VLOOKUP(K602,Table2[[Employee Number]:[Monthly Income]],6, FALSE),"No Value")</f>
        <v>4257</v>
      </c>
      <c r="M602" s="36" t="str">
        <f>IFERROR(VLOOKUP(K602,Table2[[Employee Number]:[Job Role]],3,FALSE),"NULL")</f>
        <v>Research Scientist</v>
      </c>
    </row>
    <row r="603" spans="2:13" x14ac:dyDescent="0.25">
      <c r="B603" s="29" t="s">
        <v>56</v>
      </c>
      <c r="C603" s="30" t="s">
        <v>60</v>
      </c>
      <c r="D603" s="31">
        <v>1148</v>
      </c>
      <c r="E603" s="30" t="s">
        <v>62</v>
      </c>
      <c r="F603" s="30" t="s">
        <v>68</v>
      </c>
      <c r="G603" s="31">
        <v>42</v>
      </c>
      <c r="H603" s="30" t="s">
        <v>77</v>
      </c>
      <c r="I603" s="32">
        <v>4272</v>
      </c>
      <c r="K603" s="36">
        <f t="shared" si="9"/>
        <v>791</v>
      </c>
      <c r="L603" s="36">
        <f>IFERROR(VLOOKUP(K603,Table2[[Employee Number]:[Monthly Income]],6, FALSE),"No Value")</f>
        <v>4258</v>
      </c>
      <c r="M603" s="36" t="str">
        <f>IFERROR(VLOOKUP(K603,Table2[[Employee Number]:[Job Role]],3,FALSE),"NULL")</f>
        <v>Research Scientist</v>
      </c>
    </row>
    <row r="604" spans="2:13" x14ac:dyDescent="0.25">
      <c r="B604" s="29" t="s">
        <v>56</v>
      </c>
      <c r="C604" s="30" t="s">
        <v>60</v>
      </c>
      <c r="D604" s="31">
        <v>1885</v>
      </c>
      <c r="E604" s="30" t="s">
        <v>62</v>
      </c>
      <c r="F604" s="30" t="s">
        <v>63</v>
      </c>
      <c r="G604" s="31">
        <v>37</v>
      </c>
      <c r="H604" s="30" t="s">
        <v>71</v>
      </c>
      <c r="I604" s="32">
        <v>4284</v>
      </c>
      <c r="K604" s="36">
        <f t="shared" si="9"/>
        <v>507</v>
      </c>
      <c r="L604" s="36">
        <f>IFERROR(VLOOKUP(K604,Table2[[Employee Number]:[Monthly Income]],6, FALSE),"No Value")</f>
        <v>4260</v>
      </c>
      <c r="M604" s="36" t="str">
        <f>IFERROR(VLOOKUP(K604,Table2[[Employee Number]:[Job Role]],3,FALSE),"NULL")</f>
        <v>Sales Executive</v>
      </c>
    </row>
    <row r="605" spans="2:13" x14ac:dyDescent="0.25">
      <c r="B605" s="29" t="s">
        <v>44</v>
      </c>
      <c r="C605" s="30" t="s">
        <v>60</v>
      </c>
      <c r="D605" s="31">
        <v>1420</v>
      </c>
      <c r="E605" s="30" t="s">
        <v>62</v>
      </c>
      <c r="F605" s="30" t="s">
        <v>68</v>
      </c>
      <c r="G605" s="31">
        <v>49</v>
      </c>
      <c r="H605" s="30" t="s">
        <v>55</v>
      </c>
      <c r="I605" s="32">
        <v>4284</v>
      </c>
      <c r="K605" s="36">
        <f t="shared" si="9"/>
        <v>611</v>
      </c>
      <c r="L605" s="36">
        <f>IFERROR(VLOOKUP(K605,Table2[[Employee Number]:[Monthly Income]],6, FALSE),"No Value")</f>
        <v>4262</v>
      </c>
      <c r="M605" s="36" t="str">
        <f>IFERROR(VLOOKUP(K605,Table2[[Employee Number]:[Job Role]],3,FALSE),"NULL")</f>
        <v>Manufacturing Director</v>
      </c>
    </row>
    <row r="606" spans="2:13" x14ac:dyDescent="0.25">
      <c r="B606" s="29" t="s">
        <v>56</v>
      </c>
      <c r="C606" s="30" t="s">
        <v>60</v>
      </c>
      <c r="D606" s="31">
        <v>1543</v>
      </c>
      <c r="E606" s="30" t="s">
        <v>62</v>
      </c>
      <c r="F606" s="30" t="s">
        <v>63</v>
      </c>
      <c r="G606" s="31">
        <v>37</v>
      </c>
      <c r="H606" s="30" t="s">
        <v>77</v>
      </c>
      <c r="I606" s="32">
        <v>4285</v>
      </c>
      <c r="K606" s="36">
        <f t="shared" si="9"/>
        <v>1148</v>
      </c>
      <c r="L606" s="36">
        <f>IFERROR(VLOOKUP(K606,Table2[[Employee Number]:[Monthly Income]],6, FALSE),"No Value")</f>
        <v>4272</v>
      </c>
      <c r="M606" s="36" t="str">
        <f>IFERROR(VLOOKUP(K606,Table2[[Employee Number]:[Job Role]],3,FALSE),"NULL")</f>
        <v>Laboratory Technician</v>
      </c>
    </row>
    <row r="607" spans="2:13" x14ac:dyDescent="0.25">
      <c r="B607" s="29" t="s">
        <v>44</v>
      </c>
      <c r="C607" s="30" t="s">
        <v>48</v>
      </c>
      <c r="D607" s="31">
        <v>684</v>
      </c>
      <c r="E607" s="30" t="s">
        <v>51</v>
      </c>
      <c r="F607" s="30" t="s">
        <v>52</v>
      </c>
      <c r="G607" s="31">
        <v>45</v>
      </c>
      <c r="H607" s="30" t="s">
        <v>71</v>
      </c>
      <c r="I607" s="32">
        <v>4286</v>
      </c>
      <c r="K607" s="36">
        <f t="shared" si="9"/>
        <v>1885</v>
      </c>
      <c r="L607" s="36">
        <f>IFERROR(VLOOKUP(K607,Table2[[Employee Number]:[Monthly Income]],6, FALSE),"No Value")</f>
        <v>4284</v>
      </c>
      <c r="M607" s="36" t="str">
        <f>IFERROR(VLOOKUP(K607,Table2[[Employee Number]:[Job Role]],3,FALSE),"NULL")</f>
        <v>Research Scientist</v>
      </c>
    </row>
    <row r="608" spans="2:13" x14ac:dyDescent="0.25">
      <c r="B608" s="29" t="s">
        <v>56</v>
      </c>
      <c r="C608" s="30" t="s">
        <v>48</v>
      </c>
      <c r="D608" s="31">
        <v>956</v>
      </c>
      <c r="E608" s="30" t="s">
        <v>62</v>
      </c>
      <c r="F608" s="30" t="s">
        <v>52</v>
      </c>
      <c r="G608" s="31">
        <v>26</v>
      </c>
      <c r="H608" s="30" t="s">
        <v>77</v>
      </c>
      <c r="I608" s="32">
        <v>4294</v>
      </c>
      <c r="K608" s="36" t="str">
        <f t="shared" si="9"/>
        <v>No Data Available</v>
      </c>
      <c r="L608" s="36" t="str">
        <f>IFERROR(VLOOKUP(K608,Table2[[Employee Number]:[Monthly Income]],6, FALSE),"No Value")</f>
        <v>No Value</v>
      </c>
      <c r="M608" s="36" t="str">
        <f>IFERROR(VLOOKUP(K608,Table2[[Employee Number]:[Job Role]],3,FALSE),"NULL")</f>
        <v>NULL</v>
      </c>
    </row>
    <row r="609" spans="2:13" x14ac:dyDescent="0.25">
      <c r="B609" s="29" t="s">
        <v>56</v>
      </c>
      <c r="C609" s="30" t="s">
        <v>60</v>
      </c>
      <c r="D609" s="31">
        <v>274</v>
      </c>
      <c r="E609" s="30" t="s">
        <v>62</v>
      </c>
      <c r="F609" s="30" t="s">
        <v>81</v>
      </c>
      <c r="G609" s="31">
        <v>27</v>
      </c>
      <c r="H609" s="30" t="s">
        <v>65</v>
      </c>
      <c r="I609" s="32">
        <v>4298</v>
      </c>
      <c r="K609" s="36">
        <f t="shared" si="9"/>
        <v>1543</v>
      </c>
      <c r="L609" s="36">
        <f>IFERROR(VLOOKUP(K609,Table2[[Employee Number]:[Monthly Income]],6, FALSE),"No Value")</f>
        <v>4285</v>
      </c>
      <c r="M609" s="36" t="str">
        <f>IFERROR(VLOOKUP(K609,Table2[[Employee Number]:[Job Role]],3,FALSE),"NULL")</f>
        <v>Research Scientist</v>
      </c>
    </row>
    <row r="610" spans="2:13" x14ac:dyDescent="0.25">
      <c r="B610" s="29" t="s">
        <v>56</v>
      </c>
      <c r="C610" s="30" t="s">
        <v>48</v>
      </c>
      <c r="D610" s="31">
        <v>1114</v>
      </c>
      <c r="E610" s="30" t="s">
        <v>51</v>
      </c>
      <c r="F610" s="30" t="s">
        <v>52</v>
      </c>
      <c r="G610" s="31">
        <v>33</v>
      </c>
      <c r="H610" s="30" t="s">
        <v>77</v>
      </c>
      <c r="I610" s="32">
        <v>4302</v>
      </c>
      <c r="K610" s="36" t="str">
        <f t="shared" si="9"/>
        <v>No Data Available</v>
      </c>
      <c r="L610" s="36" t="str">
        <f>IFERROR(VLOOKUP(K610,Table2[[Employee Number]:[Monthly Income]],6, FALSE),"No Value")</f>
        <v>No Value</v>
      </c>
      <c r="M610" s="36" t="str">
        <f>IFERROR(VLOOKUP(K610,Table2[[Employee Number]:[Job Role]],3,FALSE),"NULL")</f>
        <v>NULL</v>
      </c>
    </row>
    <row r="611" spans="2:13" x14ac:dyDescent="0.25">
      <c r="B611" s="29" t="s">
        <v>56</v>
      </c>
      <c r="C611" s="30" t="s">
        <v>60</v>
      </c>
      <c r="D611" s="31">
        <v>524</v>
      </c>
      <c r="E611" s="30" t="s">
        <v>51</v>
      </c>
      <c r="F611" s="30" t="s">
        <v>81</v>
      </c>
      <c r="G611" s="31">
        <v>31</v>
      </c>
      <c r="H611" s="30" t="s">
        <v>55</v>
      </c>
      <c r="I611" s="32">
        <v>4306</v>
      </c>
      <c r="K611" s="36">
        <f t="shared" si="9"/>
        <v>956</v>
      </c>
      <c r="L611" s="36">
        <f>IFERROR(VLOOKUP(K611,Table2[[Employee Number]:[Monthly Income]],6, FALSE),"No Value")</f>
        <v>4294</v>
      </c>
      <c r="M611" s="36" t="str">
        <f>IFERROR(VLOOKUP(K611,Table2[[Employee Number]:[Job Role]],3,FALSE),"NULL")</f>
        <v>Sales Executive</v>
      </c>
    </row>
    <row r="612" spans="2:13" x14ac:dyDescent="0.25">
      <c r="B612" s="29" t="s">
        <v>56</v>
      </c>
      <c r="C612" s="30" t="s">
        <v>48</v>
      </c>
      <c r="D612" s="31">
        <v>618</v>
      </c>
      <c r="E612" s="30" t="s">
        <v>62</v>
      </c>
      <c r="F612" s="30" t="s">
        <v>52</v>
      </c>
      <c r="G612" s="31">
        <v>26</v>
      </c>
      <c r="H612" s="30" t="s">
        <v>55</v>
      </c>
      <c r="I612" s="32">
        <v>4306</v>
      </c>
      <c r="K612" s="36">
        <f t="shared" si="9"/>
        <v>274</v>
      </c>
      <c r="L612" s="36">
        <f>IFERROR(VLOOKUP(K612,Table2[[Employee Number]:[Monthly Income]],6, FALSE),"No Value")</f>
        <v>4298</v>
      </c>
      <c r="M612" s="36" t="str">
        <f>IFERROR(VLOOKUP(K612,Table2[[Employee Number]:[Job Role]],3,FALSE),"NULL")</f>
        <v>Manufacturing Director</v>
      </c>
    </row>
    <row r="613" spans="2:13" x14ac:dyDescent="0.25">
      <c r="B613" s="29" t="s">
        <v>56</v>
      </c>
      <c r="C613" s="30" t="s">
        <v>48</v>
      </c>
      <c r="D613" s="31">
        <v>100</v>
      </c>
      <c r="E613" s="30" t="s">
        <v>62</v>
      </c>
      <c r="F613" s="30" t="s">
        <v>52</v>
      </c>
      <c r="G613" s="31">
        <v>35</v>
      </c>
      <c r="H613" s="30" t="s">
        <v>71</v>
      </c>
      <c r="I613" s="32">
        <v>4312</v>
      </c>
      <c r="K613" s="36">
        <f t="shared" si="9"/>
        <v>1114</v>
      </c>
      <c r="L613" s="36">
        <f>IFERROR(VLOOKUP(K613,Table2[[Employee Number]:[Monthly Income]],6, FALSE),"No Value")</f>
        <v>4302</v>
      </c>
      <c r="M613" s="36" t="str">
        <f>IFERROR(VLOOKUP(K613,Table2[[Employee Number]:[Job Role]],3,FALSE),"NULL")</f>
        <v>Sales Executive</v>
      </c>
    </row>
    <row r="614" spans="2:13" x14ac:dyDescent="0.25">
      <c r="B614" s="29" t="s">
        <v>56</v>
      </c>
      <c r="C614" s="30" t="s">
        <v>60</v>
      </c>
      <c r="D614" s="31">
        <v>193</v>
      </c>
      <c r="E614" s="30" t="s">
        <v>51</v>
      </c>
      <c r="F614" s="30" t="s">
        <v>63</v>
      </c>
      <c r="G614" s="31">
        <v>38</v>
      </c>
      <c r="H614" s="30" t="s">
        <v>134</v>
      </c>
      <c r="I614" s="32">
        <v>4317</v>
      </c>
      <c r="K614" s="36">
        <f t="shared" si="9"/>
        <v>524</v>
      </c>
      <c r="L614" s="36">
        <f>IFERROR(VLOOKUP(K614,Table2[[Employee Number]:[Monthly Income]],6, FALSE),"No Value")</f>
        <v>4306</v>
      </c>
      <c r="M614" s="36" t="str">
        <f>IFERROR(VLOOKUP(K614,Table2[[Employee Number]:[Job Role]],3,FALSE),"NULL")</f>
        <v>Manufacturing Director</v>
      </c>
    </row>
    <row r="615" spans="2:13" x14ac:dyDescent="0.25">
      <c r="B615" s="29" t="s">
        <v>56</v>
      </c>
      <c r="C615" s="30" t="s">
        <v>60</v>
      </c>
      <c r="D615" s="31">
        <v>208</v>
      </c>
      <c r="E615" s="30" t="s">
        <v>62</v>
      </c>
      <c r="F615" s="30" t="s">
        <v>81</v>
      </c>
      <c r="G615" s="31">
        <v>29</v>
      </c>
      <c r="H615" s="30" t="s">
        <v>65</v>
      </c>
      <c r="I615" s="32">
        <v>4319</v>
      </c>
      <c r="K615" s="36">
        <f t="shared" si="9"/>
        <v>618</v>
      </c>
      <c r="L615" s="36">
        <f>IFERROR(VLOOKUP(K615,Table2[[Employee Number]:[Monthly Income]],6, FALSE),"No Value")</f>
        <v>4306</v>
      </c>
      <c r="M615" s="36" t="str">
        <f>IFERROR(VLOOKUP(K615,Table2[[Employee Number]:[Job Role]],3,FALSE),"NULL")</f>
        <v>Sales Executive</v>
      </c>
    </row>
    <row r="616" spans="2:13" x14ac:dyDescent="0.25">
      <c r="B616" s="29" t="s">
        <v>56</v>
      </c>
      <c r="C616" s="30" t="s">
        <v>60</v>
      </c>
      <c r="D616" s="31">
        <v>1545</v>
      </c>
      <c r="E616" s="30" t="s">
        <v>62</v>
      </c>
      <c r="F616" s="30" t="s">
        <v>81</v>
      </c>
      <c r="G616" s="31">
        <v>33</v>
      </c>
      <c r="H616" s="30" t="s">
        <v>77</v>
      </c>
      <c r="I616" s="32">
        <v>4320</v>
      </c>
      <c r="K616" s="36">
        <f t="shared" si="9"/>
        <v>100</v>
      </c>
      <c r="L616" s="36">
        <f>IFERROR(VLOOKUP(K616,Table2[[Employee Number]:[Monthly Income]],6, FALSE),"No Value")</f>
        <v>4312</v>
      </c>
      <c r="M616" s="36" t="str">
        <f>IFERROR(VLOOKUP(K616,Table2[[Employee Number]:[Job Role]],3,FALSE),"NULL")</f>
        <v>Sales Executive</v>
      </c>
    </row>
    <row r="617" spans="2:13" x14ac:dyDescent="0.25">
      <c r="B617" s="29" t="s">
        <v>56</v>
      </c>
      <c r="C617" s="30" t="s">
        <v>161</v>
      </c>
      <c r="D617" s="31">
        <v>1164</v>
      </c>
      <c r="E617" s="30" t="s">
        <v>62</v>
      </c>
      <c r="F617" s="30" t="s">
        <v>163</v>
      </c>
      <c r="G617" s="31">
        <v>35</v>
      </c>
      <c r="H617" s="30" t="s">
        <v>71</v>
      </c>
      <c r="I617" s="32">
        <v>4323</v>
      </c>
      <c r="K617" s="36">
        <f t="shared" si="9"/>
        <v>193</v>
      </c>
      <c r="L617" s="36">
        <f>IFERROR(VLOOKUP(K617,Table2[[Employee Number]:[Monthly Income]],6, FALSE),"No Value")</f>
        <v>4317</v>
      </c>
      <c r="M617" s="36" t="str">
        <f>IFERROR(VLOOKUP(K617,Table2[[Employee Number]:[Job Role]],3,FALSE),"NULL")</f>
        <v>Research Scientist</v>
      </c>
    </row>
    <row r="618" spans="2:13" x14ac:dyDescent="0.25">
      <c r="B618" s="29" t="s">
        <v>56</v>
      </c>
      <c r="C618" s="30" t="s">
        <v>60</v>
      </c>
      <c r="D618" s="31">
        <v>110</v>
      </c>
      <c r="E618" s="30" t="s">
        <v>62</v>
      </c>
      <c r="F618" s="30" t="s">
        <v>81</v>
      </c>
      <c r="G618" s="31">
        <v>34</v>
      </c>
      <c r="H618" s="30" t="s">
        <v>55</v>
      </c>
      <c r="I618" s="32">
        <v>4325</v>
      </c>
      <c r="K618" s="36">
        <f t="shared" si="9"/>
        <v>208</v>
      </c>
      <c r="L618" s="36">
        <f>IFERROR(VLOOKUP(K618,Table2[[Employee Number]:[Monthly Income]],6, FALSE),"No Value")</f>
        <v>4319</v>
      </c>
      <c r="M618" s="36" t="str">
        <f>IFERROR(VLOOKUP(K618,Table2[[Employee Number]:[Job Role]],3,FALSE),"NULL")</f>
        <v>Manufacturing Director</v>
      </c>
    </row>
    <row r="619" spans="2:13" x14ac:dyDescent="0.25">
      <c r="B619" s="29" t="s">
        <v>56</v>
      </c>
      <c r="C619" s="30" t="s">
        <v>48</v>
      </c>
      <c r="D619" s="31">
        <v>1212</v>
      </c>
      <c r="E619" s="30" t="s">
        <v>62</v>
      </c>
      <c r="F619" s="30" t="s">
        <v>52</v>
      </c>
      <c r="G619" s="31">
        <v>40</v>
      </c>
      <c r="H619" s="30" t="s">
        <v>71</v>
      </c>
      <c r="I619" s="32">
        <v>4327</v>
      </c>
      <c r="K619" s="36">
        <f t="shared" si="9"/>
        <v>1545</v>
      </c>
      <c r="L619" s="36">
        <f>IFERROR(VLOOKUP(K619,Table2[[Employee Number]:[Monthly Income]],6, FALSE),"No Value")</f>
        <v>4320</v>
      </c>
      <c r="M619" s="36" t="str">
        <f>IFERROR(VLOOKUP(K619,Table2[[Employee Number]:[Job Role]],3,FALSE),"NULL")</f>
        <v>Manufacturing Director</v>
      </c>
    </row>
    <row r="620" spans="2:13" x14ac:dyDescent="0.25">
      <c r="B620" s="29" t="s">
        <v>56</v>
      </c>
      <c r="C620" s="30" t="s">
        <v>60</v>
      </c>
      <c r="D620" s="31">
        <v>1976</v>
      </c>
      <c r="E620" s="30" t="s">
        <v>62</v>
      </c>
      <c r="F620" s="30" t="s">
        <v>63</v>
      </c>
      <c r="G620" s="31">
        <v>42</v>
      </c>
      <c r="H620" s="30" t="s">
        <v>55</v>
      </c>
      <c r="I620" s="32">
        <v>4332</v>
      </c>
      <c r="K620" s="36">
        <f t="shared" si="9"/>
        <v>1164</v>
      </c>
      <c r="L620" s="36">
        <f>IFERROR(VLOOKUP(K620,Table2[[Employee Number]:[Monthly Income]],6, FALSE),"No Value")</f>
        <v>4323</v>
      </c>
      <c r="M620" s="36" t="str">
        <f>IFERROR(VLOOKUP(K620,Table2[[Employee Number]:[Job Role]],3,FALSE),"NULL")</f>
        <v>Human Resources</v>
      </c>
    </row>
    <row r="621" spans="2:13" x14ac:dyDescent="0.25">
      <c r="B621" s="29" t="s">
        <v>56</v>
      </c>
      <c r="C621" s="30" t="s">
        <v>60</v>
      </c>
      <c r="D621" s="31">
        <v>793</v>
      </c>
      <c r="E621" s="30" t="s">
        <v>51</v>
      </c>
      <c r="F621" s="30" t="s">
        <v>83</v>
      </c>
      <c r="G621" s="31">
        <v>29</v>
      </c>
      <c r="H621" s="30" t="s">
        <v>77</v>
      </c>
      <c r="I621" s="32">
        <v>4335</v>
      </c>
      <c r="K621" s="36">
        <f t="shared" si="9"/>
        <v>110</v>
      </c>
      <c r="L621" s="36">
        <f>IFERROR(VLOOKUP(K621,Table2[[Employee Number]:[Monthly Income]],6, FALSE),"No Value")</f>
        <v>4325</v>
      </c>
      <c r="M621" s="36" t="str">
        <f>IFERROR(VLOOKUP(K621,Table2[[Employee Number]:[Job Role]],3,FALSE),"NULL")</f>
        <v>Manufacturing Director</v>
      </c>
    </row>
    <row r="622" spans="2:13" x14ac:dyDescent="0.25">
      <c r="B622" s="29" t="s">
        <v>56</v>
      </c>
      <c r="C622" s="30" t="s">
        <v>48</v>
      </c>
      <c r="D622" s="31">
        <v>800</v>
      </c>
      <c r="E622" s="30" t="s">
        <v>62</v>
      </c>
      <c r="F622" s="30" t="s">
        <v>52</v>
      </c>
      <c r="G622" s="31">
        <v>27</v>
      </c>
      <c r="H622" s="30" t="s">
        <v>65</v>
      </c>
      <c r="I622" s="32">
        <v>4342</v>
      </c>
      <c r="K622" s="36">
        <f t="shared" si="9"/>
        <v>1212</v>
      </c>
      <c r="L622" s="36">
        <f>IFERROR(VLOOKUP(K622,Table2[[Employee Number]:[Monthly Income]],6, FALSE),"No Value")</f>
        <v>4327</v>
      </c>
      <c r="M622" s="36" t="str">
        <f>IFERROR(VLOOKUP(K622,Table2[[Employee Number]:[Job Role]],3,FALSE),"NULL")</f>
        <v>Sales Executive</v>
      </c>
    </row>
    <row r="623" spans="2:13" x14ac:dyDescent="0.25">
      <c r="B623" s="29" t="s">
        <v>56</v>
      </c>
      <c r="C623" s="30" t="s">
        <v>60</v>
      </c>
      <c r="D623" s="31">
        <v>308</v>
      </c>
      <c r="E623" s="30" t="s">
        <v>62</v>
      </c>
      <c r="F623" s="30" t="s">
        <v>81</v>
      </c>
      <c r="G623" s="31">
        <v>31</v>
      </c>
      <c r="H623" s="30" t="s">
        <v>71</v>
      </c>
      <c r="I623" s="32">
        <v>4345</v>
      </c>
      <c r="K623" s="36">
        <f t="shared" si="9"/>
        <v>1976</v>
      </c>
      <c r="L623" s="36">
        <f>IFERROR(VLOOKUP(K623,Table2[[Employee Number]:[Monthly Income]],6, FALSE),"No Value")</f>
        <v>4332</v>
      </c>
      <c r="M623" s="36" t="str">
        <f>IFERROR(VLOOKUP(K623,Table2[[Employee Number]:[Job Role]],3,FALSE),"NULL")</f>
        <v>Research Scientist</v>
      </c>
    </row>
    <row r="624" spans="2:13" x14ac:dyDescent="0.25">
      <c r="B624" s="29" t="s">
        <v>56</v>
      </c>
      <c r="C624" s="30" t="s">
        <v>60</v>
      </c>
      <c r="D624" s="31">
        <v>792</v>
      </c>
      <c r="E624" s="30" t="s">
        <v>51</v>
      </c>
      <c r="F624" s="30" t="s">
        <v>68</v>
      </c>
      <c r="G624" s="31">
        <v>26</v>
      </c>
      <c r="H624" s="30" t="s">
        <v>55</v>
      </c>
      <c r="I624" s="32">
        <v>4364</v>
      </c>
      <c r="K624" s="36">
        <f t="shared" si="9"/>
        <v>793</v>
      </c>
      <c r="L624" s="36">
        <f>IFERROR(VLOOKUP(K624,Table2[[Employee Number]:[Monthly Income]],6, FALSE),"No Value")</f>
        <v>4335</v>
      </c>
      <c r="M624" s="36" t="str">
        <f>IFERROR(VLOOKUP(K624,Table2[[Employee Number]:[Job Role]],3,FALSE),"NULL")</f>
        <v>Healthcare Representative</v>
      </c>
    </row>
    <row r="625" spans="2:13" x14ac:dyDescent="0.25">
      <c r="B625" s="29" t="s">
        <v>56</v>
      </c>
      <c r="C625" s="30" t="s">
        <v>48</v>
      </c>
      <c r="D625" s="31">
        <v>1477</v>
      </c>
      <c r="E625" s="30" t="s">
        <v>62</v>
      </c>
      <c r="F625" s="30" t="s">
        <v>52</v>
      </c>
      <c r="G625" s="31">
        <v>33</v>
      </c>
      <c r="H625" s="30" t="s">
        <v>77</v>
      </c>
      <c r="I625" s="32">
        <v>4373</v>
      </c>
      <c r="K625" s="36">
        <f t="shared" si="9"/>
        <v>800</v>
      </c>
      <c r="L625" s="36">
        <f>IFERROR(VLOOKUP(K625,Table2[[Employee Number]:[Monthly Income]],6, FALSE),"No Value")</f>
        <v>4342</v>
      </c>
      <c r="M625" s="36" t="str">
        <f>IFERROR(VLOOKUP(K625,Table2[[Employee Number]:[Job Role]],3,FALSE),"NULL")</f>
        <v>Sales Executive</v>
      </c>
    </row>
    <row r="626" spans="2:13" x14ac:dyDescent="0.25">
      <c r="B626" s="29" t="s">
        <v>56</v>
      </c>
      <c r="C626" s="30" t="s">
        <v>60</v>
      </c>
      <c r="D626" s="31">
        <v>1662</v>
      </c>
      <c r="E626" s="30" t="s">
        <v>51</v>
      </c>
      <c r="F626" s="30" t="s">
        <v>81</v>
      </c>
      <c r="G626" s="31">
        <v>36</v>
      </c>
      <c r="H626" s="30" t="s">
        <v>71</v>
      </c>
      <c r="I626" s="32">
        <v>4374</v>
      </c>
      <c r="K626" s="36">
        <f t="shared" si="9"/>
        <v>308</v>
      </c>
      <c r="L626" s="36">
        <f>IFERROR(VLOOKUP(K626,Table2[[Employee Number]:[Monthly Income]],6, FALSE),"No Value")</f>
        <v>4345</v>
      </c>
      <c r="M626" s="36" t="str">
        <f>IFERROR(VLOOKUP(K626,Table2[[Employee Number]:[Job Role]],3,FALSE),"NULL")</f>
        <v>Manufacturing Director</v>
      </c>
    </row>
    <row r="627" spans="2:13" x14ac:dyDescent="0.25">
      <c r="B627" s="29" t="s">
        <v>56</v>
      </c>
      <c r="C627" s="30" t="s">
        <v>60</v>
      </c>
      <c r="D627" s="31">
        <v>1009</v>
      </c>
      <c r="E627" s="30" t="s">
        <v>51</v>
      </c>
      <c r="F627" s="30" t="s">
        <v>81</v>
      </c>
      <c r="G627" s="31">
        <v>24</v>
      </c>
      <c r="H627" s="30" t="s">
        <v>65</v>
      </c>
      <c r="I627" s="32">
        <v>4377</v>
      </c>
      <c r="K627" s="36">
        <f t="shared" si="9"/>
        <v>792</v>
      </c>
      <c r="L627" s="36">
        <f>IFERROR(VLOOKUP(K627,Table2[[Employee Number]:[Monthly Income]],6, FALSE),"No Value")</f>
        <v>4364</v>
      </c>
      <c r="M627" s="36" t="str">
        <f>IFERROR(VLOOKUP(K627,Table2[[Employee Number]:[Job Role]],3,FALSE),"NULL")</f>
        <v>Laboratory Technician</v>
      </c>
    </row>
    <row r="628" spans="2:13" x14ac:dyDescent="0.25">
      <c r="B628" s="29" t="s">
        <v>56</v>
      </c>
      <c r="C628" s="30" t="s">
        <v>60</v>
      </c>
      <c r="D628" s="31">
        <v>804</v>
      </c>
      <c r="E628" s="30" t="s">
        <v>51</v>
      </c>
      <c r="F628" s="30" t="s">
        <v>63</v>
      </c>
      <c r="G628" s="31">
        <v>34</v>
      </c>
      <c r="H628" s="30" t="s">
        <v>71</v>
      </c>
      <c r="I628" s="32">
        <v>4381</v>
      </c>
      <c r="K628" s="36">
        <f t="shared" si="9"/>
        <v>1477</v>
      </c>
      <c r="L628" s="36">
        <f>IFERROR(VLOOKUP(K628,Table2[[Employee Number]:[Monthly Income]],6, FALSE),"No Value")</f>
        <v>4373</v>
      </c>
      <c r="M628" s="36" t="str">
        <f>IFERROR(VLOOKUP(K628,Table2[[Employee Number]:[Job Role]],3,FALSE),"NULL")</f>
        <v>Sales Executive</v>
      </c>
    </row>
    <row r="629" spans="2:13" x14ac:dyDescent="0.25">
      <c r="B629" s="29" t="s">
        <v>44</v>
      </c>
      <c r="C629" s="30" t="s">
        <v>60</v>
      </c>
      <c r="D629" s="31">
        <v>828</v>
      </c>
      <c r="E629" s="30" t="s">
        <v>62</v>
      </c>
      <c r="F629" s="30" t="s">
        <v>63</v>
      </c>
      <c r="G629" s="31">
        <v>28</v>
      </c>
      <c r="H629" s="30" t="s">
        <v>71</v>
      </c>
      <c r="I629" s="32">
        <v>4382</v>
      </c>
      <c r="K629" s="36">
        <f t="shared" si="9"/>
        <v>1662</v>
      </c>
      <c r="L629" s="36">
        <f>IFERROR(VLOOKUP(K629,Table2[[Employee Number]:[Monthly Income]],6, FALSE),"No Value")</f>
        <v>4374</v>
      </c>
      <c r="M629" s="36" t="str">
        <f>IFERROR(VLOOKUP(K629,Table2[[Employee Number]:[Job Role]],3,FALSE),"NULL")</f>
        <v>Manufacturing Director</v>
      </c>
    </row>
    <row r="630" spans="2:13" x14ac:dyDescent="0.25">
      <c r="B630" s="29" t="s">
        <v>56</v>
      </c>
      <c r="C630" s="30" t="s">
        <v>48</v>
      </c>
      <c r="D630" s="31">
        <v>1612</v>
      </c>
      <c r="E630" s="30" t="s">
        <v>62</v>
      </c>
      <c r="F630" s="30" t="s">
        <v>52</v>
      </c>
      <c r="G630" s="31">
        <v>45</v>
      </c>
      <c r="H630" s="30" t="s">
        <v>77</v>
      </c>
      <c r="I630" s="32">
        <v>4385</v>
      </c>
      <c r="K630" s="36">
        <f t="shared" si="9"/>
        <v>1009</v>
      </c>
      <c r="L630" s="36">
        <f>IFERROR(VLOOKUP(K630,Table2[[Employee Number]:[Monthly Income]],6, FALSE),"No Value")</f>
        <v>4377</v>
      </c>
      <c r="M630" s="36" t="str">
        <f>IFERROR(VLOOKUP(K630,Table2[[Employee Number]:[Job Role]],3,FALSE),"NULL")</f>
        <v>Manufacturing Director</v>
      </c>
    </row>
    <row r="631" spans="2:13" x14ac:dyDescent="0.25">
      <c r="B631" s="29" t="s">
        <v>56</v>
      </c>
      <c r="C631" s="30" t="s">
        <v>48</v>
      </c>
      <c r="D631" s="31">
        <v>1909</v>
      </c>
      <c r="E631" s="30" t="s">
        <v>51</v>
      </c>
      <c r="F631" s="30" t="s">
        <v>52</v>
      </c>
      <c r="G631" s="31">
        <v>41</v>
      </c>
      <c r="H631" s="30" t="s">
        <v>77</v>
      </c>
      <c r="I631" s="32">
        <v>4393</v>
      </c>
      <c r="K631" s="36">
        <f t="shared" si="9"/>
        <v>804</v>
      </c>
      <c r="L631" s="36">
        <f>IFERROR(VLOOKUP(K631,Table2[[Employee Number]:[Monthly Income]],6, FALSE),"No Value")</f>
        <v>4381</v>
      </c>
      <c r="M631" s="36" t="str">
        <f>IFERROR(VLOOKUP(K631,Table2[[Employee Number]:[Job Role]],3,FALSE),"NULL")</f>
        <v>Research Scientist</v>
      </c>
    </row>
    <row r="632" spans="2:13" x14ac:dyDescent="0.25">
      <c r="B632" s="29" t="s">
        <v>44</v>
      </c>
      <c r="C632" s="30" t="s">
        <v>48</v>
      </c>
      <c r="D632" s="31">
        <v>1439</v>
      </c>
      <c r="E632" s="30" t="s">
        <v>62</v>
      </c>
      <c r="F632" s="30" t="s">
        <v>99</v>
      </c>
      <c r="G632" s="31">
        <v>25</v>
      </c>
      <c r="H632" s="30" t="s">
        <v>55</v>
      </c>
      <c r="I632" s="32">
        <v>4400</v>
      </c>
      <c r="K632" s="36" t="str">
        <f t="shared" si="9"/>
        <v>No Data Available</v>
      </c>
      <c r="L632" s="36" t="str">
        <f>IFERROR(VLOOKUP(K632,Table2[[Employee Number]:[Monthly Income]],6, FALSE),"No Value")</f>
        <v>No Value</v>
      </c>
      <c r="M632" s="36" t="str">
        <f>IFERROR(VLOOKUP(K632,Table2[[Employee Number]:[Job Role]],3,FALSE),"NULL")</f>
        <v>NULL</v>
      </c>
    </row>
    <row r="633" spans="2:13" x14ac:dyDescent="0.25">
      <c r="B633" s="29" t="s">
        <v>56</v>
      </c>
      <c r="C633" s="30" t="s">
        <v>60</v>
      </c>
      <c r="D633" s="31">
        <v>1707</v>
      </c>
      <c r="E633" s="30" t="s">
        <v>62</v>
      </c>
      <c r="F633" s="30" t="s">
        <v>63</v>
      </c>
      <c r="G633" s="31">
        <v>24</v>
      </c>
      <c r="H633" s="30" t="s">
        <v>77</v>
      </c>
      <c r="I633" s="32">
        <v>4401</v>
      </c>
      <c r="K633" s="36">
        <f t="shared" si="9"/>
        <v>1612</v>
      </c>
      <c r="L633" s="36">
        <f>IFERROR(VLOOKUP(K633,Table2[[Employee Number]:[Monthly Income]],6, FALSE),"No Value")</f>
        <v>4385</v>
      </c>
      <c r="M633" s="36" t="str">
        <f>IFERROR(VLOOKUP(K633,Table2[[Employee Number]:[Job Role]],3,FALSE),"NULL")</f>
        <v>Sales Executive</v>
      </c>
    </row>
    <row r="634" spans="2:13" x14ac:dyDescent="0.25">
      <c r="B634" s="29" t="s">
        <v>56</v>
      </c>
      <c r="C634" s="30" t="s">
        <v>48</v>
      </c>
      <c r="D634" s="31">
        <v>859</v>
      </c>
      <c r="E634" s="30" t="s">
        <v>62</v>
      </c>
      <c r="F634" s="30" t="s">
        <v>52</v>
      </c>
      <c r="G634" s="31">
        <v>32</v>
      </c>
      <c r="H634" s="30" t="s">
        <v>71</v>
      </c>
      <c r="I634" s="32">
        <v>4403</v>
      </c>
      <c r="K634" s="36">
        <f t="shared" si="9"/>
        <v>1909</v>
      </c>
      <c r="L634" s="36">
        <f>IFERROR(VLOOKUP(K634,Table2[[Employee Number]:[Monthly Income]],6, FALSE),"No Value")</f>
        <v>4393</v>
      </c>
      <c r="M634" s="36" t="str">
        <f>IFERROR(VLOOKUP(K634,Table2[[Employee Number]:[Job Role]],3,FALSE),"NULL")</f>
        <v>Sales Executive</v>
      </c>
    </row>
    <row r="635" spans="2:13" x14ac:dyDescent="0.25">
      <c r="B635" s="29" t="s">
        <v>56</v>
      </c>
      <c r="C635" s="30" t="s">
        <v>60</v>
      </c>
      <c r="D635" s="31">
        <v>2068</v>
      </c>
      <c r="E635" s="30" t="s">
        <v>62</v>
      </c>
      <c r="F635" s="30" t="s">
        <v>68</v>
      </c>
      <c r="G635" s="31">
        <v>34</v>
      </c>
      <c r="H635" s="30" t="s">
        <v>77</v>
      </c>
      <c r="I635" s="32">
        <v>4404</v>
      </c>
      <c r="K635" s="36" t="str">
        <f t="shared" si="9"/>
        <v>No Data Available</v>
      </c>
      <c r="L635" s="36" t="str">
        <f>IFERROR(VLOOKUP(K635,Table2[[Employee Number]:[Monthly Income]],6, FALSE),"No Value")</f>
        <v>No Value</v>
      </c>
      <c r="M635" s="36" t="str">
        <f>IFERROR(VLOOKUP(K635,Table2[[Employee Number]:[Job Role]],3,FALSE),"NULL")</f>
        <v>NULL</v>
      </c>
    </row>
    <row r="636" spans="2:13" x14ac:dyDescent="0.25">
      <c r="B636" s="29" t="s">
        <v>56</v>
      </c>
      <c r="C636" s="30" t="s">
        <v>60</v>
      </c>
      <c r="D636" s="31">
        <v>1177</v>
      </c>
      <c r="E636" s="30" t="s">
        <v>62</v>
      </c>
      <c r="F636" s="30" t="s">
        <v>68</v>
      </c>
      <c r="G636" s="31">
        <v>26</v>
      </c>
      <c r="H636" s="30" t="s">
        <v>71</v>
      </c>
      <c r="I636" s="32">
        <v>4420</v>
      </c>
      <c r="K636" s="36">
        <f t="shared" si="9"/>
        <v>1707</v>
      </c>
      <c r="L636" s="36">
        <f>IFERROR(VLOOKUP(K636,Table2[[Employee Number]:[Monthly Income]],6, FALSE),"No Value")</f>
        <v>4401</v>
      </c>
      <c r="M636" s="36" t="str">
        <f>IFERROR(VLOOKUP(K636,Table2[[Employee Number]:[Job Role]],3,FALSE),"NULL")</f>
        <v>Research Scientist</v>
      </c>
    </row>
    <row r="637" spans="2:13" x14ac:dyDescent="0.25">
      <c r="B637" s="29" t="s">
        <v>56</v>
      </c>
      <c r="C637" s="30" t="s">
        <v>60</v>
      </c>
      <c r="D637" s="31">
        <v>1180</v>
      </c>
      <c r="E637" s="30" t="s">
        <v>51</v>
      </c>
      <c r="F637" s="30" t="s">
        <v>63</v>
      </c>
      <c r="G637" s="31">
        <v>40</v>
      </c>
      <c r="H637" s="30" t="s">
        <v>55</v>
      </c>
      <c r="I637" s="32">
        <v>4422</v>
      </c>
      <c r="K637" s="36">
        <f t="shared" si="9"/>
        <v>859</v>
      </c>
      <c r="L637" s="36">
        <f>IFERROR(VLOOKUP(K637,Table2[[Employee Number]:[Monthly Income]],6, FALSE),"No Value")</f>
        <v>4403</v>
      </c>
      <c r="M637" s="36" t="str">
        <f>IFERROR(VLOOKUP(K637,Table2[[Employee Number]:[Job Role]],3,FALSE),"NULL")</f>
        <v>Sales Executive</v>
      </c>
    </row>
    <row r="638" spans="2:13" x14ac:dyDescent="0.25">
      <c r="B638" s="29" t="s">
        <v>56</v>
      </c>
      <c r="C638" s="30" t="s">
        <v>60</v>
      </c>
      <c r="D638" s="31">
        <v>98</v>
      </c>
      <c r="E638" s="30" t="s">
        <v>51</v>
      </c>
      <c r="F638" s="30" t="s">
        <v>81</v>
      </c>
      <c r="G638" s="31">
        <v>31</v>
      </c>
      <c r="H638" s="30" t="s">
        <v>71</v>
      </c>
      <c r="I638" s="32">
        <v>4424</v>
      </c>
      <c r="K638" s="36">
        <f t="shared" si="9"/>
        <v>2068</v>
      </c>
      <c r="L638" s="36">
        <f>IFERROR(VLOOKUP(K638,Table2[[Employee Number]:[Monthly Income]],6, FALSE),"No Value")</f>
        <v>4404</v>
      </c>
      <c r="M638" s="36" t="str">
        <f>IFERROR(VLOOKUP(K638,Table2[[Employee Number]:[Job Role]],3,FALSE),"NULL")</f>
        <v>Laboratory Technician</v>
      </c>
    </row>
    <row r="639" spans="2:13" x14ac:dyDescent="0.25">
      <c r="B639" s="29" t="s">
        <v>56</v>
      </c>
      <c r="C639" s="30" t="s">
        <v>60</v>
      </c>
      <c r="D639" s="31">
        <v>269</v>
      </c>
      <c r="E639" s="30" t="s">
        <v>51</v>
      </c>
      <c r="F639" s="30" t="s">
        <v>68</v>
      </c>
      <c r="G639" s="31">
        <v>35</v>
      </c>
      <c r="H639" s="30" t="s">
        <v>77</v>
      </c>
      <c r="I639" s="32">
        <v>4425</v>
      </c>
      <c r="K639" s="36">
        <f t="shared" si="9"/>
        <v>1177</v>
      </c>
      <c r="L639" s="36">
        <f>IFERROR(VLOOKUP(K639,Table2[[Employee Number]:[Monthly Income]],6, FALSE),"No Value")</f>
        <v>4420</v>
      </c>
      <c r="M639" s="36" t="str">
        <f>IFERROR(VLOOKUP(K639,Table2[[Employee Number]:[Job Role]],3,FALSE),"NULL")</f>
        <v>Laboratory Technician</v>
      </c>
    </row>
    <row r="640" spans="2:13" x14ac:dyDescent="0.25">
      <c r="B640" s="29" t="s">
        <v>56</v>
      </c>
      <c r="C640" s="30" t="s">
        <v>60</v>
      </c>
      <c r="D640" s="31">
        <v>836</v>
      </c>
      <c r="E640" s="30" t="s">
        <v>62</v>
      </c>
      <c r="F640" s="30" t="s">
        <v>81</v>
      </c>
      <c r="G640" s="31">
        <v>42</v>
      </c>
      <c r="H640" s="30" t="s">
        <v>77</v>
      </c>
      <c r="I640" s="32">
        <v>4434</v>
      </c>
      <c r="K640" s="36">
        <f t="shared" si="9"/>
        <v>1180</v>
      </c>
      <c r="L640" s="36">
        <f>IFERROR(VLOOKUP(K640,Table2[[Employee Number]:[Monthly Income]],6, FALSE),"No Value")</f>
        <v>4422</v>
      </c>
      <c r="M640" s="36" t="str">
        <f>IFERROR(VLOOKUP(K640,Table2[[Employee Number]:[Job Role]],3,FALSE),"NULL")</f>
        <v>Research Scientist</v>
      </c>
    </row>
    <row r="641" spans="2:13" x14ac:dyDescent="0.25">
      <c r="B641" s="29" t="s">
        <v>56</v>
      </c>
      <c r="C641" s="30" t="s">
        <v>48</v>
      </c>
      <c r="D641" s="31">
        <v>1995</v>
      </c>
      <c r="E641" s="30" t="s">
        <v>62</v>
      </c>
      <c r="F641" s="30" t="s">
        <v>52</v>
      </c>
      <c r="G641" s="31">
        <v>38</v>
      </c>
      <c r="H641" s="30" t="s">
        <v>71</v>
      </c>
      <c r="I641" s="32">
        <v>4440</v>
      </c>
      <c r="K641" s="36">
        <f t="shared" si="9"/>
        <v>98</v>
      </c>
      <c r="L641" s="36">
        <f>IFERROR(VLOOKUP(K641,Table2[[Employee Number]:[Monthly Income]],6, FALSE),"No Value")</f>
        <v>4424</v>
      </c>
      <c r="M641" s="36" t="str">
        <f>IFERROR(VLOOKUP(K641,Table2[[Employee Number]:[Job Role]],3,FALSE),"NULL")</f>
        <v>Manufacturing Director</v>
      </c>
    </row>
    <row r="642" spans="2:13" x14ac:dyDescent="0.25">
      <c r="B642" s="29" t="s">
        <v>56</v>
      </c>
      <c r="C642" s="30" t="s">
        <v>60</v>
      </c>
      <c r="D642" s="31">
        <v>1980</v>
      </c>
      <c r="E642" s="30" t="s">
        <v>51</v>
      </c>
      <c r="F642" s="30" t="s">
        <v>81</v>
      </c>
      <c r="G642" s="31">
        <v>54</v>
      </c>
      <c r="H642" s="30" t="s">
        <v>77</v>
      </c>
      <c r="I642" s="32">
        <v>4440</v>
      </c>
      <c r="K642" s="36">
        <f t="shared" si="9"/>
        <v>269</v>
      </c>
      <c r="L642" s="36">
        <f>IFERROR(VLOOKUP(K642,Table2[[Employee Number]:[Monthly Income]],6, FALSE),"No Value")</f>
        <v>4425</v>
      </c>
      <c r="M642" s="36" t="str">
        <f>IFERROR(VLOOKUP(K642,Table2[[Employee Number]:[Job Role]],3,FALSE),"NULL")</f>
        <v>Laboratory Technician</v>
      </c>
    </row>
    <row r="643" spans="2:13" x14ac:dyDescent="0.25">
      <c r="B643" s="29" t="s">
        <v>56</v>
      </c>
      <c r="C643" s="30" t="s">
        <v>60</v>
      </c>
      <c r="D643" s="31">
        <v>1285</v>
      </c>
      <c r="E643" s="30" t="s">
        <v>51</v>
      </c>
      <c r="F643" s="30" t="s">
        <v>68</v>
      </c>
      <c r="G643" s="31">
        <v>34</v>
      </c>
      <c r="H643" s="30" t="s">
        <v>77</v>
      </c>
      <c r="I643" s="32">
        <v>4444</v>
      </c>
      <c r="K643" s="36">
        <f t="shared" si="9"/>
        <v>836</v>
      </c>
      <c r="L643" s="36">
        <f>IFERROR(VLOOKUP(K643,Table2[[Employee Number]:[Monthly Income]],6, FALSE),"No Value")</f>
        <v>4434</v>
      </c>
      <c r="M643" s="36" t="str">
        <f>IFERROR(VLOOKUP(K643,Table2[[Employee Number]:[Job Role]],3,FALSE),"NULL")</f>
        <v>Manufacturing Director</v>
      </c>
    </row>
    <row r="644" spans="2:13" x14ac:dyDescent="0.25">
      <c r="B644" s="29" t="s">
        <v>56</v>
      </c>
      <c r="C644" s="30" t="s">
        <v>60</v>
      </c>
      <c r="D644" s="31">
        <v>972</v>
      </c>
      <c r="E644" s="30" t="s">
        <v>62</v>
      </c>
      <c r="F644" s="30" t="s">
        <v>68</v>
      </c>
      <c r="G644" s="31">
        <v>45</v>
      </c>
      <c r="H644" s="30" t="s">
        <v>55</v>
      </c>
      <c r="I644" s="32">
        <v>4447</v>
      </c>
      <c r="K644" s="36">
        <f t="shared" si="9"/>
        <v>1995</v>
      </c>
      <c r="L644" s="36">
        <f>IFERROR(VLOOKUP(K644,Table2[[Employee Number]:[Monthly Income]],6, FALSE),"No Value")</f>
        <v>4440</v>
      </c>
      <c r="M644" s="36" t="str">
        <f>IFERROR(VLOOKUP(K644,Table2[[Employee Number]:[Job Role]],3,FALSE),"NULL")</f>
        <v>Sales Executive</v>
      </c>
    </row>
    <row r="645" spans="2:13" x14ac:dyDescent="0.25">
      <c r="B645" s="29" t="s">
        <v>56</v>
      </c>
      <c r="C645" s="30" t="s">
        <v>60</v>
      </c>
      <c r="D645" s="31">
        <v>1829</v>
      </c>
      <c r="E645" s="30" t="s">
        <v>51</v>
      </c>
      <c r="F645" s="30" t="s">
        <v>83</v>
      </c>
      <c r="G645" s="31">
        <v>40</v>
      </c>
      <c r="H645" s="30" t="s">
        <v>77</v>
      </c>
      <c r="I645" s="32">
        <v>4448</v>
      </c>
      <c r="K645" s="36">
        <f t="shared" si="9"/>
        <v>1980</v>
      </c>
      <c r="L645" s="36">
        <f>IFERROR(VLOOKUP(K645,Table2[[Employee Number]:[Monthly Income]],6, FALSE),"No Value")</f>
        <v>4440</v>
      </c>
      <c r="M645" s="36" t="str">
        <f>IFERROR(VLOOKUP(K645,Table2[[Employee Number]:[Job Role]],3,FALSE),"NULL")</f>
        <v>Manufacturing Director</v>
      </c>
    </row>
    <row r="646" spans="2:13" x14ac:dyDescent="0.25">
      <c r="B646" s="29" t="s">
        <v>56</v>
      </c>
      <c r="C646" s="30" t="s">
        <v>60</v>
      </c>
      <c r="D646" s="31">
        <v>529</v>
      </c>
      <c r="E646" s="30" t="s">
        <v>51</v>
      </c>
      <c r="F646" s="30" t="s">
        <v>63</v>
      </c>
      <c r="G646" s="31">
        <v>37</v>
      </c>
      <c r="H646" s="30" t="s">
        <v>134</v>
      </c>
      <c r="I646" s="32">
        <v>4449</v>
      </c>
      <c r="K646" s="36">
        <f t="shared" si="9"/>
        <v>1285</v>
      </c>
      <c r="L646" s="36">
        <f>IFERROR(VLOOKUP(K646,Table2[[Employee Number]:[Monthly Income]],6, FALSE),"No Value")</f>
        <v>4444</v>
      </c>
      <c r="M646" s="36" t="str">
        <f>IFERROR(VLOOKUP(K646,Table2[[Employee Number]:[Job Role]],3,FALSE),"NULL")</f>
        <v>Laboratory Technician</v>
      </c>
    </row>
    <row r="647" spans="2:13" x14ac:dyDescent="0.25">
      <c r="B647" s="29" t="s">
        <v>56</v>
      </c>
      <c r="C647" s="30" t="s">
        <v>60</v>
      </c>
      <c r="D647" s="31">
        <v>250</v>
      </c>
      <c r="E647" s="30" t="s">
        <v>51</v>
      </c>
      <c r="F647" s="30" t="s">
        <v>81</v>
      </c>
      <c r="G647" s="31">
        <v>53</v>
      </c>
      <c r="H647" s="30" t="s">
        <v>55</v>
      </c>
      <c r="I647" s="32">
        <v>4450</v>
      </c>
      <c r="K647" s="36">
        <f t="shared" si="9"/>
        <v>972</v>
      </c>
      <c r="L647" s="36">
        <f>IFERROR(VLOOKUP(K647,Table2[[Employee Number]:[Monthly Income]],6, FALSE),"No Value")</f>
        <v>4447</v>
      </c>
      <c r="M647" s="36" t="str">
        <f>IFERROR(VLOOKUP(K647,Table2[[Employee Number]:[Job Role]],3,FALSE),"NULL")</f>
        <v>Laboratory Technician</v>
      </c>
    </row>
    <row r="648" spans="2:13" x14ac:dyDescent="0.25">
      <c r="B648" s="29" t="s">
        <v>56</v>
      </c>
      <c r="C648" s="30" t="s">
        <v>48</v>
      </c>
      <c r="D648" s="31">
        <v>333</v>
      </c>
      <c r="E648" s="30" t="s">
        <v>62</v>
      </c>
      <c r="F648" s="30" t="s">
        <v>52</v>
      </c>
      <c r="G648" s="31">
        <v>32</v>
      </c>
      <c r="H648" s="30" t="s">
        <v>71</v>
      </c>
      <c r="I648" s="32">
        <v>4465</v>
      </c>
      <c r="K648" s="36">
        <f t="shared" si="9"/>
        <v>1829</v>
      </c>
      <c r="L648" s="36">
        <f>IFERROR(VLOOKUP(K648,Table2[[Employee Number]:[Monthly Income]],6, FALSE),"No Value")</f>
        <v>4448</v>
      </c>
      <c r="M648" s="36" t="str">
        <f>IFERROR(VLOOKUP(K648,Table2[[Employee Number]:[Job Role]],3,FALSE),"NULL")</f>
        <v>Healthcare Representative</v>
      </c>
    </row>
    <row r="649" spans="2:13" x14ac:dyDescent="0.25">
      <c r="B649" s="29" t="s">
        <v>56</v>
      </c>
      <c r="C649" s="30" t="s">
        <v>60</v>
      </c>
      <c r="D649" s="31">
        <v>1195</v>
      </c>
      <c r="E649" s="30" t="s">
        <v>51</v>
      </c>
      <c r="F649" s="30" t="s">
        <v>63</v>
      </c>
      <c r="G649" s="31">
        <v>45</v>
      </c>
      <c r="H649" s="30" t="s">
        <v>77</v>
      </c>
      <c r="I649" s="32">
        <v>4477</v>
      </c>
      <c r="K649" s="36">
        <f t="shared" ref="K649:K712" si="10">IF(B646="No", D646, "No Data Available")</f>
        <v>529</v>
      </c>
      <c r="L649" s="36">
        <f>IFERROR(VLOOKUP(K649,Table2[[Employee Number]:[Monthly Income]],6, FALSE),"No Value")</f>
        <v>4449</v>
      </c>
      <c r="M649" s="36" t="str">
        <f>IFERROR(VLOOKUP(K649,Table2[[Employee Number]:[Job Role]],3,FALSE),"NULL")</f>
        <v>Research Scientist</v>
      </c>
    </row>
    <row r="650" spans="2:13" x14ac:dyDescent="0.25">
      <c r="B650" s="29" t="s">
        <v>56</v>
      </c>
      <c r="C650" s="30" t="s">
        <v>48</v>
      </c>
      <c r="D650" s="31">
        <v>437</v>
      </c>
      <c r="E650" s="30" t="s">
        <v>62</v>
      </c>
      <c r="F650" s="30" t="s">
        <v>52</v>
      </c>
      <c r="G650" s="31">
        <v>27</v>
      </c>
      <c r="H650" s="30" t="s">
        <v>77</v>
      </c>
      <c r="I650" s="32">
        <v>4478</v>
      </c>
      <c r="K650" s="36">
        <f t="shared" si="10"/>
        <v>250</v>
      </c>
      <c r="L650" s="36">
        <f>IFERROR(VLOOKUP(K650,Table2[[Employee Number]:[Monthly Income]],6, FALSE),"No Value")</f>
        <v>4450</v>
      </c>
      <c r="M650" s="36" t="str">
        <f>IFERROR(VLOOKUP(K650,Table2[[Employee Number]:[Job Role]],3,FALSE),"NULL")</f>
        <v>Manufacturing Director</v>
      </c>
    </row>
    <row r="651" spans="2:13" x14ac:dyDescent="0.25">
      <c r="B651" s="29" t="s">
        <v>56</v>
      </c>
      <c r="C651" s="30" t="s">
        <v>60</v>
      </c>
      <c r="D651" s="31">
        <v>397</v>
      </c>
      <c r="E651" s="30" t="s">
        <v>62</v>
      </c>
      <c r="F651" s="30" t="s">
        <v>63</v>
      </c>
      <c r="G651" s="31">
        <v>36</v>
      </c>
      <c r="H651" s="30" t="s">
        <v>77</v>
      </c>
      <c r="I651" s="32">
        <v>4485</v>
      </c>
      <c r="K651" s="36">
        <f t="shared" si="10"/>
        <v>333</v>
      </c>
      <c r="L651" s="36">
        <f>IFERROR(VLOOKUP(K651,Table2[[Employee Number]:[Monthly Income]],6, FALSE),"No Value")</f>
        <v>4465</v>
      </c>
      <c r="M651" s="36" t="str">
        <f>IFERROR(VLOOKUP(K651,Table2[[Employee Number]:[Job Role]],3,FALSE),"NULL")</f>
        <v>Sales Executive</v>
      </c>
    </row>
    <row r="652" spans="2:13" x14ac:dyDescent="0.25">
      <c r="B652" s="29" t="s">
        <v>56</v>
      </c>
      <c r="C652" s="30" t="s">
        <v>48</v>
      </c>
      <c r="D652" s="31">
        <v>527</v>
      </c>
      <c r="E652" s="30" t="s">
        <v>51</v>
      </c>
      <c r="F652" s="30" t="s">
        <v>52</v>
      </c>
      <c r="G652" s="31">
        <v>25</v>
      </c>
      <c r="H652" s="30" t="s">
        <v>55</v>
      </c>
      <c r="I652" s="32">
        <v>4487</v>
      </c>
      <c r="K652" s="36">
        <f t="shared" si="10"/>
        <v>1195</v>
      </c>
      <c r="L652" s="36">
        <f>IFERROR(VLOOKUP(K652,Table2[[Employee Number]:[Monthly Income]],6, FALSE),"No Value")</f>
        <v>4477</v>
      </c>
      <c r="M652" s="36" t="str">
        <f>IFERROR(VLOOKUP(K652,Table2[[Employee Number]:[Job Role]],3,FALSE),"NULL")</f>
        <v>Research Scientist</v>
      </c>
    </row>
    <row r="653" spans="2:13" x14ac:dyDescent="0.25">
      <c r="B653" s="29" t="s">
        <v>56</v>
      </c>
      <c r="C653" s="30" t="s">
        <v>161</v>
      </c>
      <c r="D653" s="31">
        <v>1289</v>
      </c>
      <c r="E653" s="30" t="s">
        <v>62</v>
      </c>
      <c r="F653" s="30" t="s">
        <v>163</v>
      </c>
      <c r="G653" s="31">
        <v>34</v>
      </c>
      <c r="H653" s="30" t="s">
        <v>77</v>
      </c>
      <c r="I653" s="32">
        <v>4490</v>
      </c>
      <c r="K653" s="36">
        <f t="shared" si="10"/>
        <v>437</v>
      </c>
      <c r="L653" s="36">
        <f>IFERROR(VLOOKUP(K653,Table2[[Employee Number]:[Monthly Income]],6, FALSE),"No Value")</f>
        <v>4478</v>
      </c>
      <c r="M653" s="36" t="str">
        <f>IFERROR(VLOOKUP(K653,Table2[[Employee Number]:[Job Role]],3,FALSE),"NULL")</f>
        <v>Sales Executive</v>
      </c>
    </row>
    <row r="654" spans="2:13" x14ac:dyDescent="0.25">
      <c r="B654" s="29" t="s">
        <v>56</v>
      </c>
      <c r="C654" s="30" t="s">
        <v>48</v>
      </c>
      <c r="D654" s="31">
        <v>1710</v>
      </c>
      <c r="E654" s="30" t="s">
        <v>51</v>
      </c>
      <c r="F654" s="30" t="s">
        <v>99</v>
      </c>
      <c r="G654" s="31">
        <v>36</v>
      </c>
      <c r="H654" s="30" t="s">
        <v>71</v>
      </c>
      <c r="I654" s="32">
        <v>4502</v>
      </c>
      <c r="K654" s="36">
        <f t="shared" si="10"/>
        <v>397</v>
      </c>
      <c r="L654" s="36">
        <f>IFERROR(VLOOKUP(K654,Table2[[Employee Number]:[Monthly Income]],6, FALSE),"No Value")</f>
        <v>4485</v>
      </c>
      <c r="M654" s="36" t="str">
        <f>IFERROR(VLOOKUP(K654,Table2[[Employee Number]:[Job Role]],3,FALSE),"NULL")</f>
        <v>Research Scientist</v>
      </c>
    </row>
    <row r="655" spans="2:13" x14ac:dyDescent="0.25">
      <c r="B655" s="29" t="s">
        <v>56</v>
      </c>
      <c r="C655" s="30" t="s">
        <v>60</v>
      </c>
      <c r="D655" s="31">
        <v>151</v>
      </c>
      <c r="E655" s="30" t="s">
        <v>51</v>
      </c>
      <c r="F655" s="30" t="s">
        <v>63</v>
      </c>
      <c r="G655" s="31">
        <v>34</v>
      </c>
      <c r="H655" s="30" t="s">
        <v>71</v>
      </c>
      <c r="I655" s="32">
        <v>4505</v>
      </c>
      <c r="K655" s="36">
        <f t="shared" si="10"/>
        <v>527</v>
      </c>
      <c r="L655" s="36">
        <f>IFERROR(VLOOKUP(K655,Table2[[Employee Number]:[Monthly Income]],6, FALSE),"No Value")</f>
        <v>4487</v>
      </c>
      <c r="M655" s="36" t="str">
        <f>IFERROR(VLOOKUP(K655,Table2[[Employee Number]:[Job Role]],3,FALSE),"NULL")</f>
        <v>Sales Executive</v>
      </c>
    </row>
    <row r="656" spans="2:13" x14ac:dyDescent="0.25">
      <c r="B656" s="29" t="s">
        <v>56</v>
      </c>
      <c r="C656" s="30" t="s">
        <v>48</v>
      </c>
      <c r="D656" s="31">
        <v>1757</v>
      </c>
      <c r="E656" s="30" t="s">
        <v>51</v>
      </c>
      <c r="F656" s="30" t="s">
        <v>52</v>
      </c>
      <c r="G656" s="31">
        <v>49</v>
      </c>
      <c r="H656" s="30" t="s">
        <v>71</v>
      </c>
      <c r="I656" s="32">
        <v>4507</v>
      </c>
      <c r="K656" s="36">
        <f t="shared" si="10"/>
        <v>1289</v>
      </c>
      <c r="L656" s="36">
        <f>IFERROR(VLOOKUP(K656,Table2[[Employee Number]:[Monthly Income]],6, FALSE),"No Value")</f>
        <v>4490</v>
      </c>
      <c r="M656" s="36" t="str">
        <f>IFERROR(VLOOKUP(K656,Table2[[Employee Number]:[Job Role]],3,FALSE),"NULL")</f>
        <v>Human Resources</v>
      </c>
    </row>
    <row r="657" spans="2:13" x14ac:dyDescent="0.25">
      <c r="B657" s="29" t="s">
        <v>44</v>
      </c>
      <c r="C657" s="30" t="s">
        <v>60</v>
      </c>
      <c r="D657" s="31">
        <v>1101</v>
      </c>
      <c r="E657" s="30" t="s">
        <v>51</v>
      </c>
      <c r="F657" s="30" t="s">
        <v>63</v>
      </c>
      <c r="G657" s="31">
        <v>33</v>
      </c>
      <c r="H657" s="30" t="s">
        <v>71</v>
      </c>
      <c r="I657" s="32">
        <v>4508</v>
      </c>
      <c r="K657" s="36">
        <f t="shared" si="10"/>
        <v>1710</v>
      </c>
      <c r="L657" s="36">
        <f>IFERROR(VLOOKUP(K657,Table2[[Employee Number]:[Monthly Income]],6, FALSE),"No Value")</f>
        <v>4502</v>
      </c>
      <c r="M657" s="36" t="str">
        <f>IFERROR(VLOOKUP(K657,Table2[[Employee Number]:[Job Role]],3,FALSE),"NULL")</f>
        <v>Sales Representative</v>
      </c>
    </row>
    <row r="658" spans="2:13" x14ac:dyDescent="0.25">
      <c r="B658" s="29" t="s">
        <v>56</v>
      </c>
      <c r="C658" s="30" t="s">
        <v>60</v>
      </c>
      <c r="D658" s="31">
        <v>526</v>
      </c>
      <c r="E658" s="30" t="s">
        <v>51</v>
      </c>
      <c r="F658" s="30" t="s">
        <v>83</v>
      </c>
      <c r="G658" s="31">
        <v>43</v>
      </c>
      <c r="H658" s="30" t="s">
        <v>71</v>
      </c>
      <c r="I658" s="32">
        <v>4522</v>
      </c>
      <c r="K658" s="36">
        <f t="shared" si="10"/>
        <v>151</v>
      </c>
      <c r="L658" s="36">
        <f>IFERROR(VLOOKUP(K658,Table2[[Employee Number]:[Monthly Income]],6, FALSE),"No Value")</f>
        <v>4505</v>
      </c>
      <c r="M658" s="36" t="str">
        <f>IFERROR(VLOOKUP(K658,Table2[[Employee Number]:[Job Role]],3,FALSE),"NULL")</f>
        <v>Research Scientist</v>
      </c>
    </row>
    <row r="659" spans="2:13" x14ac:dyDescent="0.25">
      <c r="B659" s="29" t="s">
        <v>56</v>
      </c>
      <c r="C659" s="30" t="s">
        <v>60</v>
      </c>
      <c r="D659" s="31">
        <v>551</v>
      </c>
      <c r="E659" s="30" t="s">
        <v>51</v>
      </c>
      <c r="F659" s="30" t="s">
        <v>83</v>
      </c>
      <c r="G659" s="31">
        <v>42</v>
      </c>
      <c r="H659" s="30" t="s">
        <v>71</v>
      </c>
      <c r="I659" s="32">
        <v>4523</v>
      </c>
      <c r="K659" s="36">
        <f t="shared" si="10"/>
        <v>1757</v>
      </c>
      <c r="L659" s="36">
        <f>IFERROR(VLOOKUP(K659,Table2[[Employee Number]:[Monthly Income]],6, FALSE),"No Value")</f>
        <v>4507</v>
      </c>
      <c r="M659" s="36" t="str">
        <f>IFERROR(VLOOKUP(K659,Table2[[Employee Number]:[Job Role]],3,FALSE),"NULL")</f>
        <v>Sales Executive</v>
      </c>
    </row>
    <row r="660" spans="2:13" x14ac:dyDescent="0.25">
      <c r="B660" s="29" t="s">
        <v>56</v>
      </c>
      <c r="C660" s="30" t="s">
        <v>60</v>
      </c>
      <c r="D660" s="31">
        <v>1322</v>
      </c>
      <c r="E660" s="30" t="s">
        <v>62</v>
      </c>
      <c r="F660" s="30" t="s">
        <v>81</v>
      </c>
      <c r="G660" s="31">
        <v>39</v>
      </c>
      <c r="H660" s="30" t="s">
        <v>55</v>
      </c>
      <c r="I660" s="32">
        <v>4534</v>
      </c>
      <c r="K660" s="36" t="str">
        <f t="shared" si="10"/>
        <v>No Data Available</v>
      </c>
      <c r="L660" s="36" t="str">
        <f>IFERROR(VLOOKUP(K660,Table2[[Employee Number]:[Monthly Income]],6, FALSE),"No Value")</f>
        <v>No Value</v>
      </c>
      <c r="M660" s="36" t="str">
        <f>IFERROR(VLOOKUP(K660,Table2[[Employee Number]:[Job Role]],3,FALSE),"NULL")</f>
        <v>NULL</v>
      </c>
    </row>
    <row r="661" spans="2:13" x14ac:dyDescent="0.25">
      <c r="B661" s="29" t="s">
        <v>56</v>
      </c>
      <c r="C661" s="30" t="s">
        <v>48</v>
      </c>
      <c r="D661" s="31">
        <v>903</v>
      </c>
      <c r="E661" s="30" t="s">
        <v>51</v>
      </c>
      <c r="F661" s="30" t="s">
        <v>52</v>
      </c>
      <c r="G661" s="31">
        <v>47</v>
      </c>
      <c r="H661" s="30" t="s">
        <v>55</v>
      </c>
      <c r="I661" s="32">
        <v>4537</v>
      </c>
      <c r="K661" s="36">
        <f t="shared" si="10"/>
        <v>526</v>
      </c>
      <c r="L661" s="36">
        <f>IFERROR(VLOOKUP(K661,Table2[[Employee Number]:[Monthly Income]],6, FALSE),"No Value")</f>
        <v>4522</v>
      </c>
      <c r="M661" s="36" t="str">
        <f>IFERROR(VLOOKUP(K661,Table2[[Employee Number]:[Job Role]],3,FALSE),"NULL")</f>
        <v>Healthcare Representative</v>
      </c>
    </row>
    <row r="662" spans="2:13" x14ac:dyDescent="0.25">
      <c r="B662" s="29" t="s">
        <v>56</v>
      </c>
      <c r="C662" s="30" t="s">
        <v>48</v>
      </c>
      <c r="D662" s="31">
        <v>1281</v>
      </c>
      <c r="E662" s="30" t="s">
        <v>51</v>
      </c>
      <c r="F662" s="30" t="s">
        <v>52</v>
      </c>
      <c r="G662" s="31">
        <v>34</v>
      </c>
      <c r="H662" s="30" t="s">
        <v>77</v>
      </c>
      <c r="I662" s="32">
        <v>4538</v>
      </c>
      <c r="K662" s="36">
        <f t="shared" si="10"/>
        <v>551</v>
      </c>
      <c r="L662" s="36">
        <f>IFERROR(VLOOKUP(K662,Table2[[Employee Number]:[Monthly Income]],6, FALSE),"No Value")</f>
        <v>4523</v>
      </c>
      <c r="M662" s="36" t="str">
        <f>IFERROR(VLOOKUP(K662,Table2[[Employee Number]:[Job Role]],3,FALSE),"NULL")</f>
        <v>Healthcare Representative</v>
      </c>
    </row>
    <row r="663" spans="2:13" x14ac:dyDescent="0.25">
      <c r="B663" s="29" t="s">
        <v>56</v>
      </c>
      <c r="C663" s="30" t="s">
        <v>48</v>
      </c>
      <c r="D663" s="31">
        <v>1220</v>
      </c>
      <c r="E663" s="30" t="s">
        <v>51</v>
      </c>
      <c r="F663" s="30" t="s">
        <v>52</v>
      </c>
      <c r="G663" s="31">
        <v>33</v>
      </c>
      <c r="H663" s="30" t="s">
        <v>77</v>
      </c>
      <c r="I663" s="32">
        <v>4539</v>
      </c>
      <c r="K663" s="36">
        <f t="shared" si="10"/>
        <v>1322</v>
      </c>
      <c r="L663" s="36">
        <f>IFERROR(VLOOKUP(K663,Table2[[Employee Number]:[Monthly Income]],6, FALSE),"No Value")</f>
        <v>4534</v>
      </c>
      <c r="M663" s="36" t="str">
        <f>IFERROR(VLOOKUP(K663,Table2[[Employee Number]:[Job Role]],3,FALSE),"NULL")</f>
        <v>Manufacturing Director</v>
      </c>
    </row>
    <row r="664" spans="2:13" x14ac:dyDescent="0.25">
      <c r="B664" s="29" t="s">
        <v>56</v>
      </c>
      <c r="C664" s="30" t="s">
        <v>60</v>
      </c>
      <c r="D664" s="31">
        <v>1225</v>
      </c>
      <c r="E664" s="30" t="s">
        <v>62</v>
      </c>
      <c r="F664" s="30" t="s">
        <v>63</v>
      </c>
      <c r="G664" s="31">
        <v>44</v>
      </c>
      <c r="H664" s="30" t="s">
        <v>71</v>
      </c>
      <c r="I664" s="32">
        <v>4541</v>
      </c>
      <c r="K664" s="36">
        <f t="shared" si="10"/>
        <v>903</v>
      </c>
      <c r="L664" s="36">
        <f>IFERROR(VLOOKUP(K664,Table2[[Employee Number]:[Monthly Income]],6, FALSE),"No Value")</f>
        <v>4537</v>
      </c>
      <c r="M664" s="36" t="str">
        <f>IFERROR(VLOOKUP(K664,Table2[[Employee Number]:[Job Role]],3,FALSE),"NULL")</f>
        <v>Sales Executive</v>
      </c>
    </row>
    <row r="665" spans="2:13" x14ac:dyDescent="0.25">
      <c r="B665" s="29" t="s">
        <v>56</v>
      </c>
      <c r="C665" s="30" t="s">
        <v>60</v>
      </c>
      <c r="D665" s="31">
        <v>721</v>
      </c>
      <c r="E665" s="30" t="s">
        <v>51</v>
      </c>
      <c r="F665" s="30" t="s">
        <v>83</v>
      </c>
      <c r="G665" s="31">
        <v>39</v>
      </c>
      <c r="H665" s="30" t="s">
        <v>71</v>
      </c>
      <c r="I665" s="32">
        <v>4553</v>
      </c>
      <c r="K665" s="36">
        <f t="shared" si="10"/>
        <v>1281</v>
      </c>
      <c r="L665" s="36">
        <f>IFERROR(VLOOKUP(K665,Table2[[Employee Number]:[Monthly Income]],6, FALSE),"No Value")</f>
        <v>4538</v>
      </c>
      <c r="M665" s="36" t="str">
        <f>IFERROR(VLOOKUP(K665,Table2[[Employee Number]:[Job Role]],3,FALSE),"NULL")</f>
        <v>Sales Executive</v>
      </c>
    </row>
    <row r="666" spans="2:13" x14ac:dyDescent="0.25">
      <c r="B666" s="29" t="s">
        <v>56</v>
      </c>
      <c r="C666" s="30" t="s">
        <v>48</v>
      </c>
      <c r="D666" s="31">
        <v>388</v>
      </c>
      <c r="E666" s="30" t="s">
        <v>62</v>
      </c>
      <c r="F666" s="30" t="s">
        <v>52</v>
      </c>
      <c r="G666" s="31">
        <v>29</v>
      </c>
      <c r="H666" s="30" t="s">
        <v>55</v>
      </c>
      <c r="I666" s="32">
        <v>4554</v>
      </c>
      <c r="K666" s="36">
        <f t="shared" si="10"/>
        <v>1220</v>
      </c>
      <c r="L666" s="36">
        <f>IFERROR(VLOOKUP(K666,Table2[[Employee Number]:[Monthly Income]],6, FALSE),"No Value")</f>
        <v>4539</v>
      </c>
      <c r="M666" s="36" t="str">
        <f>IFERROR(VLOOKUP(K666,Table2[[Employee Number]:[Job Role]],3,FALSE),"NULL")</f>
        <v>Sales Executive</v>
      </c>
    </row>
    <row r="667" spans="2:13" x14ac:dyDescent="0.25">
      <c r="B667" s="29" t="s">
        <v>56</v>
      </c>
      <c r="C667" s="30" t="s">
        <v>60</v>
      </c>
      <c r="D667" s="31">
        <v>547</v>
      </c>
      <c r="E667" s="30" t="s">
        <v>51</v>
      </c>
      <c r="F667" s="30" t="s">
        <v>63</v>
      </c>
      <c r="G667" s="31">
        <v>42</v>
      </c>
      <c r="H667" s="30" t="s">
        <v>55</v>
      </c>
      <c r="I667" s="32">
        <v>4556</v>
      </c>
      <c r="K667" s="36">
        <f t="shared" si="10"/>
        <v>1225</v>
      </c>
      <c r="L667" s="36">
        <f>IFERROR(VLOOKUP(K667,Table2[[Employee Number]:[Monthly Income]],6, FALSE),"No Value")</f>
        <v>4541</v>
      </c>
      <c r="M667" s="36" t="str">
        <f>IFERROR(VLOOKUP(K667,Table2[[Employee Number]:[Job Role]],3,FALSE),"NULL")</f>
        <v>Research Scientist</v>
      </c>
    </row>
    <row r="668" spans="2:13" x14ac:dyDescent="0.25">
      <c r="B668" s="29" t="s">
        <v>56</v>
      </c>
      <c r="C668" s="30" t="s">
        <v>60</v>
      </c>
      <c r="D668" s="31">
        <v>536</v>
      </c>
      <c r="E668" s="30" t="s">
        <v>62</v>
      </c>
      <c r="F668" s="30" t="s">
        <v>68</v>
      </c>
      <c r="G668" s="31">
        <v>28</v>
      </c>
      <c r="H668" s="30" t="s">
        <v>55</v>
      </c>
      <c r="I668" s="32">
        <v>4558</v>
      </c>
      <c r="K668" s="36">
        <f t="shared" si="10"/>
        <v>721</v>
      </c>
      <c r="L668" s="36">
        <f>IFERROR(VLOOKUP(K668,Table2[[Employee Number]:[Monthly Income]],6, FALSE),"No Value")</f>
        <v>4553</v>
      </c>
      <c r="M668" s="36" t="str">
        <f>IFERROR(VLOOKUP(K668,Table2[[Employee Number]:[Job Role]],3,FALSE),"NULL")</f>
        <v>Healthcare Representative</v>
      </c>
    </row>
    <row r="669" spans="2:13" x14ac:dyDescent="0.25">
      <c r="B669" s="29" t="s">
        <v>44</v>
      </c>
      <c r="C669" s="30" t="s">
        <v>48</v>
      </c>
      <c r="D669" s="31">
        <v>175</v>
      </c>
      <c r="E669" s="30" t="s">
        <v>51</v>
      </c>
      <c r="F669" s="30" t="s">
        <v>52</v>
      </c>
      <c r="G669" s="31">
        <v>31</v>
      </c>
      <c r="H669" s="30" t="s">
        <v>77</v>
      </c>
      <c r="I669" s="32">
        <v>4559</v>
      </c>
      <c r="K669" s="36">
        <f t="shared" si="10"/>
        <v>388</v>
      </c>
      <c r="L669" s="36">
        <f>IFERROR(VLOOKUP(K669,Table2[[Employee Number]:[Monthly Income]],6, FALSE),"No Value")</f>
        <v>4554</v>
      </c>
      <c r="M669" s="36" t="str">
        <f>IFERROR(VLOOKUP(K669,Table2[[Employee Number]:[Job Role]],3,FALSE),"NULL")</f>
        <v>Sales Executive</v>
      </c>
    </row>
    <row r="670" spans="2:13" x14ac:dyDescent="0.25">
      <c r="B670" s="29" t="s">
        <v>56</v>
      </c>
      <c r="C670" s="30" t="s">
        <v>48</v>
      </c>
      <c r="D670" s="31">
        <v>60</v>
      </c>
      <c r="E670" s="30" t="s">
        <v>62</v>
      </c>
      <c r="F670" s="30" t="s">
        <v>52</v>
      </c>
      <c r="G670" s="31">
        <v>34</v>
      </c>
      <c r="H670" s="30" t="s">
        <v>71</v>
      </c>
      <c r="I670" s="32">
        <v>4568</v>
      </c>
      <c r="K670" s="36">
        <f t="shared" si="10"/>
        <v>547</v>
      </c>
      <c r="L670" s="36">
        <f>IFERROR(VLOOKUP(K670,Table2[[Employee Number]:[Monthly Income]],6, FALSE),"No Value")</f>
        <v>4556</v>
      </c>
      <c r="M670" s="36" t="str">
        <f>IFERROR(VLOOKUP(K670,Table2[[Employee Number]:[Job Role]],3,FALSE),"NULL")</f>
        <v>Research Scientist</v>
      </c>
    </row>
    <row r="671" spans="2:13" x14ac:dyDescent="0.25">
      <c r="B671" s="29" t="s">
        <v>44</v>
      </c>
      <c r="C671" s="30" t="s">
        <v>48</v>
      </c>
      <c r="D671" s="31">
        <v>720</v>
      </c>
      <c r="E671" s="30" t="s">
        <v>51</v>
      </c>
      <c r="F671" s="30" t="s">
        <v>52</v>
      </c>
      <c r="G671" s="31">
        <v>24</v>
      </c>
      <c r="H671" s="30" t="s">
        <v>55</v>
      </c>
      <c r="I671" s="32">
        <v>4577</v>
      </c>
      <c r="K671" s="36">
        <f t="shared" si="10"/>
        <v>536</v>
      </c>
      <c r="L671" s="36">
        <f>IFERROR(VLOOKUP(K671,Table2[[Employee Number]:[Monthly Income]],6, FALSE),"No Value")</f>
        <v>4558</v>
      </c>
      <c r="M671" s="36" t="str">
        <f>IFERROR(VLOOKUP(K671,Table2[[Employee Number]:[Job Role]],3,FALSE),"NULL")</f>
        <v>Laboratory Technician</v>
      </c>
    </row>
    <row r="672" spans="2:13" x14ac:dyDescent="0.25">
      <c r="B672" s="29" t="s">
        <v>44</v>
      </c>
      <c r="C672" s="30" t="s">
        <v>48</v>
      </c>
      <c r="D672" s="31">
        <v>1667</v>
      </c>
      <c r="E672" s="30" t="s">
        <v>62</v>
      </c>
      <c r="F672" s="30" t="s">
        <v>52</v>
      </c>
      <c r="G672" s="31">
        <v>35</v>
      </c>
      <c r="H672" s="30" t="s">
        <v>71</v>
      </c>
      <c r="I672" s="32">
        <v>4581</v>
      </c>
      <c r="K672" s="36" t="str">
        <f t="shared" si="10"/>
        <v>No Data Available</v>
      </c>
      <c r="L672" s="36" t="str">
        <f>IFERROR(VLOOKUP(K672,Table2[[Employee Number]:[Monthly Income]],6, FALSE),"No Value")</f>
        <v>No Value</v>
      </c>
      <c r="M672" s="36" t="str">
        <f>IFERROR(VLOOKUP(K672,Table2[[Employee Number]:[Job Role]],3,FALSE),"NULL")</f>
        <v>NULL</v>
      </c>
    </row>
    <row r="673" spans="2:13" x14ac:dyDescent="0.25">
      <c r="B673" s="29" t="s">
        <v>56</v>
      </c>
      <c r="C673" s="30" t="s">
        <v>48</v>
      </c>
      <c r="D673" s="31">
        <v>1503</v>
      </c>
      <c r="E673" s="30" t="s">
        <v>51</v>
      </c>
      <c r="F673" s="30" t="s">
        <v>52</v>
      </c>
      <c r="G673" s="31">
        <v>47</v>
      </c>
      <c r="H673" s="30" t="s">
        <v>77</v>
      </c>
      <c r="I673" s="32">
        <v>4591</v>
      </c>
      <c r="K673" s="36">
        <f t="shared" si="10"/>
        <v>60</v>
      </c>
      <c r="L673" s="36">
        <f>IFERROR(VLOOKUP(K673,Table2[[Employee Number]:[Monthly Income]],6, FALSE),"No Value")</f>
        <v>4568</v>
      </c>
      <c r="M673" s="36" t="str">
        <f>IFERROR(VLOOKUP(K673,Table2[[Employee Number]:[Job Role]],3,FALSE),"NULL")</f>
        <v>Sales Executive</v>
      </c>
    </row>
    <row r="674" spans="2:13" x14ac:dyDescent="0.25">
      <c r="B674" s="29" t="s">
        <v>44</v>
      </c>
      <c r="C674" s="30" t="s">
        <v>48</v>
      </c>
      <c r="D674" s="31">
        <v>1489</v>
      </c>
      <c r="E674" s="30" t="s">
        <v>51</v>
      </c>
      <c r="F674" s="30" t="s">
        <v>52</v>
      </c>
      <c r="G674" s="31">
        <v>34</v>
      </c>
      <c r="H674" s="30" t="s">
        <v>71</v>
      </c>
      <c r="I674" s="32">
        <v>4599</v>
      </c>
      <c r="K674" s="36" t="str">
        <f t="shared" si="10"/>
        <v>No Data Available</v>
      </c>
      <c r="L674" s="36" t="str">
        <f>IFERROR(VLOOKUP(K674,Table2[[Employee Number]:[Monthly Income]],6, FALSE),"No Value")</f>
        <v>No Value</v>
      </c>
      <c r="M674" s="36" t="str">
        <f>IFERROR(VLOOKUP(K674,Table2[[Employee Number]:[Job Role]],3,FALSE),"NULL")</f>
        <v>NULL</v>
      </c>
    </row>
    <row r="675" spans="2:13" x14ac:dyDescent="0.25">
      <c r="B675" s="29" t="s">
        <v>56</v>
      </c>
      <c r="C675" s="30" t="s">
        <v>48</v>
      </c>
      <c r="D675" s="31">
        <v>975</v>
      </c>
      <c r="E675" s="30" t="s">
        <v>51</v>
      </c>
      <c r="F675" s="30" t="s">
        <v>52</v>
      </c>
      <c r="G675" s="31">
        <v>35</v>
      </c>
      <c r="H675" s="30" t="s">
        <v>77</v>
      </c>
      <c r="I675" s="32">
        <v>4601</v>
      </c>
      <c r="K675" s="36" t="str">
        <f t="shared" si="10"/>
        <v>No Data Available</v>
      </c>
      <c r="L675" s="36" t="str">
        <f>IFERROR(VLOOKUP(K675,Table2[[Employee Number]:[Monthly Income]],6, FALSE),"No Value")</f>
        <v>No Value</v>
      </c>
      <c r="M675" s="36" t="str">
        <f>IFERROR(VLOOKUP(K675,Table2[[Employee Number]:[Job Role]],3,FALSE),"NULL")</f>
        <v>NULL</v>
      </c>
    </row>
    <row r="676" spans="2:13" x14ac:dyDescent="0.25">
      <c r="B676" s="29" t="s">
        <v>44</v>
      </c>
      <c r="C676" s="30" t="s">
        <v>48</v>
      </c>
      <c r="D676" s="31">
        <v>1380</v>
      </c>
      <c r="E676" s="30" t="s">
        <v>51</v>
      </c>
      <c r="F676" s="30" t="s">
        <v>52</v>
      </c>
      <c r="G676" s="31">
        <v>35</v>
      </c>
      <c r="H676" s="30" t="s">
        <v>71</v>
      </c>
      <c r="I676" s="32">
        <v>4614</v>
      </c>
      <c r="K676" s="36">
        <f t="shared" si="10"/>
        <v>1503</v>
      </c>
      <c r="L676" s="36">
        <f>IFERROR(VLOOKUP(K676,Table2[[Employee Number]:[Monthly Income]],6, FALSE),"No Value")</f>
        <v>4591</v>
      </c>
      <c r="M676" s="36" t="str">
        <f>IFERROR(VLOOKUP(K676,Table2[[Employee Number]:[Job Role]],3,FALSE),"NULL")</f>
        <v>Sales Executive</v>
      </c>
    </row>
    <row r="677" spans="2:13" x14ac:dyDescent="0.25">
      <c r="B677" s="29" t="s">
        <v>56</v>
      </c>
      <c r="C677" s="30" t="s">
        <v>60</v>
      </c>
      <c r="D677" s="31">
        <v>1080</v>
      </c>
      <c r="E677" s="30" t="s">
        <v>51</v>
      </c>
      <c r="F677" s="30" t="s">
        <v>63</v>
      </c>
      <c r="G677" s="31">
        <v>46</v>
      </c>
      <c r="H677" s="30" t="s">
        <v>71</v>
      </c>
      <c r="I677" s="32">
        <v>4615</v>
      </c>
      <c r="K677" s="36" t="str">
        <f t="shared" si="10"/>
        <v>No Data Available</v>
      </c>
      <c r="L677" s="36" t="str">
        <f>IFERROR(VLOOKUP(K677,Table2[[Employee Number]:[Monthly Income]],6, FALSE),"No Value")</f>
        <v>No Value</v>
      </c>
      <c r="M677" s="36" t="str">
        <f>IFERROR(VLOOKUP(K677,Table2[[Employee Number]:[Job Role]],3,FALSE),"NULL")</f>
        <v>NULL</v>
      </c>
    </row>
    <row r="678" spans="2:13" x14ac:dyDescent="0.25">
      <c r="B678" s="29" t="s">
        <v>56</v>
      </c>
      <c r="C678" s="30" t="s">
        <v>60</v>
      </c>
      <c r="D678" s="31">
        <v>1981</v>
      </c>
      <c r="E678" s="30" t="s">
        <v>62</v>
      </c>
      <c r="F678" s="30" t="s">
        <v>83</v>
      </c>
      <c r="G678" s="31">
        <v>24</v>
      </c>
      <c r="H678" s="30" t="s">
        <v>55</v>
      </c>
      <c r="I678" s="32">
        <v>4617</v>
      </c>
      <c r="K678" s="36">
        <f t="shared" si="10"/>
        <v>975</v>
      </c>
      <c r="L678" s="36">
        <f>IFERROR(VLOOKUP(K678,Table2[[Employee Number]:[Monthly Income]],6, FALSE),"No Value")</f>
        <v>4601</v>
      </c>
      <c r="M678" s="36" t="str">
        <f>IFERROR(VLOOKUP(K678,Table2[[Employee Number]:[Job Role]],3,FALSE),"NULL")</f>
        <v>Sales Executive</v>
      </c>
    </row>
    <row r="679" spans="2:13" x14ac:dyDescent="0.25">
      <c r="B679" s="29" t="s">
        <v>56</v>
      </c>
      <c r="C679" s="30" t="s">
        <v>60</v>
      </c>
      <c r="D679" s="31">
        <v>1094</v>
      </c>
      <c r="E679" s="30" t="s">
        <v>62</v>
      </c>
      <c r="F679" s="30" t="s">
        <v>68</v>
      </c>
      <c r="G679" s="31">
        <v>27</v>
      </c>
      <c r="H679" s="30" t="s">
        <v>134</v>
      </c>
      <c r="I679" s="32">
        <v>4621</v>
      </c>
      <c r="K679" s="36" t="str">
        <f t="shared" si="10"/>
        <v>No Data Available</v>
      </c>
      <c r="L679" s="36" t="str">
        <f>IFERROR(VLOOKUP(K679,Table2[[Employee Number]:[Monthly Income]],6, FALSE),"No Value")</f>
        <v>No Value</v>
      </c>
      <c r="M679" s="36" t="str">
        <f>IFERROR(VLOOKUP(K679,Table2[[Employee Number]:[Job Role]],3,FALSE),"NULL")</f>
        <v>NULL</v>
      </c>
    </row>
    <row r="680" spans="2:13" x14ac:dyDescent="0.25">
      <c r="B680" s="29" t="s">
        <v>56</v>
      </c>
      <c r="C680" s="30" t="s">
        <v>60</v>
      </c>
      <c r="D680" s="31">
        <v>1311</v>
      </c>
      <c r="E680" s="30" t="s">
        <v>51</v>
      </c>
      <c r="F680" s="30" t="s">
        <v>68</v>
      </c>
      <c r="G680" s="31">
        <v>30</v>
      </c>
      <c r="H680" s="30" t="s">
        <v>77</v>
      </c>
      <c r="I680" s="32">
        <v>4627</v>
      </c>
      <c r="K680" s="36">
        <f t="shared" si="10"/>
        <v>1080</v>
      </c>
      <c r="L680" s="36">
        <f>IFERROR(VLOOKUP(K680,Table2[[Employee Number]:[Monthly Income]],6, FALSE),"No Value")</f>
        <v>4615</v>
      </c>
      <c r="M680" s="36" t="str">
        <f>IFERROR(VLOOKUP(K680,Table2[[Employee Number]:[Job Role]],3,FALSE),"NULL")</f>
        <v>Research Scientist</v>
      </c>
    </row>
    <row r="681" spans="2:13" x14ac:dyDescent="0.25">
      <c r="B681" s="29" t="s">
        <v>56</v>
      </c>
      <c r="C681" s="30" t="s">
        <v>48</v>
      </c>
      <c r="D681" s="31">
        <v>1362</v>
      </c>
      <c r="E681" s="30" t="s">
        <v>51</v>
      </c>
      <c r="F681" s="30" t="s">
        <v>52</v>
      </c>
      <c r="G681" s="31">
        <v>36</v>
      </c>
      <c r="H681" s="30" t="s">
        <v>77</v>
      </c>
      <c r="I681" s="32">
        <v>4639</v>
      </c>
      <c r="K681" s="36">
        <f t="shared" si="10"/>
        <v>1981</v>
      </c>
      <c r="L681" s="36">
        <f>IFERROR(VLOOKUP(K681,Table2[[Employee Number]:[Monthly Income]],6, FALSE),"No Value")</f>
        <v>4617</v>
      </c>
      <c r="M681" s="36" t="str">
        <f>IFERROR(VLOOKUP(K681,Table2[[Employee Number]:[Job Role]],3,FALSE),"NULL")</f>
        <v>Healthcare Representative</v>
      </c>
    </row>
    <row r="682" spans="2:13" x14ac:dyDescent="0.25">
      <c r="B682" s="29" t="s">
        <v>56</v>
      </c>
      <c r="C682" s="30" t="s">
        <v>48</v>
      </c>
      <c r="D682" s="31">
        <v>1598</v>
      </c>
      <c r="E682" s="30" t="s">
        <v>51</v>
      </c>
      <c r="F682" s="30" t="s">
        <v>52</v>
      </c>
      <c r="G682" s="31">
        <v>40</v>
      </c>
      <c r="H682" s="30" t="s">
        <v>55</v>
      </c>
      <c r="I682" s="32">
        <v>4639</v>
      </c>
      <c r="K682" s="36">
        <f t="shared" si="10"/>
        <v>1094</v>
      </c>
      <c r="L682" s="36">
        <f>IFERROR(VLOOKUP(K682,Table2[[Employee Number]:[Monthly Income]],6, FALSE),"No Value")</f>
        <v>4621</v>
      </c>
      <c r="M682" s="36" t="str">
        <f>IFERROR(VLOOKUP(K682,Table2[[Employee Number]:[Job Role]],3,FALSE),"NULL")</f>
        <v>Laboratory Technician</v>
      </c>
    </row>
    <row r="683" spans="2:13" x14ac:dyDescent="0.25">
      <c r="B683" s="29" t="s">
        <v>56</v>
      </c>
      <c r="C683" s="30" t="s">
        <v>48</v>
      </c>
      <c r="D683" s="31">
        <v>714</v>
      </c>
      <c r="E683" s="30" t="s">
        <v>51</v>
      </c>
      <c r="F683" s="30" t="s">
        <v>52</v>
      </c>
      <c r="G683" s="31">
        <v>27</v>
      </c>
      <c r="H683" s="30" t="s">
        <v>65</v>
      </c>
      <c r="I683" s="32">
        <v>4647</v>
      </c>
      <c r="K683" s="36">
        <f t="shared" si="10"/>
        <v>1311</v>
      </c>
      <c r="L683" s="36">
        <f>IFERROR(VLOOKUP(K683,Table2[[Employee Number]:[Monthly Income]],6, FALSE),"No Value")</f>
        <v>4627</v>
      </c>
      <c r="M683" s="36" t="str">
        <f>IFERROR(VLOOKUP(K683,Table2[[Employee Number]:[Job Role]],3,FALSE),"NULL")</f>
        <v>Laboratory Technician</v>
      </c>
    </row>
    <row r="684" spans="2:13" x14ac:dyDescent="0.25">
      <c r="B684" s="29" t="s">
        <v>56</v>
      </c>
      <c r="C684" s="30" t="s">
        <v>48</v>
      </c>
      <c r="D684" s="31">
        <v>1853</v>
      </c>
      <c r="E684" s="30" t="s">
        <v>62</v>
      </c>
      <c r="F684" s="30" t="s">
        <v>52</v>
      </c>
      <c r="G684" s="31">
        <v>32</v>
      </c>
      <c r="H684" s="30" t="s">
        <v>71</v>
      </c>
      <c r="I684" s="32">
        <v>4648</v>
      </c>
      <c r="K684" s="36">
        <f t="shared" si="10"/>
        <v>1362</v>
      </c>
      <c r="L684" s="36">
        <f>IFERROR(VLOOKUP(K684,Table2[[Employee Number]:[Monthly Income]],6, FALSE),"No Value")</f>
        <v>4639</v>
      </c>
      <c r="M684" s="36" t="str">
        <f>IFERROR(VLOOKUP(K684,Table2[[Employee Number]:[Job Role]],3,FALSE),"NULL")</f>
        <v>Sales Executive</v>
      </c>
    </row>
    <row r="685" spans="2:13" x14ac:dyDescent="0.25">
      <c r="B685" s="29" t="s">
        <v>56</v>
      </c>
      <c r="C685" s="30" t="s">
        <v>48</v>
      </c>
      <c r="D685" s="31">
        <v>469</v>
      </c>
      <c r="E685" s="30" t="s">
        <v>62</v>
      </c>
      <c r="F685" s="30" t="s">
        <v>52</v>
      </c>
      <c r="G685" s="31">
        <v>29</v>
      </c>
      <c r="H685" s="30" t="s">
        <v>77</v>
      </c>
      <c r="I685" s="32">
        <v>4649</v>
      </c>
      <c r="K685" s="36">
        <f t="shared" si="10"/>
        <v>1598</v>
      </c>
      <c r="L685" s="36">
        <f>IFERROR(VLOOKUP(K685,Table2[[Employee Number]:[Monthly Income]],6, FALSE),"No Value")</f>
        <v>4639</v>
      </c>
      <c r="M685" s="36" t="str">
        <f>IFERROR(VLOOKUP(K685,Table2[[Employee Number]:[Job Role]],3,FALSE),"NULL")</f>
        <v>Sales Executive</v>
      </c>
    </row>
    <row r="686" spans="2:13" x14ac:dyDescent="0.25">
      <c r="B686" s="29" t="s">
        <v>56</v>
      </c>
      <c r="C686" s="30" t="s">
        <v>60</v>
      </c>
      <c r="D686" s="31">
        <v>1346</v>
      </c>
      <c r="E686" s="30" t="s">
        <v>62</v>
      </c>
      <c r="F686" s="30" t="s">
        <v>63</v>
      </c>
      <c r="G686" s="31">
        <v>40</v>
      </c>
      <c r="H686" s="30" t="s">
        <v>77</v>
      </c>
      <c r="I686" s="32">
        <v>4661</v>
      </c>
      <c r="K686" s="36">
        <f t="shared" si="10"/>
        <v>714</v>
      </c>
      <c r="L686" s="36">
        <f>IFERROR(VLOOKUP(K686,Table2[[Employee Number]:[Monthly Income]],6, FALSE),"No Value")</f>
        <v>4647</v>
      </c>
      <c r="M686" s="36" t="str">
        <f>IFERROR(VLOOKUP(K686,Table2[[Employee Number]:[Job Role]],3,FALSE),"NULL")</f>
        <v>Sales Executive</v>
      </c>
    </row>
    <row r="687" spans="2:13" x14ac:dyDescent="0.25">
      <c r="B687" s="29" t="s">
        <v>56</v>
      </c>
      <c r="C687" s="30" t="s">
        <v>60</v>
      </c>
      <c r="D687" s="31">
        <v>1614</v>
      </c>
      <c r="E687" s="30" t="s">
        <v>51</v>
      </c>
      <c r="F687" s="30" t="s">
        <v>81</v>
      </c>
      <c r="G687" s="31">
        <v>36</v>
      </c>
      <c r="H687" s="30" t="s">
        <v>71</v>
      </c>
      <c r="I687" s="32">
        <v>4663</v>
      </c>
      <c r="K687" s="36">
        <f t="shared" si="10"/>
        <v>1853</v>
      </c>
      <c r="L687" s="36">
        <f>IFERROR(VLOOKUP(K687,Table2[[Employee Number]:[Monthly Income]],6, FALSE),"No Value")</f>
        <v>4648</v>
      </c>
      <c r="M687" s="36" t="str">
        <f>IFERROR(VLOOKUP(K687,Table2[[Employee Number]:[Job Role]],3,FALSE),"NULL")</f>
        <v>Sales Executive</v>
      </c>
    </row>
    <row r="688" spans="2:13" x14ac:dyDescent="0.25">
      <c r="B688" s="29" t="s">
        <v>56</v>
      </c>
      <c r="C688" s="30" t="s">
        <v>48</v>
      </c>
      <c r="D688" s="31">
        <v>195</v>
      </c>
      <c r="E688" s="30" t="s">
        <v>62</v>
      </c>
      <c r="F688" s="30" t="s">
        <v>52</v>
      </c>
      <c r="G688" s="31">
        <v>32</v>
      </c>
      <c r="H688" s="30" t="s">
        <v>55</v>
      </c>
      <c r="I688" s="32">
        <v>4668</v>
      </c>
      <c r="K688" s="36">
        <f t="shared" si="10"/>
        <v>469</v>
      </c>
      <c r="L688" s="36">
        <f>IFERROR(VLOOKUP(K688,Table2[[Employee Number]:[Monthly Income]],6, FALSE),"No Value")</f>
        <v>4649</v>
      </c>
      <c r="M688" s="36" t="str">
        <f>IFERROR(VLOOKUP(K688,Table2[[Employee Number]:[Job Role]],3,FALSE),"NULL")</f>
        <v>Sales Executive</v>
      </c>
    </row>
    <row r="689" spans="2:13" x14ac:dyDescent="0.25">
      <c r="B689" s="29" t="s">
        <v>56</v>
      </c>
      <c r="C689" s="30" t="s">
        <v>60</v>
      </c>
      <c r="D689" s="31">
        <v>949</v>
      </c>
      <c r="E689" s="30" t="s">
        <v>62</v>
      </c>
      <c r="F689" s="30" t="s">
        <v>63</v>
      </c>
      <c r="G689" s="31">
        <v>36</v>
      </c>
      <c r="H689" s="30" t="s">
        <v>71</v>
      </c>
      <c r="I689" s="32">
        <v>4678</v>
      </c>
      <c r="K689" s="36">
        <f t="shared" si="10"/>
        <v>1346</v>
      </c>
      <c r="L689" s="36">
        <f>IFERROR(VLOOKUP(K689,Table2[[Employee Number]:[Monthly Income]],6, FALSE),"No Value")</f>
        <v>4661</v>
      </c>
      <c r="M689" s="36" t="str">
        <f>IFERROR(VLOOKUP(K689,Table2[[Employee Number]:[Job Role]],3,FALSE),"NULL")</f>
        <v>Research Scientist</v>
      </c>
    </row>
    <row r="690" spans="2:13" x14ac:dyDescent="0.25">
      <c r="B690" s="29" t="s">
        <v>56</v>
      </c>
      <c r="C690" s="30" t="s">
        <v>60</v>
      </c>
      <c r="D690" s="31">
        <v>715</v>
      </c>
      <c r="E690" s="30" t="s">
        <v>62</v>
      </c>
      <c r="F690" s="30" t="s">
        <v>63</v>
      </c>
      <c r="G690" s="31">
        <v>37</v>
      </c>
      <c r="H690" s="30" t="s">
        <v>55</v>
      </c>
      <c r="I690" s="32">
        <v>4680</v>
      </c>
      <c r="K690" s="36">
        <f t="shared" si="10"/>
        <v>1614</v>
      </c>
      <c r="L690" s="36">
        <f>IFERROR(VLOOKUP(K690,Table2[[Employee Number]:[Monthly Income]],6, FALSE),"No Value")</f>
        <v>4663</v>
      </c>
      <c r="M690" s="36" t="str">
        <f>IFERROR(VLOOKUP(K690,Table2[[Employee Number]:[Job Role]],3,FALSE),"NULL")</f>
        <v>Manufacturing Director</v>
      </c>
    </row>
    <row r="691" spans="2:13" x14ac:dyDescent="0.25">
      <c r="B691" s="29" t="s">
        <v>56</v>
      </c>
      <c r="C691" s="30" t="s">
        <v>48</v>
      </c>
      <c r="D691" s="31">
        <v>446</v>
      </c>
      <c r="E691" s="30" t="s">
        <v>62</v>
      </c>
      <c r="F691" s="30" t="s">
        <v>52</v>
      </c>
      <c r="G691" s="31">
        <v>33</v>
      </c>
      <c r="H691" s="30" t="s">
        <v>77</v>
      </c>
      <c r="I691" s="32">
        <v>4682</v>
      </c>
      <c r="K691" s="36">
        <f t="shared" si="10"/>
        <v>195</v>
      </c>
      <c r="L691" s="36">
        <f>IFERROR(VLOOKUP(K691,Table2[[Employee Number]:[Monthly Income]],6, FALSE),"No Value")</f>
        <v>4668</v>
      </c>
      <c r="M691" s="36" t="str">
        <f>IFERROR(VLOOKUP(K691,Table2[[Employee Number]:[Job Role]],3,FALSE),"NULL")</f>
        <v>Sales Executive</v>
      </c>
    </row>
    <row r="692" spans="2:13" x14ac:dyDescent="0.25">
      <c r="B692" s="29" t="s">
        <v>56</v>
      </c>
      <c r="C692" s="30" t="s">
        <v>48</v>
      </c>
      <c r="D692" s="31">
        <v>1836</v>
      </c>
      <c r="E692" s="30" t="s">
        <v>62</v>
      </c>
      <c r="F692" s="30" t="s">
        <v>52</v>
      </c>
      <c r="G692" s="31">
        <v>26</v>
      </c>
      <c r="H692" s="30" t="s">
        <v>77</v>
      </c>
      <c r="I692" s="32">
        <v>4684</v>
      </c>
      <c r="K692" s="36">
        <f t="shared" si="10"/>
        <v>949</v>
      </c>
      <c r="L692" s="36">
        <f>IFERROR(VLOOKUP(K692,Table2[[Employee Number]:[Monthly Income]],6, FALSE),"No Value")</f>
        <v>4678</v>
      </c>
      <c r="M692" s="36" t="str">
        <f>IFERROR(VLOOKUP(K692,Table2[[Employee Number]:[Job Role]],3,FALSE),"NULL")</f>
        <v>Research Scientist</v>
      </c>
    </row>
    <row r="693" spans="2:13" x14ac:dyDescent="0.25">
      <c r="B693" s="29" t="s">
        <v>56</v>
      </c>
      <c r="C693" s="30" t="s">
        <v>60</v>
      </c>
      <c r="D693" s="31">
        <v>1298</v>
      </c>
      <c r="E693" s="30" t="s">
        <v>51</v>
      </c>
      <c r="F693" s="30" t="s">
        <v>81</v>
      </c>
      <c r="G693" s="31">
        <v>30</v>
      </c>
      <c r="H693" s="30" t="s">
        <v>55</v>
      </c>
      <c r="I693" s="32">
        <v>4695</v>
      </c>
      <c r="K693" s="36">
        <f t="shared" si="10"/>
        <v>715</v>
      </c>
      <c r="L693" s="36">
        <f>IFERROR(VLOOKUP(K693,Table2[[Employee Number]:[Monthly Income]],6, FALSE),"No Value")</f>
        <v>4680</v>
      </c>
      <c r="M693" s="36" t="str">
        <f>IFERROR(VLOOKUP(K693,Table2[[Employee Number]:[Job Role]],3,FALSE),"NULL")</f>
        <v>Research Scientist</v>
      </c>
    </row>
    <row r="694" spans="2:13" x14ac:dyDescent="0.25">
      <c r="B694" s="29" t="s">
        <v>44</v>
      </c>
      <c r="C694" s="30" t="s">
        <v>48</v>
      </c>
      <c r="D694" s="31">
        <v>631</v>
      </c>
      <c r="E694" s="30" t="s">
        <v>62</v>
      </c>
      <c r="F694" s="30" t="s">
        <v>52</v>
      </c>
      <c r="G694" s="31">
        <v>32</v>
      </c>
      <c r="H694" s="30" t="s">
        <v>71</v>
      </c>
      <c r="I694" s="32">
        <v>4707</v>
      </c>
      <c r="K694" s="36">
        <f t="shared" si="10"/>
        <v>446</v>
      </c>
      <c r="L694" s="36">
        <f>IFERROR(VLOOKUP(K694,Table2[[Employee Number]:[Monthly Income]],6, FALSE),"No Value")</f>
        <v>4682</v>
      </c>
      <c r="M694" s="36" t="str">
        <f>IFERROR(VLOOKUP(K694,Table2[[Employee Number]:[Job Role]],3,FALSE),"NULL")</f>
        <v>Sales Executive</v>
      </c>
    </row>
    <row r="695" spans="2:13" x14ac:dyDescent="0.25">
      <c r="B695" s="29" t="s">
        <v>56</v>
      </c>
      <c r="C695" s="30" t="s">
        <v>48</v>
      </c>
      <c r="D695" s="31">
        <v>600</v>
      </c>
      <c r="E695" s="30" t="s">
        <v>62</v>
      </c>
      <c r="F695" s="30" t="s">
        <v>52</v>
      </c>
      <c r="G695" s="31">
        <v>35</v>
      </c>
      <c r="H695" s="30" t="s">
        <v>77</v>
      </c>
      <c r="I695" s="32">
        <v>4717</v>
      </c>
      <c r="K695" s="36">
        <f t="shared" si="10"/>
        <v>1836</v>
      </c>
      <c r="L695" s="36">
        <f>IFERROR(VLOOKUP(K695,Table2[[Employee Number]:[Monthly Income]],6, FALSE),"No Value")</f>
        <v>4684</v>
      </c>
      <c r="M695" s="36" t="str">
        <f>IFERROR(VLOOKUP(K695,Table2[[Employee Number]:[Job Role]],3,FALSE),"NULL")</f>
        <v>Sales Executive</v>
      </c>
    </row>
    <row r="696" spans="2:13" x14ac:dyDescent="0.25">
      <c r="B696" s="29" t="s">
        <v>56</v>
      </c>
      <c r="C696" s="30" t="s">
        <v>60</v>
      </c>
      <c r="D696" s="31">
        <v>957</v>
      </c>
      <c r="E696" s="30" t="s">
        <v>62</v>
      </c>
      <c r="F696" s="30" t="s">
        <v>68</v>
      </c>
      <c r="G696" s="31">
        <v>41</v>
      </c>
      <c r="H696" s="30" t="s">
        <v>77</v>
      </c>
      <c r="I696" s="32">
        <v>4721</v>
      </c>
      <c r="K696" s="36">
        <f t="shared" si="10"/>
        <v>1298</v>
      </c>
      <c r="L696" s="36">
        <f>IFERROR(VLOOKUP(K696,Table2[[Employee Number]:[Monthly Income]],6, FALSE),"No Value")</f>
        <v>4695</v>
      </c>
      <c r="M696" s="36" t="str">
        <f>IFERROR(VLOOKUP(K696,Table2[[Employee Number]:[Job Role]],3,FALSE),"NULL")</f>
        <v>Manufacturing Director</v>
      </c>
    </row>
    <row r="697" spans="2:13" x14ac:dyDescent="0.25">
      <c r="B697" s="29" t="s">
        <v>56</v>
      </c>
      <c r="C697" s="30" t="s">
        <v>60</v>
      </c>
      <c r="D697" s="31">
        <v>1586</v>
      </c>
      <c r="E697" s="30" t="s">
        <v>62</v>
      </c>
      <c r="F697" s="30" t="s">
        <v>68</v>
      </c>
      <c r="G697" s="31">
        <v>29</v>
      </c>
      <c r="H697" s="30" t="s">
        <v>65</v>
      </c>
      <c r="I697" s="32">
        <v>4723</v>
      </c>
      <c r="K697" s="36" t="str">
        <f t="shared" si="10"/>
        <v>No Data Available</v>
      </c>
      <c r="L697" s="36" t="str">
        <f>IFERROR(VLOOKUP(K697,Table2[[Employee Number]:[Monthly Income]],6, FALSE),"No Value")</f>
        <v>No Value</v>
      </c>
      <c r="M697" s="36" t="str">
        <f>IFERROR(VLOOKUP(K697,Table2[[Employee Number]:[Job Role]],3,FALSE),"NULL")</f>
        <v>NULL</v>
      </c>
    </row>
    <row r="698" spans="2:13" x14ac:dyDescent="0.25">
      <c r="B698" s="29" t="s">
        <v>56</v>
      </c>
      <c r="C698" s="30" t="s">
        <v>48</v>
      </c>
      <c r="D698" s="31">
        <v>1387</v>
      </c>
      <c r="E698" s="30" t="s">
        <v>62</v>
      </c>
      <c r="F698" s="30" t="s">
        <v>52</v>
      </c>
      <c r="G698" s="31">
        <v>28</v>
      </c>
      <c r="H698" s="30" t="s">
        <v>77</v>
      </c>
      <c r="I698" s="32">
        <v>4724</v>
      </c>
      <c r="K698" s="36">
        <f t="shared" si="10"/>
        <v>600</v>
      </c>
      <c r="L698" s="36">
        <f>IFERROR(VLOOKUP(K698,Table2[[Employee Number]:[Monthly Income]],6, FALSE),"No Value")</f>
        <v>4717</v>
      </c>
      <c r="M698" s="36" t="str">
        <f>IFERROR(VLOOKUP(K698,Table2[[Employee Number]:[Job Role]],3,FALSE),"NULL")</f>
        <v>Sales Executive</v>
      </c>
    </row>
    <row r="699" spans="2:13" x14ac:dyDescent="0.25">
      <c r="B699" s="29" t="s">
        <v>56</v>
      </c>
      <c r="C699" s="30" t="s">
        <v>60</v>
      </c>
      <c r="D699" s="31">
        <v>1615</v>
      </c>
      <c r="E699" s="30" t="s">
        <v>62</v>
      </c>
      <c r="F699" s="30" t="s">
        <v>81</v>
      </c>
      <c r="G699" s="31">
        <v>34</v>
      </c>
      <c r="H699" s="30" t="s">
        <v>71</v>
      </c>
      <c r="I699" s="32">
        <v>4724</v>
      </c>
      <c r="K699" s="36">
        <f t="shared" si="10"/>
        <v>957</v>
      </c>
      <c r="L699" s="36">
        <f>IFERROR(VLOOKUP(K699,Table2[[Employee Number]:[Monthly Income]],6, FALSE),"No Value")</f>
        <v>4721</v>
      </c>
      <c r="M699" s="36" t="str">
        <f>IFERROR(VLOOKUP(K699,Table2[[Employee Number]:[Job Role]],3,FALSE),"NULL")</f>
        <v>Laboratory Technician</v>
      </c>
    </row>
    <row r="700" spans="2:13" x14ac:dyDescent="0.25">
      <c r="B700" s="29" t="s">
        <v>44</v>
      </c>
      <c r="C700" s="30" t="s">
        <v>48</v>
      </c>
      <c r="D700" s="31">
        <v>1113</v>
      </c>
      <c r="E700" s="30" t="s">
        <v>62</v>
      </c>
      <c r="F700" s="30" t="s">
        <v>52</v>
      </c>
      <c r="G700" s="31">
        <v>50</v>
      </c>
      <c r="H700" s="30" t="s">
        <v>71</v>
      </c>
      <c r="I700" s="32">
        <v>4728</v>
      </c>
      <c r="K700" s="36">
        <f t="shared" si="10"/>
        <v>1586</v>
      </c>
      <c r="L700" s="36">
        <f>IFERROR(VLOOKUP(K700,Table2[[Employee Number]:[Monthly Income]],6, FALSE),"No Value")</f>
        <v>4723</v>
      </c>
      <c r="M700" s="36" t="str">
        <f>IFERROR(VLOOKUP(K700,Table2[[Employee Number]:[Job Role]],3,FALSE),"NULL")</f>
        <v>Laboratory Technician</v>
      </c>
    </row>
    <row r="701" spans="2:13" x14ac:dyDescent="0.25">
      <c r="B701" s="29" t="s">
        <v>56</v>
      </c>
      <c r="C701" s="30" t="s">
        <v>60</v>
      </c>
      <c r="D701" s="31">
        <v>1668</v>
      </c>
      <c r="E701" s="30" t="s">
        <v>62</v>
      </c>
      <c r="F701" s="30" t="s">
        <v>63</v>
      </c>
      <c r="G701" s="31">
        <v>38</v>
      </c>
      <c r="H701" s="30" t="s">
        <v>77</v>
      </c>
      <c r="I701" s="32">
        <v>4735</v>
      </c>
      <c r="K701" s="36">
        <f t="shared" si="10"/>
        <v>1387</v>
      </c>
      <c r="L701" s="36">
        <f>IFERROR(VLOOKUP(K701,Table2[[Employee Number]:[Monthly Income]],6, FALSE),"No Value")</f>
        <v>4724</v>
      </c>
      <c r="M701" s="36" t="str">
        <f>IFERROR(VLOOKUP(K701,Table2[[Employee Number]:[Job Role]],3,FALSE),"NULL")</f>
        <v>Sales Executive</v>
      </c>
    </row>
    <row r="702" spans="2:13" x14ac:dyDescent="0.25">
      <c r="B702" s="29" t="s">
        <v>56</v>
      </c>
      <c r="C702" s="30" t="s">
        <v>48</v>
      </c>
      <c r="D702" s="31">
        <v>475</v>
      </c>
      <c r="E702" s="30" t="s">
        <v>51</v>
      </c>
      <c r="F702" s="30" t="s">
        <v>52</v>
      </c>
      <c r="G702" s="31">
        <v>30</v>
      </c>
      <c r="H702" s="30" t="s">
        <v>55</v>
      </c>
      <c r="I702" s="32">
        <v>4736</v>
      </c>
      <c r="K702" s="36">
        <f t="shared" si="10"/>
        <v>1615</v>
      </c>
      <c r="L702" s="36">
        <f>IFERROR(VLOOKUP(K702,Table2[[Employee Number]:[Monthly Income]],6, FALSE),"No Value")</f>
        <v>4724</v>
      </c>
      <c r="M702" s="36" t="str">
        <f>IFERROR(VLOOKUP(K702,Table2[[Employee Number]:[Job Role]],3,FALSE),"NULL")</f>
        <v>Manufacturing Director</v>
      </c>
    </row>
    <row r="703" spans="2:13" x14ac:dyDescent="0.25">
      <c r="B703" s="29" t="s">
        <v>56</v>
      </c>
      <c r="C703" s="30" t="s">
        <v>60</v>
      </c>
      <c r="D703" s="31">
        <v>171</v>
      </c>
      <c r="E703" s="30" t="s">
        <v>51</v>
      </c>
      <c r="F703" s="30" t="s">
        <v>63</v>
      </c>
      <c r="G703" s="31">
        <v>43</v>
      </c>
      <c r="H703" s="30" t="s">
        <v>77</v>
      </c>
      <c r="I703" s="32">
        <v>4739</v>
      </c>
      <c r="K703" s="36" t="str">
        <f t="shared" si="10"/>
        <v>No Data Available</v>
      </c>
      <c r="L703" s="36" t="str">
        <f>IFERROR(VLOOKUP(K703,Table2[[Employee Number]:[Monthly Income]],6, FALSE),"No Value")</f>
        <v>No Value</v>
      </c>
      <c r="M703" s="36" t="str">
        <f>IFERROR(VLOOKUP(K703,Table2[[Employee Number]:[Job Role]],3,FALSE),"NULL")</f>
        <v>NULL</v>
      </c>
    </row>
    <row r="704" spans="2:13" x14ac:dyDescent="0.25">
      <c r="B704" s="29" t="s">
        <v>56</v>
      </c>
      <c r="C704" s="30" t="s">
        <v>60</v>
      </c>
      <c r="D704" s="31">
        <v>390</v>
      </c>
      <c r="E704" s="30" t="s">
        <v>62</v>
      </c>
      <c r="F704" s="30" t="s">
        <v>83</v>
      </c>
      <c r="G704" s="31">
        <v>26</v>
      </c>
      <c r="H704" s="30" t="s">
        <v>55</v>
      </c>
      <c r="I704" s="32">
        <v>4741</v>
      </c>
      <c r="K704" s="36">
        <f t="shared" si="10"/>
        <v>1668</v>
      </c>
      <c r="L704" s="36">
        <f>IFERROR(VLOOKUP(K704,Table2[[Employee Number]:[Monthly Income]],6, FALSE),"No Value")</f>
        <v>4735</v>
      </c>
      <c r="M704" s="36" t="str">
        <f>IFERROR(VLOOKUP(K704,Table2[[Employee Number]:[Job Role]],3,FALSE),"NULL")</f>
        <v>Research Scientist</v>
      </c>
    </row>
    <row r="705" spans="2:13" x14ac:dyDescent="0.25">
      <c r="B705" s="29" t="s">
        <v>56</v>
      </c>
      <c r="C705" s="30" t="s">
        <v>48</v>
      </c>
      <c r="D705" s="31">
        <v>1478</v>
      </c>
      <c r="E705" s="30" t="s">
        <v>62</v>
      </c>
      <c r="F705" s="30" t="s">
        <v>52</v>
      </c>
      <c r="G705" s="31">
        <v>34</v>
      </c>
      <c r="H705" s="30" t="s">
        <v>77</v>
      </c>
      <c r="I705" s="32">
        <v>4759</v>
      </c>
      <c r="K705" s="36">
        <f t="shared" si="10"/>
        <v>475</v>
      </c>
      <c r="L705" s="36">
        <f>IFERROR(VLOOKUP(K705,Table2[[Employee Number]:[Monthly Income]],6, FALSE),"No Value")</f>
        <v>4736</v>
      </c>
      <c r="M705" s="36" t="str">
        <f>IFERROR(VLOOKUP(K705,Table2[[Employee Number]:[Job Role]],3,FALSE),"NULL")</f>
        <v>Sales Executive</v>
      </c>
    </row>
    <row r="706" spans="2:13" x14ac:dyDescent="0.25">
      <c r="B706" s="29" t="s">
        <v>56</v>
      </c>
      <c r="C706" s="30" t="s">
        <v>60</v>
      </c>
      <c r="D706" s="31">
        <v>920</v>
      </c>
      <c r="E706" s="30" t="s">
        <v>51</v>
      </c>
      <c r="F706" s="30" t="s">
        <v>81</v>
      </c>
      <c r="G706" s="31">
        <v>43</v>
      </c>
      <c r="H706" s="30" t="s">
        <v>77</v>
      </c>
      <c r="I706" s="32">
        <v>4765</v>
      </c>
      <c r="K706" s="36">
        <f t="shared" si="10"/>
        <v>171</v>
      </c>
      <c r="L706" s="36">
        <f>IFERROR(VLOOKUP(K706,Table2[[Employee Number]:[Monthly Income]],6, FALSE),"No Value")</f>
        <v>4739</v>
      </c>
      <c r="M706" s="36" t="str">
        <f>IFERROR(VLOOKUP(K706,Table2[[Employee Number]:[Job Role]],3,FALSE),"NULL")</f>
        <v>Research Scientist</v>
      </c>
    </row>
    <row r="707" spans="2:13" x14ac:dyDescent="0.25">
      <c r="B707" s="29" t="s">
        <v>56</v>
      </c>
      <c r="C707" s="30" t="s">
        <v>60</v>
      </c>
      <c r="D707" s="31">
        <v>1158</v>
      </c>
      <c r="E707" s="30" t="s">
        <v>62</v>
      </c>
      <c r="F707" s="30" t="s">
        <v>68</v>
      </c>
      <c r="G707" s="31">
        <v>41</v>
      </c>
      <c r="H707" s="30" t="s">
        <v>71</v>
      </c>
      <c r="I707" s="32">
        <v>4766</v>
      </c>
      <c r="K707" s="36">
        <f t="shared" si="10"/>
        <v>390</v>
      </c>
      <c r="L707" s="36">
        <f>IFERROR(VLOOKUP(K707,Table2[[Employee Number]:[Monthly Income]],6, FALSE),"No Value")</f>
        <v>4741</v>
      </c>
      <c r="M707" s="36" t="str">
        <f>IFERROR(VLOOKUP(K707,Table2[[Employee Number]:[Job Role]],3,FALSE),"NULL")</f>
        <v>Healthcare Representative</v>
      </c>
    </row>
    <row r="708" spans="2:13" x14ac:dyDescent="0.25">
      <c r="B708" s="29" t="s">
        <v>56</v>
      </c>
      <c r="C708" s="30" t="s">
        <v>48</v>
      </c>
      <c r="D708" s="31">
        <v>1481</v>
      </c>
      <c r="E708" s="30" t="s">
        <v>51</v>
      </c>
      <c r="F708" s="30" t="s">
        <v>52</v>
      </c>
      <c r="G708" s="31">
        <v>44</v>
      </c>
      <c r="H708" s="30" t="s">
        <v>134</v>
      </c>
      <c r="I708" s="32">
        <v>4768</v>
      </c>
      <c r="K708" s="36">
        <f t="shared" si="10"/>
        <v>1478</v>
      </c>
      <c r="L708" s="36">
        <f>IFERROR(VLOOKUP(K708,Table2[[Employee Number]:[Monthly Income]],6, FALSE),"No Value")</f>
        <v>4759</v>
      </c>
      <c r="M708" s="36" t="str">
        <f>IFERROR(VLOOKUP(K708,Table2[[Employee Number]:[Job Role]],3,FALSE),"NULL")</f>
        <v>Sales Executive</v>
      </c>
    </row>
    <row r="709" spans="2:13" x14ac:dyDescent="0.25">
      <c r="B709" s="29" t="s">
        <v>56</v>
      </c>
      <c r="C709" s="30" t="s">
        <v>60</v>
      </c>
      <c r="D709" s="31">
        <v>1940</v>
      </c>
      <c r="E709" s="30" t="s">
        <v>62</v>
      </c>
      <c r="F709" s="30" t="s">
        <v>63</v>
      </c>
      <c r="G709" s="31">
        <v>38</v>
      </c>
      <c r="H709" s="30" t="s">
        <v>55</v>
      </c>
      <c r="I709" s="32">
        <v>4771</v>
      </c>
      <c r="K709" s="36">
        <f t="shared" si="10"/>
        <v>920</v>
      </c>
      <c r="L709" s="36">
        <f>IFERROR(VLOOKUP(K709,Table2[[Employee Number]:[Monthly Income]],6, FALSE),"No Value")</f>
        <v>4765</v>
      </c>
      <c r="M709" s="36" t="str">
        <f>IFERROR(VLOOKUP(K709,Table2[[Employee Number]:[Job Role]],3,FALSE),"NULL")</f>
        <v>Manufacturing Director</v>
      </c>
    </row>
    <row r="710" spans="2:13" x14ac:dyDescent="0.25">
      <c r="B710" s="29" t="s">
        <v>56</v>
      </c>
      <c r="C710" s="30" t="s">
        <v>60</v>
      </c>
      <c r="D710" s="31">
        <v>1870</v>
      </c>
      <c r="E710" s="30" t="s">
        <v>51</v>
      </c>
      <c r="F710" s="30" t="s">
        <v>63</v>
      </c>
      <c r="G710" s="31">
        <v>27</v>
      </c>
      <c r="H710" s="30" t="s">
        <v>77</v>
      </c>
      <c r="I710" s="32">
        <v>4774</v>
      </c>
      <c r="K710" s="36">
        <f t="shared" si="10"/>
        <v>1158</v>
      </c>
      <c r="L710" s="36">
        <f>IFERROR(VLOOKUP(K710,Table2[[Employee Number]:[Monthly Income]],6, FALSE),"No Value")</f>
        <v>4766</v>
      </c>
      <c r="M710" s="36" t="str">
        <f>IFERROR(VLOOKUP(K710,Table2[[Employee Number]:[Job Role]],3,FALSE),"NULL")</f>
        <v>Laboratory Technician</v>
      </c>
    </row>
    <row r="711" spans="2:13" x14ac:dyDescent="0.25">
      <c r="B711" s="29" t="s">
        <v>56</v>
      </c>
      <c r="C711" s="30" t="s">
        <v>60</v>
      </c>
      <c r="D711" s="31">
        <v>872</v>
      </c>
      <c r="E711" s="30" t="s">
        <v>62</v>
      </c>
      <c r="F711" s="30" t="s">
        <v>81</v>
      </c>
      <c r="G711" s="31">
        <v>22</v>
      </c>
      <c r="H711" s="30" t="s">
        <v>55</v>
      </c>
      <c r="I711" s="32">
        <v>4775</v>
      </c>
      <c r="K711" s="36">
        <f t="shared" si="10"/>
        <v>1481</v>
      </c>
      <c r="L711" s="36">
        <f>IFERROR(VLOOKUP(K711,Table2[[Employee Number]:[Monthly Income]],6, FALSE),"No Value")</f>
        <v>4768</v>
      </c>
      <c r="M711" s="36" t="str">
        <f>IFERROR(VLOOKUP(K711,Table2[[Employee Number]:[Job Role]],3,FALSE),"NULL")</f>
        <v>Sales Executive</v>
      </c>
    </row>
    <row r="712" spans="2:13" x14ac:dyDescent="0.25">
      <c r="B712" s="29" t="s">
        <v>44</v>
      </c>
      <c r="C712" s="30" t="s">
        <v>60</v>
      </c>
      <c r="D712" s="31">
        <v>1033</v>
      </c>
      <c r="E712" s="30" t="s">
        <v>51</v>
      </c>
      <c r="F712" s="30" t="s">
        <v>83</v>
      </c>
      <c r="G712" s="31">
        <v>37</v>
      </c>
      <c r="H712" s="30" t="s">
        <v>55</v>
      </c>
      <c r="I712" s="32">
        <v>4777</v>
      </c>
      <c r="K712" s="36">
        <f t="shared" si="10"/>
        <v>1940</v>
      </c>
      <c r="L712" s="36">
        <f>IFERROR(VLOOKUP(K712,Table2[[Employee Number]:[Monthly Income]],6, FALSE),"No Value")</f>
        <v>4771</v>
      </c>
      <c r="M712" s="36" t="str">
        <f>IFERROR(VLOOKUP(K712,Table2[[Employee Number]:[Job Role]],3,FALSE),"NULL")</f>
        <v>Research Scientist</v>
      </c>
    </row>
    <row r="713" spans="2:13" x14ac:dyDescent="0.25">
      <c r="B713" s="29" t="s">
        <v>56</v>
      </c>
      <c r="C713" s="30" t="s">
        <v>48</v>
      </c>
      <c r="D713" s="31">
        <v>846</v>
      </c>
      <c r="E713" s="30" t="s">
        <v>51</v>
      </c>
      <c r="F713" s="30" t="s">
        <v>52</v>
      </c>
      <c r="G713" s="31">
        <v>28</v>
      </c>
      <c r="H713" s="30" t="s">
        <v>71</v>
      </c>
      <c r="I713" s="32">
        <v>4779</v>
      </c>
      <c r="K713" s="36">
        <f t="shared" ref="K713:K776" si="11">IF(B710="No", D710, "No Data Available")</f>
        <v>1870</v>
      </c>
      <c r="L713" s="36">
        <f>IFERROR(VLOOKUP(K713,Table2[[Employee Number]:[Monthly Income]],6, FALSE),"No Value")</f>
        <v>4774</v>
      </c>
      <c r="M713" s="36" t="str">
        <f>IFERROR(VLOOKUP(K713,Table2[[Employee Number]:[Job Role]],3,FALSE),"NULL")</f>
        <v>Research Scientist</v>
      </c>
    </row>
    <row r="714" spans="2:13" x14ac:dyDescent="0.25">
      <c r="B714" s="29" t="s">
        <v>56</v>
      </c>
      <c r="C714" s="30" t="s">
        <v>48</v>
      </c>
      <c r="D714" s="31">
        <v>1428</v>
      </c>
      <c r="E714" s="30" t="s">
        <v>51</v>
      </c>
      <c r="F714" s="30" t="s">
        <v>52</v>
      </c>
      <c r="G714" s="31">
        <v>30</v>
      </c>
      <c r="H714" s="30" t="s">
        <v>71</v>
      </c>
      <c r="I714" s="32">
        <v>4779</v>
      </c>
      <c r="K714" s="36">
        <f t="shared" si="11"/>
        <v>872</v>
      </c>
      <c r="L714" s="36">
        <f>IFERROR(VLOOKUP(K714,Table2[[Employee Number]:[Monthly Income]],6, FALSE),"No Value")</f>
        <v>4775</v>
      </c>
      <c r="M714" s="36" t="str">
        <f>IFERROR(VLOOKUP(K714,Table2[[Employee Number]:[Job Role]],3,FALSE),"NULL")</f>
        <v>Manufacturing Director</v>
      </c>
    </row>
    <row r="715" spans="2:13" x14ac:dyDescent="0.25">
      <c r="B715" s="29" t="s">
        <v>44</v>
      </c>
      <c r="C715" s="30" t="s">
        <v>60</v>
      </c>
      <c r="D715" s="31">
        <v>2027</v>
      </c>
      <c r="E715" s="30" t="s">
        <v>62</v>
      </c>
      <c r="F715" s="30" t="s">
        <v>63</v>
      </c>
      <c r="G715" s="31">
        <v>29</v>
      </c>
      <c r="H715" s="30" t="s">
        <v>71</v>
      </c>
      <c r="I715" s="32">
        <v>4787</v>
      </c>
      <c r="K715" s="36" t="str">
        <f t="shared" si="11"/>
        <v>No Data Available</v>
      </c>
      <c r="L715" s="36" t="str">
        <f>IFERROR(VLOOKUP(K715,Table2[[Employee Number]:[Monthly Income]],6, FALSE),"No Value")</f>
        <v>No Value</v>
      </c>
      <c r="M715" s="36" t="str">
        <f>IFERROR(VLOOKUP(K715,Table2[[Employee Number]:[Job Role]],3,FALSE),"NULL")</f>
        <v>NULL</v>
      </c>
    </row>
    <row r="716" spans="2:13" x14ac:dyDescent="0.25">
      <c r="B716" s="29" t="s">
        <v>56</v>
      </c>
      <c r="C716" s="30" t="s">
        <v>60</v>
      </c>
      <c r="D716" s="31">
        <v>1886</v>
      </c>
      <c r="E716" s="30" t="s">
        <v>51</v>
      </c>
      <c r="F716" s="30" t="s">
        <v>81</v>
      </c>
      <c r="G716" s="31">
        <v>35</v>
      </c>
      <c r="H716" s="30" t="s">
        <v>55</v>
      </c>
      <c r="I716" s="32">
        <v>4788</v>
      </c>
      <c r="K716" s="36">
        <f t="shared" si="11"/>
        <v>846</v>
      </c>
      <c r="L716" s="36">
        <f>IFERROR(VLOOKUP(K716,Table2[[Employee Number]:[Monthly Income]],6, FALSE),"No Value")</f>
        <v>4779</v>
      </c>
      <c r="M716" s="36" t="str">
        <f>IFERROR(VLOOKUP(K716,Table2[[Employee Number]:[Job Role]],3,FALSE),"NULL")</f>
        <v>Sales Executive</v>
      </c>
    </row>
    <row r="717" spans="2:13" x14ac:dyDescent="0.25">
      <c r="B717" s="29" t="s">
        <v>56</v>
      </c>
      <c r="C717" s="30" t="s">
        <v>60</v>
      </c>
      <c r="D717" s="31">
        <v>1509</v>
      </c>
      <c r="E717" s="30" t="s">
        <v>51</v>
      </c>
      <c r="F717" s="30" t="s">
        <v>68</v>
      </c>
      <c r="G717" s="31">
        <v>49</v>
      </c>
      <c r="H717" s="30" t="s">
        <v>55</v>
      </c>
      <c r="I717" s="32">
        <v>4789</v>
      </c>
      <c r="K717" s="36">
        <f t="shared" si="11"/>
        <v>1428</v>
      </c>
      <c r="L717" s="36">
        <f>IFERROR(VLOOKUP(K717,Table2[[Employee Number]:[Monthly Income]],6, FALSE),"No Value")</f>
        <v>4779</v>
      </c>
      <c r="M717" s="36" t="str">
        <f>IFERROR(VLOOKUP(K717,Table2[[Employee Number]:[Job Role]],3,FALSE),"NULL")</f>
        <v>Sales Executive</v>
      </c>
    </row>
    <row r="718" spans="2:13" x14ac:dyDescent="0.25">
      <c r="B718" s="29" t="s">
        <v>56</v>
      </c>
      <c r="C718" s="30" t="s">
        <v>48</v>
      </c>
      <c r="D718" s="31">
        <v>606</v>
      </c>
      <c r="E718" s="30" t="s">
        <v>62</v>
      </c>
      <c r="F718" s="30" t="s">
        <v>52</v>
      </c>
      <c r="G718" s="31">
        <v>45</v>
      </c>
      <c r="H718" s="30" t="s">
        <v>77</v>
      </c>
      <c r="I718" s="32">
        <v>4805</v>
      </c>
      <c r="K718" s="36" t="str">
        <f t="shared" si="11"/>
        <v>No Data Available</v>
      </c>
      <c r="L718" s="36" t="str">
        <f>IFERROR(VLOOKUP(K718,Table2[[Employee Number]:[Monthly Income]],6, FALSE),"No Value")</f>
        <v>No Value</v>
      </c>
      <c r="M718" s="36" t="str">
        <f>IFERROR(VLOOKUP(K718,Table2[[Employee Number]:[Job Role]],3,FALSE),"NULL")</f>
        <v>NULL</v>
      </c>
    </row>
    <row r="719" spans="2:13" x14ac:dyDescent="0.25">
      <c r="B719" s="29" t="s">
        <v>56</v>
      </c>
      <c r="C719" s="30" t="s">
        <v>60</v>
      </c>
      <c r="D719" s="31">
        <v>138</v>
      </c>
      <c r="E719" s="30" t="s">
        <v>51</v>
      </c>
      <c r="F719" s="30" t="s">
        <v>63</v>
      </c>
      <c r="G719" s="31">
        <v>34</v>
      </c>
      <c r="H719" s="30" t="s">
        <v>71</v>
      </c>
      <c r="I719" s="32">
        <v>4809</v>
      </c>
      <c r="K719" s="36">
        <f t="shared" si="11"/>
        <v>1886</v>
      </c>
      <c r="L719" s="36">
        <f>IFERROR(VLOOKUP(K719,Table2[[Employee Number]:[Monthly Income]],6, FALSE),"No Value")</f>
        <v>4788</v>
      </c>
      <c r="M719" s="36" t="str">
        <f>IFERROR(VLOOKUP(K719,Table2[[Employee Number]:[Job Role]],3,FALSE),"NULL")</f>
        <v>Manufacturing Director</v>
      </c>
    </row>
    <row r="720" spans="2:13" x14ac:dyDescent="0.25">
      <c r="B720" s="29" t="s">
        <v>56</v>
      </c>
      <c r="C720" s="30" t="s">
        <v>60</v>
      </c>
      <c r="D720" s="31">
        <v>550</v>
      </c>
      <c r="E720" s="30" t="s">
        <v>51</v>
      </c>
      <c r="F720" s="30" t="s">
        <v>81</v>
      </c>
      <c r="G720" s="31">
        <v>46</v>
      </c>
      <c r="H720" s="30" t="s">
        <v>77</v>
      </c>
      <c r="I720" s="32">
        <v>4810</v>
      </c>
      <c r="K720" s="36">
        <f t="shared" si="11"/>
        <v>1509</v>
      </c>
      <c r="L720" s="36">
        <f>IFERROR(VLOOKUP(K720,Table2[[Employee Number]:[Monthly Income]],6, FALSE),"No Value")</f>
        <v>4789</v>
      </c>
      <c r="M720" s="36" t="str">
        <f>IFERROR(VLOOKUP(K720,Table2[[Employee Number]:[Job Role]],3,FALSE),"NULL")</f>
        <v>Laboratory Technician</v>
      </c>
    </row>
    <row r="721" spans="2:13" x14ac:dyDescent="0.25">
      <c r="B721" s="29" t="s">
        <v>56</v>
      </c>
      <c r="C721" s="30" t="s">
        <v>60</v>
      </c>
      <c r="D721" s="31">
        <v>423</v>
      </c>
      <c r="E721" s="30" t="s">
        <v>62</v>
      </c>
      <c r="F721" s="30" t="s">
        <v>63</v>
      </c>
      <c r="G721" s="31">
        <v>31</v>
      </c>
      <c r="H721" s="30" t="s">
        <v>71</v>
      </c>
      <c r="I721" s="32">
        <v>4821</v>
      </c>
      <c r="K721" s="36">
        <f t="shared" si="11"/>
        <v>606</v>
      </c>
      <c r="L721" s="36">
        <f>IFERROR(VLOOKUP(K721,Table2[[Employee Number]:[Monthly Income]],6, FALSE),"No Value")</f>
        <v>4805</v>
      </c>
      <c r="M721" s="36" t="str">
        <f>IFERROR(VLOOKUP(K721,Table2[[Employee Number]:[Job Role]],3,FALSE),"NULL")</f>
        <v>Sales Executive</v>
      </c>
    </row>
    <row r="722" spans="2:13" x14ac:dyDescent="0.25">
      <c r="B722" s="29" t="s">
        <v>44</v>
      </c>
      <c r="C722" s="30" t="s">
        <v>60</v>
      </c>
      <c r="D722" s="31">
        <v>1052</v>
      </c>
      <c r="E722" s="30" t="s">
        <v>62</v>
      </c>
      <c r="F722" s="30" t="s">
        <v>68</v>
      </c>
      <c r="G722" s="31">
        <v>36</v>
      </c>
      <c r="H722" s="30" t="s">
        <v>77</v>
      </c>
      <c r="I722" s="32">
        <v>4834</v>
      </c>
      <c r="K722" s="36">
        <f t="shared" si="11"/>
        <v>138</v>
      </c>
      <c r="L722" s="36">
        <f>IFERROR(VLOOKUP(K722,Table2[[Employee Number]:[Monthly Income]],6, FALSE),"No Value")</f>
        <v>4809</v>
      </c>
      <c r="M722" s="36" t="str">
        <f>IFERROR(VLOOKUP(K722,Table2[[Employee Number]:[Job Role]],3,FALSE),"NULL")</f>
        <v>Research Scientist</v>
      </c>
    </row>
    <row r="723" spans="2:13" x14ac:dyDescent="0.25">
      <c r="B723" s="29" t="s">
        <v>56</v>
      </c>
      <c r="C723" s="30" t="s">
        <v>60</v>
      </c>
      <c r="D723" s="31">
        <v>1542</v>
      </c>
      <c r="E723" s="30" t="s">
        <v>62</v>
      </c>
      <c r="F723" s="30" t="s">
        <v>68</v>
      </c>
      <c r="G723" s="31">
        <v>42</v>
      </c>
      <c r="H723" s="30" t="s">
        <v>77</v>
      </c>
      <c r="I723" s="32">
        <v>4841</v>
      </c>
      <c r="K723" s="36">
        <f t="shared" si="11"/>
        <v>550</v>
      </c>
      <c r="L723" s="36">
        <f>IFERROR(VLOOKUP(K723,Table2[[Employee Number]:[Monthly Income]],6, FALSE),"No Value")</f>
        <v>4810</v>
      </c>
      <c r="M723" s="36" t="str">
        <f>IFERROR(VLOOKUP(K723,Table2[[Employee Number]:[Job Role]],3,FALSE),"NULL")</f>
        <v>Manufacturing Director</v>
      </c>
    </row>
    <row r="724" spans="2:13" x14ac:dyDescent="0.25">
      <c r="B724" s="29" t="s">
        <v>56</v>
      </c>
      <c r="C724" s="30" t="s">
        <v>48</v>
      </c>
      <c r="D724" s="31">
        <v>2046</v>
      </c>
      <c r="E724" s="30" t="s">
        <v>51</v>
      </c>
      <c r="F724" s="30" t="s">
        <v>52</v>
      </c>
      <c r="G724" s="31">
        <v>45</v>
      </c>
      <c r="H724" s="30" t="s">
        <v>77</v>
      </c>
      <c r="I724" s="32">
        <v>4850</v>
      </c>
      <c r="K724" s="36">
        <f t="shared" si="11"/>
        <v>423</v>
      </c>
      <c r="L724" s="36">
        <f>IFERROR(VLOOKUP(K724,Table2[[Employee Number]:[Monthly Income]],6, FALSE),"No Value")</f>
        <v>4821</v>
      </c>
      <c r="M724" s="36" t="str">
        <f>IFERROR(VLOOKUP(K724,Table2[[Employee Number]:[Job Role]],3,FALSE),"NULL")</f>
        <v>Research Scientist</v>
      </c>
    </row>
    <row r="725" spans="2:13" x14ac:dyDescent="0.25">
      <c r="B725" s="29" t="s">
        <v>56</v>
      </c>
      <c r="C725" s="30" t="s">
        <v>48</v>
      </c>
      <c r="D725" s="31">
        <v>707</v>
      </c>
      <c r="E725" s="30" t="s">
        <v>62</v>
      </c>
      <c r="F725" s="30" t="s">
        <v>52</v>
      </c>
      <c r="G725" s="31">
        <v>25</v>
      </c>
      <c r="H725" s="30" t="s">
        <v>77</v>
      </c>
      <c r="I725" s="32">
        <v>4851</v>
      </c>
      <c r="K725" s="36" t="str">
        <f t="shared" si="11"/>
        <v>No Data Available</v>
      </c>
      <c r="L725" s="36" t="str">
        <f>IFERROR(VLOOKUP(K725,Table2[[Employee Number]:[Monthly Income]],6, FALSE),"No Value")</f>
        <v>No Value</v>
      </c>
      <c r="M725" s="36" t="str">
        <f>IFERROR(VLOOKUP(K725,Table2[[Employee Number]:[Job Role]],3,FALSE),"NULL")</f>
        <v>NULL</v>
      </c>
    </row>
    <row r="726" spans="2:13" x14ac:dyDescent="0.25">
      <c r="B726" s="29" t="s">
        <v>44</v>
      </c>
      <c r="C726" s="30" t="s">
        <v>60</v>
      </c>
      <c r="D726" s="31">
        <v>1573</v>
      </c>
      <c r="E726" s="30" t="s">
        <v>62</v>
      </c>
      <c r="F726" s="30" t="s">
        <v>81</v>
      </c>
      <c r="G726" s="31">
        <v>38</v>
      </c>
      <c r="H726" s="30" t="s">
        <v>77</v>
      </c>
      <c r="I726" s="32">
        <v>4855</v>
      </c>
      <c r="K726" s="36">
        <f t="shared" si="11"/>
        <v>1542</v>
      </c>
      <c r="L726" s="36">
        <f>IFERROR(VLOOKUP(K726,Table2[[Employee Number]:[Monthly Income]],6, FALSE),"No Value")</f>
        <v>4841</v>
      </c>
      <c r="M726" s="36" t="str">
        <f>IFERROR(VLOOKUP(K726,Table2[[Employee Number]:[Job Role]],3,FALSE),"NULL")</f>
        <v>Laboratory Technician</v>
      </c>
    </row>
    <row r="727" spans="2:13" x14ac:dyDescent="0.25">
      <c r="B727" s="29" t="s">
        <v>56</v>
      </c>
      <c r="C727" s="30" t="s">
        <v>48</v>
      </c>
      <c r="D727" s="31">
        <v>620</v>
      </c>
      <c r="E727" s="30" t="s">
        <v>51</v>
      </c>
      <c r="F727" s="30" t="s">
        <v>52</v>
      </c>
      <c r="G727" s="31">
        <v>35</v>
      </c>
      <c r="H727" s="30" t="s">
        <v>77</v>
      </c>
      <c r="I727" s="32">
        <v>4859</v>
      </c>
      <c r="K727" s="36">
        <f t="shared" si="11"/>
        <v>2046</v>
      </c>
      <c r="L727" s="36">
        <f>IFERROR(VLOOKUP(K727,Table2[[Employee Number]:[Monthly Income]],6, FALSE),"No Value")</f>
        <v>4850</v>
      </c>
      <c r="M727" s="36" t="str">
        <f>IFERROR(VLOOKUP(K727,Table2[[Employee Number]:[Job Role]],3,FALSE),"NULL")</f>
        <v>Sales Executive</v>
      </c>
    </row>
    <row r="728" spans="2:13" x14ac:dyDescent="0.25">
      <c r="B728" s="29" t="s">
        <v>56</v>
      </c>
      <c r="C728" s="30" t="s">
        <v>60</v>
      </c>
      <c r="D728" s="31">
        <v>450</v>
      </c>
      <c r="E728" s="30" t="s">
        <v>51</v>
      </c>
      <c r="F728" s="30" t="s">
        <v>63</v>
      </c>
      <c r="G728" s="31">
        <v>54</v>
      </c>
      <c r="H728" s="30" t="s">
        <v>71</v>
      </c>
      <c r="I728" s="32">
        <v>4869</v>
      </c>
      <c r="K728" s="36">
        <f t="shared" si="11"/>
        <v>707</v>
      </c>
      <c r="L728" s="36">
        <f>IFERROR(VLOOKUP(K728,Table2[[Employee Number]:[Monthly Income]],6, FALSE),"No Value")</f>
        <v>4851</v>
      </c>
      <c r="M728" s="36" t="str">
        <f>IFERROR(VLOOKUP(K728,Table2[[Employee Number]:[Job Role]],3,FALSE),"NULL")</f>
        <v>Sales Executive</v>
      </c>
    </row>
    <row r="729" spans="2:13" x14ac:dyDescent="0.25">
      <c r="B729" s="29" t="s">
        <v>56</v>
      </c>
      <c r="C729" s="30" t="s">
        <v>60</v>
      </c>
      <c r="D729" s="31">
        <v>287</v>
      </c>
      <c r="E729" s="30" t="s">
        <v>62</v>
      </c>
      <c r="F729" s="30" t="s">
        <v>83</v>
      </c>
      <c r="G729" s="31">
        <v>40</v>
      </c>
      <c r="H729" s="30" t="s">
        <v>134</v>
      </c>
      <c r="I729" s="32">
        <v>4876</v>
      </c>
      <c r="K729" s="36" t="str">
        <f t="shared" si="11"/>
        <v>No Data Available</v>
      </c>
      <c r="L729" s="36" t="str">
        <f>IFERROR(VLOOKUP(K729,Table2[[Employee Number]:[Monthly Income]],6, FALSE),"No Value")</f>
        <v>No Value</v>
      </c>
      <c r="M729" s="36" t="str">
        <f>IFERROR(VLOOKUP(K729,Table2[[Employee Number]:[Job Role]],3,FALSE),"NULL")</f>
        <v>NULL</v>
      </c>
    </row>
    <row r="730" spans="2:13" x14ac:dyDescent="0.25">
      <c r="B730" s="29" t="s">
        <v>56</v>
      </c>
      <c r="C730" s="30" t="s">
        <v>60</v>
      </c>
      <c r="D730" s="31">
        <v>1599</v>
      </c>
      <c r="E730" s="30" t="s">
        <v>62</v>
      </c>
      <c r="F730" s="30" t="s">
        <v>68</v>
      </c>
      <c r="G730" s="31">
        <v>43</v>
      </c>
      <c r="H730" s="30" t="s">
        <v>77</v>
      </c>
      <c r="I730" s="32">
        <v>4876</v>
      </c>
      <c r="K730" s="36">
        <f t="shared" si="11"/>
        <v>620</v>
      </c>
      <c r="L730" s="36">
        <f>IFERROR(VLOOKUP(K730,Table2[[Employee Number]:[Monthly Income]],6, FALSE),"No Value")</f>
        <v>4859</v>
      </c>
      <c r="M730" s="36" t="str">
        <f>IFERROR(VLOOKUP(K730,Table2[[Employee Number]:[Job Role]],3,FALSE),"NULL")</f>
        <v>Sales Executive</v>
      </c>
    </row>
    <row r="731" spans="2:13" x14ac:dyDescent="0.25">
      <c r="B731" s="29" t="s">
        <v>56</v>
      </c>
      <c r="C731" s="30" t="s">
        <v>60</v>
      </c>
      <c r="D731" s="31">
        <v>1622</v>
      </c>
      <c r="E731" s="30" t="s">
        <v>51</v>
      </c>
      <c r="F731" s="30" t="s">
        <v>81</v>
      </c>
      <c r="G731" s="31">
        <v>28</v>
      </c>
      <c r="H731" s="30" t="s">
        <v>77</v>
      </c>
      <c r="I731" s="32">
        <v>4877</v>
      </c>
      <c r="K731" s="36">
        <f t="shared" si="11"/>
        <v>450</v>
      </c>
      <c r="L731" s="36">
        <f>IFERROR(VLOOKUP(K731,Table2[[Employee Number]:[Monthly Income]],6, FALSE),"No Value")</f>
        <v>4869</v>
      </c>
      <c r="M731" s="36" t="str">
        <f>IFERROR(VLOOKUP(K731,Table2[[Employee Number]:[Job Role]],3,FALSE),"NULL")</f>
        <v>Research Scientist</v>
      </c>
    </row>
    <row r="732" spans="2:13" x14ac:dyDescent="0.25">
      <c r="B732" s="29" t="s">
        <v>56</v>
      </c>
      <c r="C732" s="30" t="s">
        <v>60</v>
      </c>
      <c r="D732" s="31">
        <v>2009</v>
      </c>
      <c r="E732" s="30" t="s">
        <v>51</v>
      </c>
      <c r="F732" s="30" t="s">
        <v>83</v>
      </c>
      <c r="G732" s="31">
        <v>33</v>
      </c>
      <c r="H732" s="30" t="s">
        <v>55</v>
      </c>
      <c r="I732" s="32">
        <v>4878</v>
      </c>
      <c r="K732" s="36">
        <f t="shared" si="11"/>
        <v>287</v>
      </c>
      <c r="L732" s="36">
        <f>IFERROR(VLOOKUP(K732,Table2[[Employee Number]:[Monthly Income]],6, FALSE),"No Value")</f>
        <v>4876</v>
      </c>
      <c r="M732" s="36" t="str">
        <f>IFERROR(VLOOKUP(K732,Table2[[Employee Number]:[Job Role]],3,FALSE),"NULL")</f>
        <v>Healthcare Representative</v>
      </c>
    </row>
    <row r="733" spans="2:13" x14ac:dyDescent="0.25">
      <c r="B733" s="29" t="s">
        <v>44</v>
      </c>
      <c r="C733" s="30" t="s">
        <v>60</v>
      </c>
      <c r="D733" s="31">
        <v>1309</v>
      </c>
      <c r="E733" s="30" t="s">
        <v>62</v>
      </c>
      <c r="F733" s="30" t="s">
        <v>68</v>
      </c>
      <c r="G733" s="31">
        <v>32</v>
      </c>
      <c r="H733" s="30" t="s">
        <v>55</v>
      </c>
      <c r="I733" s="32">
        <v>4883</v>
      </c>
      <c r="K733" s="36">
        <f t="shared" si="11"/>
        <v>1599</v>
      </c>
      <c r="L733" s="36">
        <f>IFERROR(VLOOKUP(K733,Table2[[Employee Number]:[Monthly Income]],6, FALSE),"No Value")</f>
        <v>4876</v>
      </c>
      <c r="M733" s="36" t="str">
        <f>IFERROR(VLOOKUP(K733,Table2[[Employee Number]:[Job Role]],3,FALSE),"NULL")</f>
        <v>Laboratory Technician</v>
      </c>
    </row>
    <row r="734" spans="2:13" x14ac:dyDescent="0.25">
      <c r="B734" s="29" t="s">
        <v>56</v>
      </c>
      <c r="C734" s="30" t="s">
        <v>60</v>
      </c>
      <c r="D734" s="31">
        <v>350</v>
      </c>
      <c r="E734" s="30" t="s">
        <v>51</v>
      </c>
      <c r="F734" s="30" t="s">
        <v>81</v>
      </c>
      <c r="G734" s="31">
        <v>25</v>
      </c>
      <c r="H734" s="30" t="s">
        <v>77</v>
      </c>
      <c r="I734" s="32">
        <v>4898</v>
      </c>
      <c r="K734" s="36">
        <f t="shared" si="11"/>
        <v>1622</v>
      </c>
      <c r="L734" s="36">
        <f>IFERROR(VLOOKUP(K734,Table2[[Employee Number]:[Monthly Income]],6, FALSE),"No Value")</f>
        <v>4877</v>
      </c>
      <c r="M734" s="36" t="str">
        <f>IFERROR(VLOOKUP(K734,Table2[[Employee Number]:[Job Role]],3,FALSE),"NULL")</f>
        <v>Manufacturing Director</v>
      </c>
    </row>
    <row r="735" spans="2:13" x14ac:dyDescent="0.25">
      <c r="B735" s="29" t="s">
        <v>56</v>
      </c>
      <c r="C735" s="30" t="s">
        <v>48</v>
      </c>
      <c r="D735" s="31">
        <v>1507</v>
      </c>
      <c r="E735" s="30" t="s">
        <v>62</v>
      </c>
      <c r="F735" s="30" t="s">
        <v>52</v>
      </c>
      <c r="G735" s="31">
        <v>28</v>
      </c>
      <c r="H735" s="30" t="s">
        <v>77</v>
      </c>
      <c r="I735" s="32">
        <v>4898</v>
      </c>
      <c r="K735" s="36">
        <f t="shared" si="11"/>
        <v>2009</v>
      </c>
      <c r="L735" s="36">
        <f>IFERROR(VLOOKUP(K735,Table2[[Employee Number]:[Monthly Income]],6, FALSE),"No Value")</f>
        <v>4878</v>
      </c>
      <c r="M735" s="36" t="str">
        <f>IFERROR(VLOOKUP(K735,Table2[[Employee Number]:[Job Role]],3,FALSE),"NULL")</f>
        <v>Healthcare Representative</v>
      </c>
    </row>
    <row r="736" spans="2:13" x14ac:dyDescent="0.25">
      <c r="B736" s="29" t="s">
        <v>56</v>
      </c>
      <c r="C736" s="30" t="s">
        <v>60</v>
      </c>
      <c r="D736" s="31">
        <v>1483</v>
      </c>
      <c r="E736" s="30" t="s">
        <v>62</v>
      </c>
      <c r="F736" s="30" t="s">
        <v>63</v>
      </c>
      <c r="G736" s="31">
        <v>57</v>
      </c>
      <c r="H736" s="30" t="s">
        <v>55</v>
      </c>
      <c r="I736" s="32">
        <v>4900</v>
      </c>
      <c r="K736" s="36" t="str">
        <f t="shared" si="11"/>
        <v>No Data Available</v>
      </c>
      <c r="L736" s="36" t="str">
        <f>IFERROR(VLOOKUP(K736,Table2[[Employee Number]:[Monthly Income]],6, FALSE),"No Value")</f>
        <v>No Value</v>
      </c>
      <c r="M736" s="36" t="str">
        <f>IFERROR(VLOOKUP(K736,Table2[[Employee Number]:[Job Role]],3,FALSE),"NULL")</f>
        <v>NULL</v>
      </c>
    </row>
    <row r="737" spans="2:13" x14ac:dyDescent="0.25">
      <c r="B737" s="29" t="s">
        <v>56</v>
      </c>
      <c r="C737" s="30" t="s">
        <v>48</v>
      </c>
      <c r="D737" s="31">
        <v>387</v>
      </c>
      <c r="E737" s="30" t="s">
        <v>62</v>
      </c>
      <c r="F737" s="30" t="s">
        <v>52</v>
      </c>
      <c r="G737" s="31">
        <v>42</v>
      </c>
      <c r="H737" s="30" t="s">
        <v>65</v>
      </c>
      <c r="I737" s="32">
        <v>4907</v>
      </c>
      <c r="K737" s="36">
        <f t="shared" si="11"/>
        <v>350</v>
      </c>
      <c r="L737" s="36">
        <f>IFERROR(VLOOKUP(K737,Table2[[Employee Number]:[Monthly Income]],6, FALSE),"No Value")</f>
        <v>4898</v>
      </c>
      <c r="M737" s="36" t="str">
        <f>IFERROR(VLOOKUP(K737,Table2[[Employee Number]:[Job Role]],3,FALSE),"NULL")</f>
        <v>Manufacturing Director</v>
      </c>
    </row>
    <row r="738" spans="2:13" x14ac:dyDescent="0.25">
      <c r="B738" s="29" t="s">
        <v>56</v>
      </c>
      <c r="C738" s="30" t="s">
        <v>48</v>
      </c>
      <c r="D738" s="31">
        <v>2018</v>
      </c>
      <c r="E738" s="30" t="s">
        <v>51</v>
      </c>
      <c r="F738" s="30" t="s">
        <v>52</v>
      </c>
      <c r="G738" s="31">
        <v>25</v>
      </c>
      <c r="H738" s="30" t="s">
        <v>55</v>
      </c>
      <c r="I738" s="32">
        <v>4907</v>
      </c>
      <c r="K738" s="36">
        <f t="shared" si="11"/>
        <v>1507</v>
      </c>
      <c r="L738" s="36">
        <f>IFERROR(VLOOKUP(K738,Table2[[Employee Number]:[Monthly Income]],6, FALSE),"No Value")</f>
        <v>4898</v>
      </c>
      <c r="M738" s="36" t="str">
        <f>IFERROR(VLOOKUP(K738,Table2[[Employee Number]:[Job Role]],3,FALSE),"NULL")</f>
        <v>Sales Executive</v>
      </c>
    </row>
    <row r="739" spans="2:13" x14ac:dyDescent="0.25">
      <c r="B739" s="29" t="s">
        <v>56</v>
      </c>
      <c r="C739" s="30" t="s">
        <v>48</v>
      </c>
      <c r="D739" s="31">
        <v>916</v>
      </c>
      <c r="E739" s="30" t="s">
        <v>62</v>
      </c>
      <c r="F739" s="30" t="s">
        <v>52</v>
      </c>
      <c r="G739" s="31">
        <v>28</v>
      </c>
      <c r="H739" s="30" t="s">
        <v>71</v>
      </c>
      <c r="I739" s="32">
        <v>4908</v>
      </c>
      <c r="K739" s="36">
        <f t="shared" si="11"/>
        <v>1483</v>
      </c>
      <c r="L739" s="36">
        <f>IFERROR(VLOOKUP(K739,Table2[[Employee Number]:[Monthly Income]],6, FALSE),"No Value")</f>
        <v>4900</v>
      </c>
      <c r="M739" s="36" t="str">
        <f>IFERROR(VLOOKUP(K739,Table2[[Employee Number]:[Job Role]],3,FALSE),"NULL")</f>
        <v>Research Scientist</v>
      </c>
    </row>
    <row r="740" spans="2:13" x14ac:dyDescent="0.25">
      <c r="B740" s="29" t="s">
        <v>56</v>
      </c>
      <c r="C740" s="30" t="s">
        <v>60</v>
      </c>
      <c r="D740" s="31">
        <v>1704</v>
      </c>
      <c r="E740" s="30" t="s">
        <v>62</v>
      </c>
      <c r="F740" s="30" t="s">
        <v>63</v>
      </c>
      <c r="G740" s="31">
        <v>35</v>
      </c>
      <c r="H740" s="30" t="s">
        <v>71</v>
      </c>
      <c r="I740" s="32">
        <v>4930</v>
      </c>
      <c r="K740" s="36">
        <f t="shared" si="11"/>
        <v>387</v>
      </c>
      <c r="L740" s="36">
        <f>IFERROR(VLOOKUP(K740,Table2[[Employee Number]:[Monthly Income]],6, FALSE),"No Value")</f>
        <v>4907</v>
      </c>
      <c r="M740" s="36" t="str">
        <f>IFERROR(VLOOKUP(K740,Table2[[Employee Number]:[Job Role]],3,FALSE),"NULL")</f>
        <v>Sales Executive</v>
      </c>
    </row>
    <row r="741" spans="2:13" x14ac:dyDescent="0.25">
      <c r="B741" s="29" t="s">
        <v>56</v>
      </c>
      <c r="C741" s="30" t="s">
        <v>48</v>
      </c>
      <c r="D741" s="31">
        <v>500</v>
      </c>
      <c r="E741" s="30" t="s">
        <v>51</v>
      </c>
      <c r="F741" s="30" t="s">
        <v>52</v>
      </c>
      <c r="G741" s="31">
        <v>51</v>
      </c>
      <c r="H741" s="30" t="s">
        <v>55</v>
      </c>
      <c r="I741" s="32">
        <v>4936</v>
      </c>
      <c r="K741" s="36">
        <f t="shared" si="11"/>
        <v>2018</v>
      </c>
      <c r="L741" s="36">
        <f>IFERROR(VLOOKUP(K741,Table2[[Employee Number]:[Monthly Income]],6, FALSE),"No Value")</f>
        <v>4907</v>
      </c>
      <c r="M741" s="36" t="str">
        <f>IFERROR(VLOOKUP(K741,Table2[[Employee Number]:[Job Role]],3,FALSE),"NULL")</f>
        <v>Sales Executive</v>
      </c>
    </row>
    <row r="742" spans="2:13" x14ac:dyDescent="0.25">
      <c r="B742" s="29" t="s">
        <v>56</v>
      </c>
      <c r="C742" s="30" t="s">
        <v>161</v>
      </c>
      <c r="D742" s="31">
        <v>869</v>
      </c>
      <c r="E742" s="30" t="s">
        <v>62</v>
      </c>
      <c r="F742" s="30" t="s">
        <v>163</v>
      </c>
      <c r="G742" s="31">
        <v>28</v>
      </c>
      <c r="H742" s="30" t="s">
        <v>55</v>
      </c>
      <c r="I742" s="32">
        <v>4936</v>
      </c>
      <c r="K742" s="36">
        <f t="shared" si="11"/>
        <v>916</v>
      </c>
      <c r="L742" s="36">
        <f>IFERROR(VLOOKUP(K742,Table2[[Employee Number]:[Monthly Income]],6, FALSE),"No Value")</f>
        <v>4908</v>
      </c>
      <c r="M742" s="36" t="str">
        <f>IFERROR(VLOOKUP(K742,Table2[[Employee Number]:[Job Role]],3,FALSE),"NULL")</f>
        <v>Sales Executive</v>
      </c>
    </row>
    <row r="743" spans="2:13" x14ac:dyDescent="0.25">
      <c r="B743" s="29" t="s">
        <v>56</v>
      </c>
      <c r="C743" s="30" t="s">
        <v>60</v>
      </c>
      <c r="D743" s="31">
        <v>178</v>
      </c>
      <c r="E743" s="30" t="s">
        <v>62</v>
      </c>
      <c r="F743" s="30" t="s">
        <v>81</v>
      </c>
      <c r="G743" s="31">
        <v>36</v>
      </c>
      <c r="H743" s="30" t="s">
        <v>55</v>
      </c>
      <c r="I743" s="32">
        <v>4941</v>
      </c>
      <c r="K743" s="36">
        <f t="shared" si="11"/>
        <v>1704</v>
      </c>
      <c r="L743" s="36">
        <f>IFERROR(VLOOKUP(K743,Table2[[Employee Number]:[Monthly Income]],6, FALSE),"No Value")</f>
        <v>4930</v>
      </c>
      <c r="M743" s="36" t="str">
        <f>IFERROR(VLOOKUP(K743,Table2[[Employee Number]:[Job Role]],3,FALSE),"NULL")</f>
        <v>Research Scientist</v>
      </c>
    </row>
    <row r="744" spans="2:13" x14ac:dyDescent="0.25">
      <c r="B744" s="29" t="s">
        <v>44</v>
      </c>
      <c r="C744" s="30" t="s">
        <v>60</v>
      </c>
      <c r="D744" s="31">
        <v>433</v>
      </c>
      <c r="E744" s="30" t="s">
        <v>62</v>
      </c>
      <c r="F744" s="30" t="s">
        <v>63</v>
      </c>
      <c r="G744" s="31">
        <v>52</v>
      </c>
      <c r="H744" s="30" t="s">
        <v>71</v>
      </c>
      <c r="I744" s="32">
        <v>4941</v>
      </c>
      <c r="K744" s="36">
        <f t="shared" si="11"/>
        <v>500</v>
      </c>
      <c r="L744" s="36">
        <f>IFERROR(VLOOKUP(K744,Table2[[Employee Number]:[Monthly Income]],6, FALSE),"No Value")</f>
        <v>4936</v>
      </c>
      <c r="M744" s="36" t="str">
        <f>IFERROR(VLOOKUP(K744,Table2[[Employee Number]:[Job Role]],3,FALSE),"NULL")</f>
        <v>Sales Executive</v>
      </c>
    </row>
    <row r="745" spans="2:13" x14ac:dyDescent="0.25">
      <c r="B745" s="29" t="s">
        <v>56</v>
      </c>
      <c r="C745" s="30" t="s">
        <v>48</v>
      </c>
      <c r="D745" s="31">
        <v>1240</v>
      </c>
      <c r="E745" s="30" t="s">
        <v>62</v>
      </c>
      <c r="F745" s="30" t="s">
        <v>52</v>
      </c>
      <c r="G745" s="31">
        <v>25</v>
      </c>
      <c r="H745" s="30" t="s">
        <v>71</v>
      </c>
      <c r="I745" s="32">
        <v>4950</v>
      </c>
      <c r="K745" s="36">
        <f t="shared" si="11"/>
        <v>869</v>
      </c>
      <c r="L745" s="36">
        <f>IFERROR(VLOOKUP(K745,Table2[[Employee Number]:[Monthly Income]],6, FALSE),"No Value")</f>
        <v>4936</v>
      </c>
      <c r="M745" s="36" t="str">
        <f>IFERROR(VLOOKUP(K745,Table2[[Employee Number]:[Job Role]],3,FALSE),"NULL")</f>
        <v>Human Resources</v>
      </c>
    </row>
    <row r="746" spans="2:13" x14ac:dyDescent="0.25">
      <c r="B746" s="29" t="s">
        <v>56</v>
      </c>
      <c r="C746" s="30" t="s">
        <v>48</v>
      </c>
      <c r="D746" s="31">
        <v>728</v>
      </c>
      <c r="E746" s="30" t="s">
        <v>62</v>
      </c>
      <c r="F746" s="30" t="s">
        <v>52</v>
      </c>
      <c r="G746" s="31">
        <v>47</v>
      </c>
      <c r="H746" s="30" t="s">
        <v>71</v>
      </c>
      <c r="I746" s="32">
        <v>4960</v>
      </c>
      <c r="K746" s="36">
        <f t="shared" si="11"/>
        <v>178</v>
      </c>
      <c r="L746" s="36">
        <f>IFERROR(VLOOKUP(K746,Table2[[Employee Number]:[Monthly Income]],6, FALSE),"No Value")</f>
        <v>4941</v>
      </c>
      <c r="M746" s="36" t="str">
        <f>IFERROR(VLOOKUP(K746,Table2[[Employee Number]:[Job Role]],3,FALSE),"NULL")</f>
        <v>Manufacturing Director</v>
      </c>
    </row>
    <row r="747" spans="2:13" x14ac:dyDescent="0.25">
      <c r="B747" s="29" t="s">
        <v>44</v>
      </c>
      <c r="C747" s="30" t="s">
        <v>60</v>
      </c>
      <c r="D747" s="31">
        <v>161</v>
      </c>
      <c r="E747" s="30" t="s">
        <v>51</v>
      </c>
      <c r="F747" s="30" t="s">
        <v>63</v>
      </c>
      <c r="G747" s="31">
        <v>56</v>
      </c>
      <c r="H747" s="30" t="s">
        <v>71</v>
      </c>
      <c r="I747" s="32">
        <v>4963</v>
      </c>
      <c r="K747" s="36" t="str">
        <f t="shared" si="11"/>
        <v>No Data Available</v>
      </c>
      <c r="L747" s="36" t="str">
        <f>IFERROR(VLOOKUP(K747,Table2[[Employee Number]:[Monthly Income]],6, FALSE),"No Value")</f>
        <v>No Value</v>
      </c>
      <c r="M747" s="36" t="str">
        <f>IFERROR(VLOOKUP(K747,Table2[[Employee Number]:[Job Role]],3,FALSE),"NULL")</f>
        <v>NULL</v>
      </c>
    </row>
    <row r="748" spans="2:13" x14ac:dyDescent="0.25">
      <c r="B748" s="29" t="s">
        <v>56</v>
      </c>
      <c r="C748" s="30" t="s">
        <v>48</v>
      </c>
      <c r="D748" s="31">
        <v>1137</v>
      </c>
      <c r="E748" s="30" t="s">
        <v>62</v>
      </c>
      <c r="F748" s="30" t="s">
        <v>52</v>
      </c>
      <c r="G748" s="31">
        <v>35</v>
      </c>
      <c r="H748" s="30" t="s">
        <v>55</v>
      </c>
      <c r="I748" s="32">
        <v>4968</v>
      </c>
      <c r="K748" s="36">
        <f t="shared" si="11"/>
        <v>1240</v>
      </c>
      <c r="L748" s="36">
        <f>IFERROR(VLOOKUP(K748,Table2[[Employee Number]:[Monthly Income]],6, FALSE),"No Value")</f>
        <v>4950</v>
      </c>
      <c r="M748" s="36" t="str">
        <f>IFERROR(VLOOKUP(K748,Table2[[Employee Number]:[Job Role]],3,FALSE),"NULL")</f>
        <v>Sales Executive</v>
      </c>
    </row>
    <row r="749" spans="2:13" x14ac:dyDescent="0.25">
      <c r="B749" s="29" t="s">
        <v>56</v>
      </c>
      <c r="C749" s="30" t="s">
        <v>60</v>
      </c>
      <c r="D749" s="31">
        <v>1745</v>
      </c>
      <c r="E749" s="30" t="s">
        <v>51</v>
      </c>
      <c r="F749" s="30" t="s">
        <v>63</v>
      </c>
      <c r="G749" s="31">
        <v>30</v>
      </c>
      <c r="H749" s="30" t="s">
        <v>71</v>
      </c>
      <c r="I749" s="32">
        <v>4968</v>
      </c>
      <c r="K749" s="36">
        <f t="shared" si="11"/>
        <v>728</v>
      </c>
      <c r="L749" s="36">
        <f>IFERROR(VLOOKUP(K749,Table2[[Employee Number]:[Monthly Income]],6, FALSE),"No Value")</f>
        <v>4960</v>
      </c>
      <c r="M749" s="36" t="str">
        <f>IFERROR(VLOOKUP(K749,Table2[[Employee Number]:[Job Role]],3,FALSE),"NULL")</f>
        <v>Sales Executive</v>
      </c>
    </row>
    <row r="750" spans="2:13" x14ac:dyDescent="0.25">
      <c r="B750" s="29" t="s">
        <v>44</v>
      </c>
      <c r="C750" s="30" t="s">
        <v>48</v>
      </c>
      <c r="D750" s="31">
        <v>1037</v>
      </c>
      <c r="E750" s="30" t="s">
        <v>62</v>
      </c>
      <c r="F750" s="30" t="s">
        <v>52</v>
      </c>
      <c r="G750" s="31">
        <v>26</v>
      </c>
      <c r="H750" s="30" t="s">
        <v>55</v>
      </c>
      <c r="I750" s="32">
        <v>4969</v>
      </c>
      <c r="K750" s="36" t="str">
        <f t="shared" si="11"/>
        <v>No Data Available</v>
      </c>
      <c r="L750" s="36" t="str">
        <f>IFERROR(VLOOKUP(K750,Table2[[Employee Number]:[Monthly Income]],6, FALSE),"No Value")</f>
        <v>No Value</v>
      </c>
      <c r="M750" s="36" t="str">
        <f>IFERROR(VLOOKUP(K750,Table2[[Employee Number]:[Job Role]],3,FALSE),"NULL")</f>
        <v>NULL</v>
      </c>
    </row>
    <row r="751" spans="2:13" x14ac:dyDescent="0.25">
      <c r="B751" s="29" t="s">
        <v>56</v>
      </c>
      <c r="C751" s="30" t="s">
        <v>48</v>
      </c>
      <c r="D751" s="31">
        <v>1731</v>
      </c>
      <c r="E751" s="30" t="s">
        <v>62</v>
      </c>
      <c r="F751" s="30" t="s">
        <v>52</v>
      </c>
      <c r="G751" s="31">
        <v>47</v>
      </c>
      <c r="H751" s="30" t="s">
        <v>71</v>
      </c>
      <c r="I751" s="32">
        <v>4978</v>
      </c>
      <c r="K751" s="36">
        <f t="shared" si="11"/>
        <v>1137</v>
      </c>
      <c r="L751" s="36">
        <f>IFERROR(VLOOKUP(K751,Table2[[Employee Number]:[Monthly Income]],6, FALSE),"No Value")</f>
        <v>4968</v>
      </c>
      <c r="M751" s="36" t="str">
        <f>IFERROR(VLOOKUP(K751,Table2[[Employee Number]:[Job Role]],3,FALSE),"NULL")</f>
        <v>Sales Executive</v>
      </c>
    </row>
    <row r="752" spans="2:13" x14ac:dyDescent="0.25">
      <c r="B752" s="29" t="s">
        <v>56</v>
      </c>
      <c r="C752" s="30" t="s">
        <v>60</v>
      </c>
      <c r="D752" s="31">
        <v>1235</v>
      </c>
      <c r="E752" s="30" t="s">
        <v>51</v>
      </c>
      <c r="F752" s="30" t="s">
        <v>63</v>
      </c>
      <c r="G752" s="31">
        <v>32</v>
      </c>
      <c r="H752" s="30" t="s">
        <v>55</v>
      </c>
      <c r="I752" s="32">
        <v>4998</v>
      </c>
      <c r="K752" s="36">
        <f t="shared" si="11"/>
        <v>1745</v>
      </c>
      <c r="L752" s="36">
        <f>IFERROR(VLOOKUP(K752,Table2[[Employee Number]:[Monthly Income]],6, FALSE),"No Value")</f>
        <v>4968</v>
      </c>
      <c r="M752" s="36" t="str">
        <f>IFERROR(VLOOKUP(K752,Table2[[Employee Number]:[Job Role]],3,FALSE),"NULL")</f>
        <v>Research Scientist</v>
      </c>
    </row>
    <row r="753" spans="2:13" x14ac:dyDescent="0.25">
      <c r="B753" s="29" t="s">
        <v>56</v>
      </c>
      <c r="C753" s="30" t="s">
        <v>48</v>
      </c>
      <c r="D753" s="31">
        <v>128</v>
      </c>
      <c r="E753" s="30" t="s">
        <v>51</v>
      </c>
      <c r="F753" s="30" t="s">
        <v>52</v>
      </c>
      <c r="G753" s="31">
        <v>24</v>
      </c>
      <c r="H753" s="30" t="s">
        <v>55</v>
      </c>
      <c r="I753" s="32">
        <v>4999</v>
      </c>
      <c r="K753" s="36" t="str">
        <f t="shared" si="11"/>
        <v>No Data Available</v>
      </c>
      <c r="L753" s="36" t="str">
        <f>IFERROR(VLOOKUP(K753,Table2[[Employee Number]:[Monthly Income]],6, FALSE),"No Value")</f>
        <v>No Value</v>
      </c>
      <c r="M753" s="36" t="str">
        <f>IFERROR(VLOOKUP(K753,Table2[[Employee Number]:[Job Role]],3,FALSE),"NULL")</f>
        <v>NULL</v>
      </c>
    </row>
    <row r="754" spans="2:13" x14ac:dyDescent="0.25">
      <c r="B754" s="29" t="s">
        <v>56</v>
      </c>
      <c r="C754" s="30" t="s">
        <v>60</v>
      </c>
      <c r="D754" s="31">
        <v>1025</v>
      </c>
      <c r="E754" s="30" t="s">
        <v>51</v>
      </c>
      <c r="F754" s="30" t="s">
        <v>81</v>
      </c>
      <c r="G754" s="31">
        <v>41</v>
      </c>
      <c r="H754" s="30" t="s">
        <v>55</v>
      </c>
      <c r="I754" s="32">
        <v>5003</v>
      </c>
      <c r="K754" s="36">
        <f t="shared" si="11"/>
        <v>1731</v>
      </c>
      <c r="L754" s="36">
        <f>IFERROR(VLOOKUP(K754,Table2[[Employee Number]:[Monthly Income]],6, FALSE),"No Value")</f>
        <v>4978</v>
      </c>
      <c r="M754" s="36" t="str">
        <f>IFERROR(VLOOKUP(K754,Table2[[Employee Number]:[Job Role]],3,FALSE),"NULL")</f>
        <v>Sales Executive</v>
      </c>
    </row>
    <row r="755" spans="2:13" x14ac:dyDescent="0.25">
      <c r="B755" s="29" t="s">
        <v>56</v>
      </c>
      <c r="C755" s="30" t="s">
        <v>60</v>
      </c>
      <c r="D755" s="31">
        <v>1956</v>
      </c>
      <c r="E755" s="30" t="s">
        <v>62</v>
      </c>
      <c r="F755" s="30" t="s">
        <v>63</v>
      </c>
      <c r="G755" s="31">
        <v>31</v>
      </c>
      <c r="H755" s="30" t="s">
        <v>77</v>
      </c>
      <c r="I755" s="32">
        <v>5003</v>
      </c>
      <c r="K755" s="36">
        <f t="shared" si="11"/>
        <v>1235</v>
      </c>
      <c r="L755" s="36">
        <f>IFERROR(VLOOKUP(K755,Table2[[Employee Number]:[Monthly Income]],6, FALSE),"No Value")</f>
        <v>4998</v>
      </c>
      <c r="M755" s="36" t="str">
        <f>IFERROR(VLOOKUP(K755,Table2[[Employee Number]:[Job Role]],3,FALSE),"NULL")</f>
        <v>Research Scientist</v>
      </c>
    </row>
    <row r="756" spans="2:13" x14ac:dyDescent="0.25">
      <c r="B756" s="29" t="s">
        <v>56</v>
      </c>
      <c r="C756" s="30" t="s">
        <v>48</v>
      </c>
      <c r="D756" s="31">
        <v>240</v>
      </c>
      <c r="E756" s="30" t="s">
        <v>51</v>
      </c>
      <c r="F756" s="30" t="s">
        <v>52</v>
      </c>
      <c r="G756" s="31">
        <v>45</v>
      </c>
      <c r="H756" s="30" t="s">
        <v>55</v>
      </c>
      <c r="I756" s="32">
        <v>5006</v>
      </c>
      <c r="K756" s="36">
        <f t="shared" si="11"/>
        <v>128</v>
      </c>
      <c r="L756" s="36">
        <f>IFERROR(VLOOKUP(K756,Table2[[Employee Number]:[Monthly Income]],6, FALSE),"No Value")</f>
        <v>4999</v>
      </c>
      <c r="M756" s="36" t="str">
        <f>IFERROR(VLOOKUP(K756,Table2[[Employee Number]:[Job Role]],3,FALSE),"NULL")</f>
        <v>Sales Executive</v>
      </c>
    </row>
    <row r="757" spans="2:13" x14ac:dyDescent="0.25">
      <c r="B757" s="29" t="s">
        <v>56</v>
      </c>
      <c r="C757" s="30" t="s">
        <v>48</v>
      </c>
      <c r="D757" s="31">
        <v>125</v>
      </c>
      <c r="E757" s="30" t="s">
        <v>62</v>
      </c>
      <c r="F757" s="30" t="s">
        <v>52</v>
      </c>
      <c r="G757" s="31">
        <v>32</v>
      </c>
      <c r="H757" s="30" t="s">
        <v>71</v>
      </c>
      <c r="I757" s="32">
        <v>5010</v>
      </c>
      <c r="K757" s="36">
        <f t="shared" si="11"/>
        <v>1025</v>
      </c>
      <c r="L757" s="36">
        <f>IFERROR(VLOOKUP(K757,Table2[[Employee Number]:[Monthly Income]],6, FALSE),"No Value")</f>
        <v>5003</v>
      </c>
      <c r="M757" s="36" t="str">
        <f>IFERROR(VLOOKUP(K757,Table2[[Employee Number]:[Job Role]],3,FALSE),"NULL")</f>
        <v>Manufacturing Director</v>
      </c>
    </row>
    <row r="758" spans="2:13" x14ac:dyDescent="0.25">
      <c r="B758" s="29" t="s">
        <v>56</v>
      </c>
      <c r="C758" s="30" t="s">
        <v>161</v>
      </c>
      <c r="D758" s="31">
        <v>103</v>
      </c>
      <c r="E758" s="30" t="s">
        <v>62</v>
      </c>
      <c r="F758" s="30" t="s">
        <v>163</v>
      </c>
      <c r="G758" s="31">
        <v>46</v>
      </c>
      <c r="H758" s="30" t="s">
        <v>55</v>
      </c>
      <c r="I758" s="32">
        <v>5021</v>
      </c>
      <c r="K758" s="36">
        <f t="shared" si="11"/>
        <v>1956</v>
      </c>
      <c r="L758" s="36">
        <f>IFERROR(VLOOKUP(K758,Table2[[Employee Number]:[Monthly Income]],6, FALSE),"No Value")</f>
        <v>5003</v>
      </c>
      <c r="M758" s="36" t="str">
        <f>IFERROR(VLOOKUP(K758,Table2[[Employee Number]:[Job Role]],3,FALSE),"NULL")</f>
        <v>Research Scientist</v>
      </c>
    </row>
    <row r="759" spans="2:13" x14ac:dyDescent="0.25">
      <c r="B759" s="29" t="s">
        <v>56</v>
      </c>
      <c r="C759" s="30" t="s">
        <v>60</v>
      </c>
      <c r="D759" s="31">
        <v>1903</v>
      </c>
      <c r="E759" s="30" t="s">
        <v>62</v>
      </c>
      <c r="F759" s="30" t="s">
        <v>83</v>
      </c>
      <c r="G759" s="31">
        <v>44</v>
      </c>
      <c r="H759" s="30" t="s">
        <v>71</v>
      </c>
      <c r="I759" s="32">
        <v>5033</v>
      </c>
      <c r="K759" s="36">
        <f t="shared" si="11"/>
        <v>240</v>
      </c>
      <c r="L759" s="36">
        <f>IFERROR(VLOOKUP(K759,Table2[[Employee Number]:[Monthly Income]],6, FALSE),"No Value")</f>
        <v>5006</v>
      </c>
      <c r="M759" s="36" t="str">
        <f>IFERROR(VLOOKUP(K759,Table2[[Employee Number]:[Job Role]],3,FALSE),"NULL")</f>
        <v>Sales Executive</v>
      </c>
    </row>
    <row r="760" spans="2:13" x14ac:dyDescent="0.25">
      <c r="B760" s="29" t="s">
        <v>56</v>
      </c>
      <c r="C760" s="30" t="s">
        <v>60</v>
      </c>
      <c r="D760" s="31">
        <v>1633</v>
      </c>
      <c r="E760" s="30" t="s">
        <v>51</v>
      </c>
      <c r="F760" s="30" t="s">
        <v>81</v>
      </c>
      <c r="G760" s="31">
        <v>39</v>
      </c>
      <c r="H760" s="30" t="s">
        <v>77</v>
      </c>
      <c r="I760" s="32">
        <v>5042</v>
      </c>
      <c r="K760" s="36">
        <f t="shared" si="11"/>
        <v>125</v>
      </c>
      <c r="L760" s="36">
        <f>IFERROR(VLOOKUP(K760,Table2[[Employee Number]:[Monthly Income]],6, FALSE),"No Value")</f>
        <v>5010</v>
      </c>
      <c r="M760" s="36" t="str">
        <f>IFERROR(VLOOKUP(K760,Table2[[Employee Number]:[Job Role]],3,FALSE),"NULL")</f>
        <v>Sales Executive</v>
      </c>
    </row>
    <row r="761" spans="2:13" x14ac:dyDescent="0.25">
      <c r="B761" s="29" t="s">
        <v>56</v>
      </c>
      <c r="C761" s="30" t="s">
        <v>60</v>
      </c>
      <c r="D761" s="31">
        <v>439</v>
      </c>
      <c r="E761" s="30" t="s">
        <v>51</v>
      </c>
      <c r="F761" s="30" t="s">
        <v>63</v>
      </c>
      <c r="G761" s="31">
        <v>32</v>
      </c>
      <c r="H761" s="30" t="s">
        <v>71</v>
      </c>
      <c r="I761" s="32">
        <v>5055</v>
      </c>
      <c r="K761" s="36">
        <f t="shared" si="11"/>
        <v>103</v>
      </c>
      <c r="L761" s="36">
        <f>IFERROR(VLOOKUP(K761,Table2[[Employee Number]:[Monthly Income]],6, FALSE),"No Value")</f>
        <v>5021</v>
      </c>
      <c r="M761" s="36" t="str">
        <f>IFERROR(VLOOKUP(K761,Table2[[Employee Number]:[Job Role]],3,FALSE),"NULL")</f>
        <v>Human Resources</v>
      </c>
    </row>
    <row r="762" spans="2:13" x14ac:dyDescent="0.25">
      <c r="B762" s="29" t="s">
        <v>56</v>
      </c>
      <c r="C762" s="30" t="s">
        <v>60</v>
      </c>
      <c r="D762" s="31">
        <v>1150</v>
      </c>
      <c r="E762" s="30" t="s">
        <v>62</v>
      </c>
      <c r="F762" s="30" t="s">
        <v>81</v>
      </c>
      <c r="G762" s="31">
        <v>29</v>
      </c>
      <c r="H762" s="30" t="s">
        <v>65</v>
      </c>
      <c r="I762" s="32">
        <v>5056</v>
      </c>
      <c r="K762" s="36">
        <f t="shared" si="11"/>
        <v>1903</v>
      </c>
      <c r="L762" s="36">
        <f>IFERROR(VLOOKUP(K762,Table2[[Employee Number]:[Monthly Income]],6, FALSE),"No Value")</f>
        <v>5033</v>
      </c>
      <c r="M762" s="36" t="str">
        <f>IFERROR(VLOOKUP(K762,Table2[[Employee Number]:[Job Role]],3,FALSE),"NULL")</f>
        <v>Healthcare Representative</v>
      </c>
    </row>
    <row r="763" spans="2:13" x14ac:dyDescent="0.25">
      <c r="B763" s="29" t="s">
        <v>56</v>
      </c>
      <c r="C763" s="30" t="s">
        <v>60</v>
      </c>
      <c r="D763" s="31">
        <v>1597</v>
      </c>
      <c r="E763" s="30" t="s">
        <v>62</v>
      </c>
      <c r="F763" s="30" t="s">
        <v>83</v>
      </c>
      <c r="G763" s="31">
        <v>34</v>
      </c>
      <c r="H763" s="30" t="s">
        <v>71</v>
      </c>
      <c r="I763" s="32">
        <v>5063</v>
      </c>
      <c r="K763" s="36">
        <f t="shared" si="11"/>
        <v>1633</v>
      </c>
      <c r="L763" s="36">
        <f>IFERROR(VLOOKUP(K763,Table2[[Employee Number]:[Monthly Income]],6, FALSE),"No Value")</f>
        <v>5042</v>
      </c>
      <c r="M763" s="36" t="str">
        <f>IFERROR(VLOOKUP(K763,Table2[[Employee Number]:[Job Role]],3,FALSE),"NULL")</f>
        <v>Manufacturing Director</v>
      </c>
    </row>
    <row r="764" spans="2:13" x14ac:dyDescent="0.25">
      <c r="B764" s="29" t="s">
        <v>56</v>
      </c>
      <c r="C764" s="30" t="s">
        <v>60</v>
      </c>
      <c r="D764" s="31">
        <v>987</v>
      </c>
      <c r="E764" s="30" t="s">
        <v>62</v>
      </c>
      <c r="F764" s="30" t="s">
        <v>81</v>
      </c>
      <c r="G764" s="31">
        <v>47</v>
      </c>
      <c r="H764" s="30" t="s">
        <v>71</v>
      </c>
      <c r="I764" s="32">
        <v>5067</v>
      </c>
      <c r="K764" s="36">
        <f t="shared" si="11"/>
        <v>439</v>
      </c>
      <c r="L764" s="36">
        <f>IFERROR(VLOOKUP(K764,Table2[[Employee Number]:[Monthly Income]],6, FALSE),"No Value")</f>
        <v>5055</v>
      </c>
      <c r="M764" s="36" t="str">
        <f>IFERROR(VLOOKUP(K764,Table2[[Employee Number]:[Job Role]],3,FALSE),"NULL")</f>
        <v>Research Scientist</v>
      </c>
    </row>
    <row r="765" spans="2:13" x14ac:dyDescent="0.25">
      <c r="B765" s="29" t="s">
        <v>56</v>
      </c>
      <c r="C765" s="30" t="s">
        <v>60</v>
      </c>
      <c r="D765" s="31">
        <v>574</v>
      </c>
      <c r="E765" s="30" t="s">
        <v>51</v>
      </c>
      <c r="F765" s="30" t="s">
        <v>81</v>
      </c>
      <c r="G765" s="31">
        <v>47</v>
      </c>
      <c r="H765" s="30" t="s">
        <v>55</v>
      </c>
      <c r="I765" s="32">
        <v>5070</v>
      </c>
      <c r="K765" s="36">
        <f t="shared" si="11"/>
        <v>1150</v>
      </c>
      <c r="L765" s="36">
        <f>IFERROR(VLOOKUP(K765,Table2[[Employee Number]:[Monthly Income]],6, FALSE),"No Value")</f>
        <v>5056</v>
      </c>
      <c r="M765" s="36" t="str">
        <f>IFERROR(VLOOKUP(K765,Table2[[Employee Number]:[Job Role]],3,FALSE),"NULL")</f>
        <v>Manufacturing Director</v>
      </c>
    </row>
    <row r="766" spans="2:13" x14ac:dyDescent="0.25">
      <c r="B766" s="29" t="s">
        <v>56</v>
      </c>
      <c r="C766" s="30" t="s">
        <v>48</v>
      </c>
      <c r="D766" s="31">
        <v>1371</v>
      </c>
      <c r="E766" s="30" t="s">
        <v>62</v>
      </c>
      <c r="F766" s="30" t="s">
        <v>52</v>
      </c>
      <c r="G766" s="31">
        <v>27</v>
      </c>
      <c r="H766" s="30" t="s">
        <v>65</v>
      </c>
      <c r="I766" s="32">
        <v>5071</v>
      </c>
      <c r="K766" s="36">
        <f t="shared" si="11"/>
        <v>1597</v>
      </c>
      <c r="L766" s="36">
        <f>IFERROR(VLOOKUP(K766,Table2[[Employee Number]:[Monthly Income]],6, FALSE),"No Value")</f>
        <v>5063</v>
      </c>
      <c r="M766" s="36" t="str">
        <f>IFERROR(VLOOKUP(K766,Table2[[Employee Number]:[Job Role]],3,FALSE),"NULL")</f>
        <v>Healthcare Representative</v>
      </c>
    </row>
    <row r="767" spans="2:13" x14ac:dyDescent="0.25">
      <c r="B767" s="29" t="s">
        <v>56</v>
      </c>
      <c r="C767" s="30" t="s">
        <v>48</v>
      </c>
      <c r="D767" s="31">
        <v>990</v>
      </c>
      <c r="E767" s="30" t="s">
        <v>62</v>
      </c>
      <c r="F767" s="30" t="s">
        <v>52</v>
      </c>
      <c r="G767" s="31">
        <v>36</v>
      </c>
      <c r="H767" s="30" t="s">
        <v>71</v>
      </c>
      <c r="I767" s="32">
        <v>5079</v>
      </c>
      <c r="K767" s="36">
        <f t="shared" si="11"/>
        <v>987</v>
      </c>
      <c r="L767" s="36">
        <f>IFERROR(VLOOKUP(K767,Table2[[Employee Number]:[Monthly Income]],6, FALSE),"No Value")</f>
        <v>5067</v>
      </c>
      <c r="M767" s="36" t="str">
        <f>IFERROR(VLOOKUP(K767,Table2[[Employee Number]:[Job Role]],3,FALSE),"NULL")</f>
        <v>Manufacturing Director</v>
      </c>
    </row>
    <row r="768" spans="2:13" x14ac:dyDescent="0.25">
      <c r="B768" s="29" t="s">
        <v>56</v>
      </c>
      <c r="C768" s="30" t="s">
        <v>48</v>
      </c>
      <c r="D768" s="31">
        <v>1943</v>
      </c>
      <c r="E768" s="30" t="s">
        <v>62</v>
      </c>
      <c r="F768" s="30" t="s">
        <v>52</v>
      </c>
      <c r="G768" s="31">
        <v>42</v>
      </c>
      <c r="H768" s="30" t="s">
        <v>71</v>
      </c>
      <c r="I768" s="32">
        <v>5087</v>
      </c>
      <c r="K768" s="36">
        <f t="shared" si="11"/>
        <v>574</v>
      </c>
      <c r="L768" s="36">
        <f>IFERROR(VLOOKUP(K768,Table2[[Employee Number]:[Monthly Income]],6, FALSE),"No Value")</f>
        <v>5070</v>
      </c>
      <c r="M768" s="36" t="str">
        <f>IFERROR(VLOOKUP(K768,Table2[[Employee Number]:[Job Role]],3,FALSE),"NULL")</f>
        <v>Manufacturing Director</v>
      </c>
    </row>
    <row r="769" spans="2:13" x14ac:dyDescent="0.25">
      <c r="B769" s="29" t="s">
        <v>56</v>
      </c>
      <c r="C769" s="30" t="s">
        <v>60</v>
      </c>
      <c r="D769" s="31">
        <v>771</v>
      </c>
      <c r="E769" s="30" t="s">
        <v>51</v>
      </c>
      <c r="F769" s="30" t="s">
        <v>83</v>
      </c>
      <c r="G769" s="31">
        <v>35</v>
      </c>
      <c r="H769" s="30" t="s">
        <v>71</v>
      </c>
      <c r="I769" s="32">
        <v>5093</v>
      </c>
      <c r="K769" s="36">
        <f t="shared" si="11"/>
        <v>1371</v>
      </c>
      <c r="L769" s="36">
        <f>IFERROR(VLOOKUP(K769,Table2[[Employee Number]:[Monthly Income]],6, FALSE),"No Value")</f>
        <v>5071</v>
      </c>
      <c r="M769" s="36" t="str">
        <f>IFERROR(VLOOKUP(K769,Table2[[Employee Number]:[Job Role]],3,FALSE),"NULL")</f>
        <v>Sales Executive</v>
      </c>
    </row>
    <row r="770" spans="2:13" x14ac:dyDescent="0.25">
      <c r="B770" s="29" t="s">
        <v>56</v>
      </c>
      <c r="C770" s="30" t="s">
        <v>60</v>
      </c>
      <c r="D770" s="31">
        <v>832</v>
      </c>
      <c r="E770" s="30" t="s">
        <v>62</v>
      </c>
      <c r="F770" s="30" t="s">
        <v>68</v>
      </c>
      <c r="G770" s="31">
        <v>40</v>
      </c>
      <c r="H770" s="30" t="s">
        <v>71</v>
      </c>
      <c r="I770" s="32">
        <v>5094</v>
      </c>
      <c r="K770" s="36">
        <f t="shared" si="11"/>
        <v>990</v>
      </c>
      <c r="L770" s="36">
        <f>IFERROR(VLOOKUP(K770,Table2[[Employee Number]:[Monthly Income]],6, FALSE),"No Value")</f>
        <v>5079</v>
      </c>
      <c r="M770" s="36" t="str">
        <f>IFERROR(VLOOKUP(K770,Table2[[Employee Number]:[Job Role]],3,FALSE),"NULL")</f>
        <v>Sales Executive</v>
      </c>
    </row>
    <row r="771" spans="2:13" x14ac:dyDescent="0.25">
      <c r="B771" s="29" t="s">
        <v>56</v>
      </c>
      <c r="C771" s="30" t="s">
        <v>60</v>
      </c>
      <c r="D771" s="31">
        <v>2008</v>
      </c>
      <c r="E771" s="30" t="s">
        <v>62</v>
      </c>
      <c r="F771" s="30" t="s">
        <v>63</v>
      </c>
      <c r="G771" s="31">
        <v>35</v>
      </c>
      <c r="H771" s="30" t="s">
        <v>71</v>
      </c>
      <c r="I771" s="32">
        <v>5098</v>
      </c>
      <c r="K771" s="36">
        <f t="shared" si="11"/>
        <v>1943</v>
      </c>
      <c r="L771" s="36">
        <f>IFERROR(VLOOKUP(K771,Table2[[Employee Number]:[Monthly Income]],6, FALSE),"No Value")</f>
        <v>5087</v>
      </c>
      <c r="M771" s="36" t="str">
        <f>IFERROR(VLOOKUP(K771,Table2[[Employee Number]:[Job Role]],3,FALSE),"NULL")</f>
        <v>Sales Executive</v>
      </c>
    </row>
    <row r="772" spans="2:13" x14ac:dyDescent="0.25">
      <c r="B772" s="29" t="s">
        <v>56</v>
      </c>
      <c r="C772" s="30" t="s">
        <v>60</v>
      </c>
      <c r="D772" s="31">
        <v>775</v>
      </c>
      <c r="E772" s="30" t="s">
        <v>51</v>
      </c>
      <c r="F772" s="30" t="s">
        <v>81</v>
      </c>
      <c r="G772" s="31">
        <v>34</v>
      </c>
      <c r="H772" s="30" t="s">
        <v>134</v>
      </c>
      <c r="I772" s="32">
        <v>5121</v>
      </c>
      <c r="K772" s="36">
        <f t="shared" si="11"/>
        <v>771</v>
      </c>
      <c r="L772" s="36">
        <f>IFERROR(VLOOKUP(K772,Table2[[Employee Number]:[Monthly Income]],6, FALSE),"No Value")</f>
        <v>5093</v>
      </c>
      <c r="M772" s="36" t="str">
        <f>IFERROR(VLOOKUP(K772,Table2[[Employee Number]:[Job Role]],3,FALSE),"NULL")</f>
        <v>Healthcare Representative</v>
      </c>
    </row>
    <row r="773" spans="2:13" x14ac:dyDescent="0.25">
      <c r="B773" s="29" t="s">
        <v>56</v>
      </c>
      <c r="C773" s="30" t="s">
        <v>60</v>
      </c>
      <c r="D773" s="31">
        <v>104</v>
      </c>
      <c r="E773" s="30" t="s">
        <v>62</v>
      </c>
      <c r="F773" s="30" t="s">
        <v>68</v>
      </c>
      <c r="G773" s="31">
        <v>30</v>
      </c>
      <c r="H773" s="30" t="s">
        <v>65</v>
      </c>
      <c r="I773" s="32">
        <v>5126</v>
      </c>
      <c r="K773" s="36">
        <f t="shared" si="11"/>
        <v>832</v>
      </c>
      <c r="L773" s="36">
        <f>IFERROR(VLOOKUP(K773,Table2[[Employee Number]:[Monthly Income]],6, FALSE),"No Value")</f>
        <v>5094</v>
      </c>
      <c r="M773" s="36" t="str">
        <f>IFERROR(VLOOKUP(K773,Table2[[Employee Number]:[Job Role]],3,FALSE),"NULL")</f>
        <v>Laboratory Technician</v>
      </c>
    </row>
    <row r="774" spans="2:13" x14ac:dyDescent="0.25">
      <c r="B774" s="29" t="s">
        <v>56</v>
      </c>
      <c r="C774" s="30" t="s">
        <v>60</v>
      </c>
      <c r="D774" s="31">
        <v>2</v>
      </c>
      <c r="E774" s="30" t="s">
        <v>62</v>
      </c>
      <c r="F774" s="30" t="s">
        <v>63</v>
      </c>
      <c r="G774" s="31">
        <v>49</v>
      </c>
      <c r="H774" s="30" t="s">
        <v>65</v>
      </c>
      <c r="I774" s="32">
        <v>5130</v>
      </c>
      <c r="K774" s="36">
        <f t="shared" si="11"/>
        <v>2008</v>
      </c>
      <c r="L774" s="36">
        <f>IFERROR(VLOOKUP(K774,Table2[[Employee Number]:[Monthly Income]],6, FALSE),"No Value")</f>
        <v>5098</v>
      </c>
      <c r="M774" s="36" t="str">
        <f>IFERROR(VLOOKUP(K774,Table2[[Employee Number]:[Job Role]],3,FALSE),"NULL")</f>
        <v>Research Scientist</v>
      </c>
    </row>
    <row r="775" spans="2:13" x14ac:dyDescent="0.25">
      <c r="B775" s="29" t="s">
        <v>56</v>
      </c>
      <c r="C775" s="30" t="s">
        <v>60</v>
      </c>
      <c r="D775" s="31">
        <v>2025</v>
      </c>
      <c r="E775" s="30" t="s">
        <v>51</v>
      </c>
      <c r="F775" s="30" t="s">
        <v>81</v>
      </c>
      <c r="G775" s="31">
        <v>36</v>
      </c>
      <c r="H775" s="30" t="s">
        <v>55</v>
      </c>
      <c r="I775" s="32">
        <v>5131</v>
      </c>
      <c r="K775" s="36">
        <f t="shared" si="11"/>
        <v>775</v>
      </c>
      <c r="L775" s="36">
        <f>IFERROR(VLOOKUP(K775,Table2[[Employee Number]:[Monthly Income]],6, FALSE),"No Value")</f>
        <v>5121</v>
      </c>
      <c r="M775" s="36" t="str">
        <f>IFERROR(VLOOKUP(K775,Table2[[Employee Number]:[Job Role]],3,FALSE),"NULL")</f>
        <v>Manufacturing Director</v>
      </c>
    </row>
    <row r="776" spans="2:13" x14ac:dyDescent="0.25">
      <c r="B776" s="29" t="s">
        <v>56</v>
      </c>
      <c r="C776" s="30" t="s">
        <v>48</v>
      </c>
      <c r="D776" s="31">
        <v>1756</v>
      </c>
      <c r="E776" s="30" t="s">
        <v>51</v>
      </c>
      <c r="F776" s="30" t="s">
        <v>52</v>
      </c>
      <c r="G776" s="31">
        <v>33</v>
      </c>
      <c r="H776" s="30" t="s">
        <v>77</v>
      </c>
      <c r="I776" s="32">
        <v>5147</v>
      </c>
      <c r="K776" s="36">
        <f t="shared" si="11"/>
        <v>104</v>
      </c>
      <c r="L776" s="36">
        <f>IFERROR(VLOOKUP(K776,Table2[[Employee Number]:[Monthly Income]],6, FALSE),"No Value")</f>
        <v>5126</v>
      </c>
      <c r="M776" s="36" t="str">
        <f>IFERROR(VLOOKUP(K776,Table2[[Employee Number]:[Job Role]],3,FALSE),"NULL")</f>
        <v>Laboratory Technician</v>
      </c>
    </row>
    <row r="777" spans="2:13" x14ac:dyDescent="0.25">
      <c r="B777" s="29" t="s">
        <v>56</v>
      </c>
      <c r="C777" s="30" t="s">
        <v>60</v>
      </c>
      <c r="D777" s="31">
        <v>1936</v>
      </c>
      <c r="E777" s="30" t="s">
        <v>62</v>
      </c>
      <c r="F777" s="30" t="s">
        <v>81</v>
      </c>
      <c r="G777" s="31">
        <v>39</v>
      </c>
      <c r="H777" s="30" t="s">
        <v>55</v>
      </c>
      <c r="I777" s="32">
        <v>5151</v>
      </c>
      <c r="K777" s="36">
        <f t="shared" ref="K777:K840" si="12">IF(B774="No", D774, "No Data Available")</f>
        <v>2</v>
      </c>
      <c r="L777" s="36">
        <f>IFERROR(VLOOKUP(K777,Table2[[Employee Number]:[Monthly Income]],6, FALSE),"No Value")</f>
        <v>5130</v>
      </c>
      <c r="M777" s="36" t="str">
        <f>IFERROR(VLOOKUP(K777,Table2[[Employee Number]:[Job Role]],3,FALSE),"NULL")</f>
        <v>Research Scientist</v>
      </c>
    </row>
    <row r="778" spans="2:13" x14ac:dyDescent="0.25">
      <c r="B778" s="29" t="s">
        <v>56</v>
      </c>
      <c r="C778" s="30" t="s">
        <v>48</v>
      </c>
      <c r="D778" s="31">
        <v>1845</v>
      </c>
      <c r="E778" s="30" t="s">
        <v>51</v>
      </c>
      <c r="F778" s="30" t="s">
        <v>52</v>
      </c>
      <c r="G778" s="31">
        <v>45</v>
      </c>
      <c r="H778" s="30" t="s">
        <v>71</v>
      </c>
      <c r="I778" s="32">
        <v>5154</v>
      </c>
      <c r="K778" s="36">
        <f t="shared" si="12"/>
        <v>2025</v>
      </c>
      <c r="L778" s="36">
        <f>IFERROR(VLOOKUP(K778,Table2[[Employee Number]:[Monthly Income]],6, FALSE),"No Value")</f>
        <v>5131</v>
      </c>
      <c r="M778" s="36" t="str">
        <f>IFERROR(VLOOKUP(K778,Table2[[Employee Number]:[Job Role]],3,FALSE),"NULL")</f>
        <v>Manufacturing Director</v>
      </c>
    </row>
    <row r="779" spans="2:13" x14ac:dyDescent="0.25">
      <c r="B779" s="29" t="s">
        <v>56</v>
      </c>
      <c r="C779" s="30" t="s">
        <v>48</v>
      </c>
      <c r="D779" s="31">
        <v>1171</v>
      </c>
      <c r="E779" s="30" t="s">
        <v>62</v>
      </c>
      <c r="F779" s="30" t="s">
        <v>52</v>
      </c>
      <c r="G779" s="31">
        <v>42</v>
      </c>
      <c r="H779" s="30" t="s">
        <v>71</v>
      </c>
      <c r="I779" s="32">
        <v>5155</v>
      </c>
      <c r="K779" s="36">
        <f t="shared" si="12"/>
        <v>1756</v>
      </c>
      <c r="L779" s="36">
        <f>IFERROR(VLOOKUP(K779,Table2[[Employee Number]:[Monthly Income]],6, FALSE),"No Value")</f>
        <v>5147</v>
      </c>
      <c r="M779" s="36" t="str">
        <f>IFERROR(VLOOKUP(K779,Table2[[Employee Number]:[Job Role]],3,FALSE),"NULL")</f>
        <v>Sales Executive</v>
      </c>
    </row>
    <row r="780" spans="2:13" x14ac:dyDescent="0.25">
      <c r="B780" s="29" t="s">
        <v>44</v>
      </c>
      <c r="C780" s="30" t="s">
        <v>48</v>
      </c>
      <c r="D780" s="31">
        <v>842</v>
      </c>
      <c r="E780" s="30" t="s">
        <v>62</v>
      </c>
      <c r="F780" s="30" t="s">
        <v>52</v>
      </c>
      <c r="G780" s="31">
        <v>55</v>
      </c>
      <c r="H780" s="30" t="s">
        <v>65</v>
      </c>
      <c r="I780" s="32">
        <v>5160</v>
      </c>
      <c r="K780" s="36">
        <f t="shared" si="12"/>
        <v>1936</v>
      </c>
      <c r="L780" s="36">
        <f>IFERROR(VLOOKUP(K780,Table2[[Employee Number]:[Monthly Income]],6, FALSE),"No Value")</f>
        <v>5151</v>
      </c>
      <c r="M780" s="36" t="str">
        <f>IFERROR(VLOOKUP(K780,Table2[[Employee Number]:[Job Role]],3,FALSE),"NULL")</f>
        <v>Manufacturing Director</v>
      </c>
    </row>
    <row r="781" spans="2:13" x14ac:dyDescent="0.25">
      <c r="B781" s="29" t="s">
        <v>56</v>
      </c>
      <c r="C781" s="30" t="s">
        <v>60</v>
      </c>
      <c r="D781" s="31">
        <v>139</v>
      </c>
      <c r="E781" s="30" t="s">
        <v>62</v>
      </c>
      <c r="F781" s="30" t="s">
        <v>83</v>
      </c>
      <c r="G781" s="31">
        <v>37</v>
      </c>
      <c r="H781" s="30" t="s">
        <v>55</v>
      </c>
      <c r="I781" s="32">
        <v>5163</v>
      </c>
      <c r="K781" s="36">
        <f t="shared" si="12"/>
        <v>1845</v>
      </c>
      <c r="L781" s="36">
        <f>IFERROR(VLOOKUP(K781,Table2[[Employee Number]:[Monthly Income]],6, FALSE),"No Value")</f>
        <v>5154</v>
      </c>
      <c r="M781" s="36" t="str">
        <f>IFERROR(VLOOKUP(K781,Table2[[Employee Number]:[Job Role]],3,FALSE),"NULL")</f>
        <v>Sales Executive</v>
      </c>
    </row>
    <row r="782" spans="2:13" x14ac:dyDescent="0.25">
      <c r="B782" s="29" t="s">
        <v>56</v>
      </c>
      <c r="C782" s="30" t="s">
        <v>48</v>
      </c>
      <c r="D782" s="31">
        <v>1254</v>
      </c>
      <c r="E782" s="30" t="s">
        <v>51</v>
      </c>
      <c r="F782" s="30" t="s">
        <v>52</v>
      </c>
      <c r="G782" s="31">
        <v>59</v>
      </c>
      <c r="H782" s="30" t="s">
        <v>77</v>
      </c>
      <c r="I782" s="32">
        <v>5171</v>
      </c>
      <c r="K782" s="36">
        <f t="shared" si="12"/>
        <v>1171</v>
      </c>
      <c r="L782" s="36">
        <f>IFERROR(VLOOKUP(K782,Table2[[Employee Number]:[Monthly Income]],6, FALSE),"No Value")</f>
        <v>5155</v>
      </c>
      <c r="M782" s="36" t="str">
        <f>IFERROR(VLOOKUP(K782,Table2[[Employee Number]:[Job Role]],3,FALSE),"NULL")</f>
        <v>Sales Executive</v>
      </c>
    </row>
    <row r="783" spans="2:13" x14ac:dyDescent="0.25">
      <c r="B783" s="29" t="s">
        <v>56</v>
      </c>
      <c r="C783" s="30" t="s">
        <v>60</v>
      </c>
      <c r="D783" s="31">
        <v>865</v>
      </c>
      <c r="E783" s="30" t="s">
        <v>51</v>
      </c>
      <c r="F783" s="30" t="s">
        <v>63</v>
      </c>
      <c r="G783" s="31">
        <v>32</v>
      </c>
      <c r="H783" s="30" t="s">
        <v>55</v>
      </c>
      <c r="I783" s="32">
        <v>5175</v>
      </c>
      <c r="K783" s="36" t="str">
        <f t="shared" si="12"/>
        <v>No Data Available</v>
      </c>
      <c r="L783" s="36" t="str">
        <f>IFERROR(VLOOKUP(K783,Table2[[Employee Number]:[Monthly Income]],6, FALSE),"No Value")</f>
        <v>No Value</v>
      </c>
      <c r="M783" s="36" t="str">
        <f>IFERROR(VLOOKUP(K783,Table2[[Employee Number]:[Job Role]],3,FALSE),"NULL")</f>
        <v>NULL</v>
      </c>
    </row>
    <row r="784" spans="2:13" x14ac:dyDescent="0.25">
      <c r="B784" s="29" t="s">
        <v>56</v>
      </c>
      <c r="C784" s="30" t="s">
        <v>161</v>
      </c>
      <c r="D784" s="31">
        <v>909</v>
      </c>
      <c r="E784" s="30" t="s">
        <v>51</v>
      </c>
      <c r="F784" s="30" t="s">
        <v>163</v>
      </c>
      <c r="G784" s="31">
        <v>39</v>
      </c>
      <c r="H784" s="30" t="s">
        <v>77</v>
      </c>
      <c r="I784" s="32">
        <v>5204</v>
      </c>
      <c r="K784" s="36">
        <f t="shared" si="12"/>
        <v>139</v>
      </c>
      <c r="L784" s="36">
        <f>IFERROR(VLOOKUP(K784,Table2[[Employee Number]:[Monthly Income]],6, FALSE),"No Value")</f>
        <v>5163</v>
      </c>
      <c r="M784" s="36" t="str">
        <f>IFERROR(VLOOKUP(K784,Table2[[Employee Number]:[Job Role]],3,FALSE),"NULL")</f>
        <v>Healthcare Representative</v>
      </c>
    </row>
    <row r="785" spans="2:13" x14ac:dyDescent="0.25">
      <c r="B785" s="29" t="s">
        <v>56</v>
      </c>
      <c r="C785" s="30" t="s">
        <v>48</v>
      </c>
      <c r="D785" s="31">
        <v>1962</v>
      </c>
      <c r="E785" s="30" t="s">
        <v>51</v>
      </c>
      <c r="F785" s="30" t="s">
        <v>52</v>
      </c>
      <c r="G785" s="31">
        <v>35</v>
      </c>
      <c r="H785" s="30" t="s">
        <v>71</v>
      </c>
      <c r="I785" s="32">
        <v>5204</v>
      </c>
      <c r="K785" s="36">
        <f t="shared" si="12"/>
        <v>1254</v>
      </c>
      <c r="L785" s="36">
        <f>IFERROR(VLOOKUP(K785,Table2[[Employee Number]:[Monthly Income]],6, FALSE),"No Value")</f>
        <v>5171</v>
      </c>
      <c r="M785" s="36" t="str">
        <f>IFERROR(VLOOKUP(K785,Table2[[Employee Number]:[Job Role]],3,FALSE),"NULL")</f>
        <v>Sales Executive</v>
      </c>
    </row>
    <row r="786" spans="2:13" x14ac:dyDescent="0.25">
      <c r="B786" s="29" t="s">
        <v>56</v>
      </c>
      <c r="C786" s="30" t="s">
        <v>60</v>
      </c>
      <c r="D786" s="31">
        <v>1653</v>
      </c>
      <c r="E786" s="30" t="s">
        <v>62</v>
      </c>
      <c r="F786" s="30" t="s">
        <v>81</v>
      </c>
      <c r="G786" s="31">
        <v>25</v>
      </c>
      <c r="H786" s="30" t="s">
        <v>65</v>
      </c>
      <c r="I786" s="32">
        <v>5206</v>
      </c>
      <c r="K786" s="36">
        <f t="shared" si="12"/>
        <v>865</v>
      </c>
      <c r="L786" s="36">
        <f>IFERROR(VLOOKUP(K786,Table2[[Employee Number]:[Monthly Income]],6, FALSE),"No Value")</f>
        <v>5175</v>
      </c>
      <c r="M786" s="36" t="str">
        <f>IFERROR(VLOOKUP(K786,Table2[[Employee Number]:[Job Role]],3,FALSE),"NULL")</f>
        <v>Research Scientist</v>
      </c>
    </row>
    <row r="787" spans="2:13" x14ac:dyDescent="0.25">
      <c r="B787" s="29" t="s">
        <v>56</v>
      </c>
      <c r="C787" s="30" t="s">
        <v>60</v>
      </c>
      <c r="D787" s="31">
        <v>1549</v>
      </c>
      <c r="E787" s="30" t="s">
        <v>62</v>
      </c>
      <c r="F787" s="30" t="s">
        <v>68</v>
      </c>
      <c r="G787" s="31">
        <v>33</v>
      </c>
      <c r="H787" s="30" t="s">
        <v>71</v>
      </c>
      <c r="I787" s="32">
        <v>5207</v>
      </c>
      <c r="K787" s="36">
        <f t="shared" si="12"/>
        <v>909</v>
      </c>
      <c r="L787" s="36">
        <f>IFERROR(VLOOKUP(K787,Table2[[Employee Number]:[Monthly Income]],6, FALSE),"No Value")</f>
        <v>5204</v>
      </c>
      <c r="M787" s="36" t="str">
        <f>IFERROR(VLOOKUP(K787,Table2[[Employee Number]:[Job Role]],3,FALSE),"NULL")</f>
        <v>Human Resources</v>
      </c>
    </row>
    <row r="788" spans="2:13" x14ac:dyDescent="0.25">
      <c r="B788" s="29" t="s">
        <v>56</v>
      </c>
      <c r="C788" s="30" t="s">
        <v>60</v>
      </c>
      <c r="D788" s="31">
        <v>1621</v>
      </c>
      <c r="E788" s="30" t="s">
        <v>62</v>
      </c>
      <c r="F788" s="30" t="s">
        <v>63</v>
      </c>
      <c r="G788" s="31">
        <v>35</v>
      </c>
      <c r="H788" s="30" t="s">
        <v>134</v>
      </c>
      <c r="I788" s="32">
        <v>5208</v>
      </c>
      <c r="K788" s="36">
        <f t="shared" si="12"/>
        <v>1962</v>
      </c>
      <c r="L788" s="36">
        <f>IFERROR(VLOOKUP(K788,Table2[[Employee Number]:[Monthly Income]],6, FALSE),"No Value")</f>
        <v>5204</v>
      </c>
      <c r="M788" s="36" t="str">
        <f>IFERROR(VLOOKUP(K788,Table2[[Employee Number]:[Job Role]],3,FALSE),"NULL")</f>
        <v>Sales Executive</v>
      </c>
    </row>
    <row r="789" spans="2:13" x14ac:dyDescent="0.25">
      <c r="B789" s="29" t="s">
        <v>56</v>
      </c>
      <c r="C789" s="30" t="s">
        <v>48</v>
      </c>
      <c r="D789" s="31">
        <v>121</v>
      </c>
      <c r="E789" s="30" t="s">
        <v>51</v>
      </c>
      <c r="F789" s="30" t="s">
        <v>52</v>
      </c>
      <c r="G789" s="31">
        <v>30</v>
      </c>
      <c r="H789" s="30" t="s">
        <v>55</v>
      </c>
      <c r="I789" s="32">
        <v>5209</v>
      </c>
      <c r="K789" s="36">
        <f t="shared" si="12"/>
        <v>1653</v>
      </c>
      <c r="L789" s="36">
        <f>IFERROR(VLOOKUP(K789,Table2[[Employee Number]:[Monthly Income]],6, FALSE),"No Value")</f>
        <v>5206</v>
      </c>
      <c r="M789" s="36" t="str">
        <f>IFERROR(VLOOKUP(K789,Table2[[Employee Number]:[Job Role]],3,FALSE),"NULL")</f>
        <v>Manufacturing Director</v>
      </c>
    </row>
    <row r="790" spans="2:13" x14ac:dyDescent="0.25">
      <c r="B790" s="29" t="s">
        <v>56</v>
      </c>
      <c r="C790" s="30" t="s">
        <v>60</v>
      </c>
      <c r="D790" s="31">
        <v>425</v>
      </c>
      <c r="E790" s="30" t="s">
        <v>62</v>
      </c>
      <c r="F790" s="30" t="s">
        <v>68</v>
      </c>
      <c r="G790" s="31">
        <v>45</v>
      </c>
      <c r="H790" s="30" t="s">
        <v>77</v>
      </c>
      <c r="I790" s="32">
        <v>5210</v>
      </c>
      <c r="K790" s="36">
        <f t="shared" si="12"/>
        <v>1549</v>
      </c>
      <c r="L790" s="36">
        <f>IFERROR(VLOOKUP(K790,Table2[[Employee Number]:[Monthly Income]],6, FALSE),"No Value")</f>
        <v>5207</v>
      </c>
      <c r="M790" s="36" t="str">
        <f>IFERROR(VLOOKUP(K790,Table2[[Employee Number]:[Job Role]],3,FALSE),"NULL")</f>
        <v>Laboratory Technician</v>
      </c>
    </row>
    <row r="791" spans="2:13" x14ac:dyDescent="0.25">
      <c r="B791" s="29" t="s">
        <v>56</v>
      </c>
      <c r="C791" s="30" t="s">
        <v>48</v>
      </c>
      <c r="D791" s="31">
        <v>1233</v>
      </c>
      <c r="E791" s="30" t="s">
        <v>62</v>
      </c>
      <c r="F791" s="30" t="s">
        <v>52</v>
      </c>
      <c r="G791" s="31">
        <v>60</v>
      </c>
      <c r="H791" s="30" t="s">
        <v>71</v>
      </c>
      <c r="I791" s="32">
        <v>5220</v>
      </c>
      <c r="K791" s="36">
        <f t="shared" si="12"/>
        <v>1621</v>
      </c>
      <c r="L791" s="36">
        <f>IFERROR(VLOOKUP(K791,Table2[[Employee Number]:[Monthly Income]],6, FALSE),"No Value")</f>
        <v>5208</v>
      </c>
      <c r="M791" s="36" t="str">
        <f>IFERROR(VLOOKUP(K791,Table2[[Employee Number]:[Job Role]],3,FALSE),"NULL")</f>
        <v>Research Scientist</v>
      </c>
    </row>
    <row r="792" spans="2:13" x14ac:dyDescent="0.25">
      <c r="B792" s="29" t="s">
        <v>56</v>
      </c>
      <c r="C792" s="30" t="s">
        <v>48</v>
      </c>
      <c r="D792" s="31">
        <v>436</v>
      </c>
      <c r="E792" s="30" t="s">
        <v>51</v>
      </c>
      <c r="F792" s="30" t="s">
        <v>52</v>
      </c>
      <c r="G792" s="31">
        <v>32</v>
      </c>
      <c r="H792" s="30" t="s">
        <v>55</v>
      </c>
      <c r="I792" s="32">
        <v>5228</v>
      </c>
      <c r="K792" s="36">
        <f t="shared" si="12"/>
        <v>121</v>
      </c>
      <c r="L792" s="36">
        <f>IFERROR(VLOOKUP(K792,Table2[[Employee Number]:[Monthly Income]],6, FALSE),"No Value")</f>
        <v>5209</v>
      </c>
      <c r="M792" s="36" t="str">
        <f>IFERROR(VLOOKUP(K792,Table2[[Employee Number]:[Job Role]],3,FALSE),"NULL")</f>
        <v>Sales Executive</v>
      </c>
    </row>
    <row r="793" spans="2:13" x14ac:dyDescent="0.25">
      <c r="B793" s="29" t="s">
        <v>56</v>
      </c>
      <c r="C793" s="30" t="s">
        <v>60</v>
      </c>
      <c r="D793" s="31">
        <v>823</v>
      </c>
      <c r="E793" s="30" t="s">
        <v>51</v>
      </c>
      <c r="F793" s="30" t="s">
        <v>81</v>
      </c>
      <c r="G793" s="31">
        <v>36</v>
      </c>
      <c r="H793" s="30" t="s">
        <v>77</v>
      </c>
      <c r="I793" s="32">
        <v>5228</v>
      </c>
      <c r="K793" s="36">
        <f t="shared" si="12"/>
        <v>425</v>
      </c>
      <c r="L793" s="36">
        <f>IFERROR(VLOOKUP(K793,Table2[[Employee Number]:[Monthly Income]],6, FALSE),"No Value")</f>
        <v>5210</v>
      </c>
      <c r="M793" s="36" t="str">
        <f>IFERROR(VLOOKUP(K793,Table2[[Employee Number]:[Job Role]],3,FALSE),"NULL")</f>
        <v>Laboratory Technician</v>
      </c>
    </row>
    <row r="794" spans="2:13" x14ac:dyDescent="0.25">
      <c r="B794" s="29" t="s">
        <v>56</v>
      </c>
      <c r="C794" s="30" t="s">
        <v>60</v>
      </c>
      <c r="D794" s="31">
        <v>894</v>
      </c>
      <c r="E794" s="30" t="s">
        <v>51</v>
      </c>
      <c r="F794" s="30" t="s">
        <v>68</v>
      </c>
      <c r="G794" s="31">
        <v>42</v>
      </c>
      <c r="H794" s="30" t="s">
        <v>77</v>
      </c>
      <c r="I794" s="32">
        <v>5231</v>
      </c>
      <c r="K794" s="36">
        <f t="shared" si="12"/>
        <v>1233</v>
      </c>
      <c r="L794" s="36">
        <f>IFERROR(VLOOKUP(K794,Table2[[Employee Number]:[Monthly Income]],6, FALSE),"No Value")</f>
        <v>5220</v>
      </c>
      <c r="M794" s="36" t="str">
        <f>IFERROR(VLOOKUP(K794,Table2[[Employee Number]:[Job Role]],3,FALSE),"NULL")</f>
        <v>Sales Executive</v>
      </c>
    </row>
    <row r="795" spans="2:13" x14ac:dyDescent="0.25">
      <c r="B795" s="29" t="s">
        <v>56</v>
      </c>
      <c r="C795" s="30" t="s">
        <v>60</v>
      </c>
      <c r="D795" s="31">
        <v>13</v>
      </c>
      <c r="E795" s="30" t="s">
        <v>62</v>
      </c>
      <c r="F795" s="30" t="s">
        <v>83</v>
      </c>
      <c r="G795" s="31">
        <v>36</v>
      </c>
      <c r="H795" s="30" t="s">
        <v>77</v>
      </c>
      <c r="I795" s="32">
        <v>5237</v>
      </c>
      <c r="K795" s="36">
        <f t="shared" si="12"/>
        <v>436</v>
      </c>
      <c r="L795" s="36">
        <f>IFERROR(VLOOKUP(K795,Table2[[Employee Number]:[Monthly Income]],6, FALSE),"No Value")</f>
        <v>5228</v>
      </c>
      <c r="M795" s="36" t="str">
        <f>IFERROR(VLOOKUP(K795,Table2[[Employee Number]:[Job Role]],3,FALSE),"NULL")</f>
        <v>Sales Executive</v>
      </c>
    </row>
    <row r="796" spans="2:13" x14ac:dyDescent="0.25">
      <c r="B796" s="29" t="s">
        <v>44</v>
      </c>
      <c r="C796" s="30" t="s">
        <v>48</v>
      </c>
      <c r="D796" s="31">
        <v>445</v>
      </c>
      <c r="E796" s="30" t="s">
        <v>51</v>
      </c>
      <c r="F796" s="30" t="s">
        <v>52</v>
      </c>
      <c r="G796" s="31">
        <v>39</v>
      </c>
      <c r="H796" s="30" t="s">
        <v>55</v>
      </c>
      <c r="I796" s="32">
        <v>5238</v>
      </c>
      <c r="K796" s="36">
        <f t="shared" si="12"/>
        <v>823</v>
      </c>
      <c r="L796" s="36">
        <f>IFERROR(VLOOKUP(K796,Table2[[Employee Number]:[Monthly Income]],6, FALSE),"No Value")</f>
        <v>5228</v>
      </c>
      <c r="M796" s="36" t="str">
        <f>IFERROR(VLOOKUP(K796,Table2[[Employee Number]:[Job Role]],3,FALSE),"NULL")</f>
        <v>Manufacturing Director</v>
      </c>
    </row>
    <row r="797" spans="2:13" x14ac:dyDescent="0.25">
      <c r="B797" s="29" t="s">
        <v>56</v>
      </c>
      <c r="C797" s="30" t="s">
        <v>60</v>
      </c>
      <c r="D797" s="31">
        <v>1736</v>
      </c>
      <c r="E797" s="30" t="s">
        <v>51</v>
      </c>
      <c r="F797" s="30" t="s">
        <v>81</v>
      </c>
      <c r="G797" s="31">
        <v>31</v>
      </c>
      <c r="H797" s="30" t="s">
        <v>65</v>
      </c>
      <c r="I797" s="32">
        <v>5238</v>
      </c>
      <c r="K797" s="36">
        <f t="shared" si="12"/>
        <v>894</v>
      </c>
      <c r="L797" s="36">
        <f>IFERROR(VLOOKUP(K797,Table2[[Employee Number]:[Monthly Income]],6, FALSE),"No Value")</f>
        <v>5231</v>
      </c>
      <c r="M797" s="36" t="str">
        <f>IFERROR(VLOOKUP(K797,Table2[[Employee Number]:[Job Role]],3,FALSE),"NULL")</f>
        <v>Laboratory Technician</v>
      </c>
    </row>
    <row r="798" spans="2:13" x14ac:dyDescent="0.25">
      <c r="B798" s="29" t="s">
        <v>56</v>
      </c>
      <c r="C798" s="30" t="s">
        <v>48</v>
      </c>
      <c r="D798" s="31">
        <v>361</v>
      </c>
      <c r="E798" s="30" t="s">
        <v>62</v>
      </c>
      <c r="F798" s="30" t="s">
        <v>52</v>
      </c>
      <c r="G798" s="31">
        <v>38</v>
      </c>
      <c r="H798" s="30" t="s">
        <v>55</v>
      </c>
      <c r="I798" s="32">
        <v>5249</v>
      </c>
      <c r="K798" s="36">
        <f t="shared" si="12"/>
        <v>13</v>
      </c>
      <c r="L798" s="36">
        <f>IFERROR(VLOOKUP(K798,Table2[[Employee Number]:[Monthly Income]],6, FALSE),"No Value")</f>
        <v>5237</v>
      </c>
      <c r="M798" s="36" t="str">
        <f>IFERROR(VLOOKUP(K798,Table2[[Employee Number]:[Job Role]],3,FALSE),"NULL")</f>
        <v>Healthcare Representative</v>
      </c>
    </row>
    <row r="799" spans="2:13" x14ac:dyDescent="0.25">
      <c r="B799" s="29" t="s">
        <v>56</v>
      </c>
      <c r="C799" s="30" t="s">
        <v>48</v>
      </c>
      <c r="D799" s="31">
        <v>498</v>
      </c>
      <c r="E799" s="30" t="s">
        <v>62</v>
      </c>
      <c r="F799" s="30" t="s">
        <v>52</v>
      </c>
      <c r="G799" s="31">
        <v>28</v>
      </c>
      <c r="H799" s="30" t="s">
        <v>71</v>
      </c>
      <c r="I799" s="32">
        <v>5253</v>
      </c>
      <c r="K799" s="36" t="str">
        <f t="shared" si="12"/>
        <v>No Data Available</v>
      </c>
      <c r="L799" s="36" t="str">
        <f>IFERROR(VLOOKUP(K799,Table2[[Employee Number]:[Monthly Income]],6, FALSE),"No Value")</f>
        <v>No Value</v>
      </c>
      <c r="M799" s="36" t="str">
        <f>IFERROR(VLOOKUP(K799,Table2[[Employee Number]:[Job Role]],3,FALSE),"NULL")</f>
        <v>NULL</v>
      </c>
    </row>
    <row r="800" spans="2:13" x14ac:dyDescent="0.25">
      <c r="B800" s="29" t="s">
        <v>56</v>
      </c>
      <c r="C800" s="30" t="s">
        <v>60</v>
      </c>
      <c r="D800" s="31">
        <v>448</v>
      </c>
      <c r="E800" s="30" t="s">
        <v>51</v>
      </c>
      <c r="F800" s="30" t="s">
        <v>68</v>
      </c>
      <c r="G800" s="31">
        <v>43</v>
      </c>
      <c r="H800" s="30" t="s">
        <v>71</v>
      </c>
      <c r="I800" s="32">
        <v>5257</v>
      </c>
      <c r="K800" s="36">
        <f t="shared" si="12"/>
        <v>1736</v>
      </c>
      <c r="L800" s="36">
        <f>IFERROR(VLOOKUP(K800,Table2[[Employee Number]:[Monthly Income]],6, FALSE),"No Value")</f>
        <v>5238</v>
      </c>
      <c r="M800" s="36" t="str">
        <f>IFERROR(VLOOKUP(K800,Table2[[Employee Number]:[Job Role]],3,FALSE),"NULL")</f>
        <v>Manufacturing Director</v>
      </c>
    </row>
    <row r="801" spans="2:13" x14ac:dyDescent="0.25">
      <c r="B801" s="29" t="s">
        <v>56</v>
      </c>
      <c r="C801" s="30" t="s">
        <v>60</v>
      </c>
      <c r="D801" s="31">
        <v>487</v>
      </c>
      <c r="E801" s="30" t="s">
        <v>51</v>
      </c>
      <c r="F801" s="30" t="s">
        <v>81</v>
      </c>
      <c r="G801" s="31">
        <v>46</v>
      </c>
      <c r="H801" s="30" t="s">
        <v>71</v>
      </c>
      <c r="I801" s="32">
        <v>5258</v>
      </c>
      <c r="K801" s="36">
        <f t="shared" si="12"/>
        <v>361</v>
      </c>
      <c r="L801" s="36">
        <f>IFERROR(VLOOKUP(K801,Table2[[Employee Number]:[Monthly Income]],6, FALSE),"No Value")</f>
        <v>5249</v>
      </c>
      <c r="M801" s="36" t="str">
        <f>IFERROR(VLOOKUP(K801,Table2[[Employee Number]:[Job Role]],3,FALSE),"NULL")</f>
        <v>Sales Executive</v>
      </c>
    </row>
    <row r="802" spans="2:13" x14ac:dyDescent="0.25">
      <c r="B802" s="29" t="s">
        <v>56</v>
      </c>
      <c r="C802" s="30" t="s">
        <v>60</v>
      </c>
      <c r="D802" s="31">
        <v>270</v>
      </c>
      <c r="E802" s="30" t="s">
        <v>51</v>
      </c>
      <c r="F802" s="30" t="s">
        <v>81</v>
      </c>
      <c r="G802" s="31">
        <v>42</v>
      </c>
      <c r="H802" s="30" t="s">
        <v>55</v>
      </c>
      <c r="I802" s="32">
        <v>5265</v>
      </c>
      <c r="K802" s="36">
        <f t="shared" si="12"/>
        <v>498</v>
      </c>
      <c r="L802" s="36">
        <f>IFERROR(VLOOKUP(K802,Table2[[Employee Number]:[Monthly Income]],6, FALSE),"No Value")</f>
        <v>5253</v>
      </c>
      <c r="M802" s="36" t="str">
        <f>IFERROR(VLOOKUP(K802,Table2[[Employee Number]:[Job Role]],3,FALSE),"NULL")</f>
        <v>Sales Executive</v>
      </c>
    </row>
    <row r="803" spans="2:13" x14ac:dyDescent="0.25">
      <c r="B803" s="29" t="s">
        <v>56</v>
      </c>
      <c r="C803" s="30" t="s">
        <v>60</v>
      </c>
      <c r="D803" s="31">
        <v>1763</v>
      </c>
      <c r="E803" s="30" t="s">
        <v>62</v>
      </c>
      <c r="F803" s="30" t="s">
        <v>83</v>
      </c>
      <c r="G803" s="31">
        <v>30</v>
      </c>
      <c r="H803" s="30" t="s">
        <v>77</v>
      </c>
      <c r="I803" s="32">
        <v>5294</v>
      </c>
      <c r="K803" s="36">
        <f t="shared" si="12"/>
        <v>448</v>
      </c>
      <c r="L803" s="36">
        <f>IFERROR(VLOOKUP(K803,Table2[[Employee Number]:[Monthly Income]],6, FALSE),"No Value")</f>
        <v>5257</v>
      </c>
      <c r="M803" s="36" t="str">
        <f>IFERROR(VLOOKUP(K803,Table2[[Employee Number]:[Job Role]],3,FALSE),"NULL")</f>
        <v>Laboratory Technician</v>
      </c>
    </row>
    <row r="804" spans="2:13" x14ac:dyDescent="0.25">
      <c r="B804" s="29" t="s">
        <v>56</v>
      </c>
      <c r="C804" s="30" t="s">
        <v>60</v>
      </c>
      <c r="D804" s="31">
        <v>1654</v>
      </c>
      <c r="E804" s="30" t="s">
        <v>62</v>
      </c>
      <c r="F804" s="30" t="s">
        <v>81</v>
      </c>
      <c r="G804" s="31">
        <v>39</v>
      </c>
      <c r="H804" s="30" t="s">
        <v>77</v>
      </c>
      <c r="I804" s="32">
        <v>5295</v>
      </c>
      <c r="K804" s="36">
        <f t="shared" si="12"/>
        <v>487</v>
      </c>
      <c r="L804" s="36">
        <f>IFERROR(VLOOKUP(K804,Table2[[Employee Number]:[Monthly Income]],6, FALSE),"No Value")</f>
        <v>5258</v>
      </c>
      <c r="M804" s="36" t="str">
        <f>IFERROR(VLOOKUP(K804,Table2[[Employee Number]:[Job Role]],3,FALSE),"NULL")</f>
        <v>Manufacturing Director</v>
      </c>
    </row>
    <row r="805" spans="2:13" x14ac:dyDescent="0.25">
      <c r="B805" s="29" t="s">
        <v>56</v>
      </c>
      <c r="C805" s="30" t="s">
        <v>48</v>
      </c>
      <c r="D805" s="31">
        <v>476</v>
      </c>
      <c r="E805" s="30" t="s">
        <v>62</v>
      </c>
      <c r="F805" s="30" t="s">
        <v>52</v>
      </c>
      <c r="G805" s="31">
        <v>26</v>
      </c>
      <c r="H805" s="30" t="s">
        <v>77</v>
      </c>
      <c r="I805" s="32">
        <v>5296</v>
      </c>
      <c r="K805" s="36">
        <f t="shared" si="12"/>
        <v>270</v>
      </c>
      <c r="L805" s="36">
        <f>IFERROR(VLOOKUP(K805,Table2[[Employee Number]:[Monthly Income]],6, FALSE),"No Value")</f>
        <v>5265</v>
      </c>
      <c r="M805" s="36" t="str">
        <f>IFERROR(VLOOKUP(K805,Table2[[Employee Number]:[Job Role]],3,FALSE),"NULL")</f>
        <v>Manufacturing Director</v>
      </c>
    </row>
    <row r="806" spans="2:13" x14ac:dyDescent="0.25">
      <c r="B806" s="29" t="s">
        <v>56</v>
      </c>
      <c r="C806" s="30" t="s">
        <v>48</v>
      </c>
      <c r="D806" s="31">
        <v>1479</v>
      </c>
      <c r="E806" s="30" t="s">
        <v>62</v>
      </c>
      <c r="F806" s="30" t="s">
        <v>52</v>
      </c>
      <c r="G806" s="31">
        <v>30</v>
      </c>
      <c r="H806" s="30" t="s">
        <v>65</v>
      </c>
      <c r="I806" s="32">
        <v>5301</v>
      </c>
      <c r="K806" s="36">
        <f t="shared" si="12"/>
        <v>1763</v>
      </c>
      <c r="L806" s="36">
        <f>IFERROR(VLOOKUP(K806,Table2[[Employee Number]:[Monthly Income]],6, FALSE),"No Value")</f>
        <v>5294</v>
      </c>
      <c r="M806" s="36" t="str">
        <f>IFERROR(VLOOKUP(K806,Table2[[Employee Number]:[Job Role]],3,FALSE),"NULL")</f>
        <v>Healthcare Representative</v>
      </c>
    </row>
    <row r="807" spans="2:13" x14ac:dyDescent="0.25">
      <c r="B807" s="29" t="s">
        <v>44</v>
      </c>
      <c r="C807" s="30" t="s">
        <v>48</v>
      </c>
      <c r="D807" s="31">
        <v>502</v>
      </c>
      <c r="E807" s="30" t="s">
        <v>62</v>
      </c>
      <c r="F807" s="30" t="s">
        <v>52</v>
      </c>
      <c r="G807" s="31">
        <v>34</v>
      </c>
      <c r="H807" s="30" t="s">
        <v>77</v>
      </c>
      <c r="I807" s="32">
        <v>5304</v>
      </c>
      <c r="K807" s="36">
        <f t="shared" si="12"/>
        <v>1654</v>
      </c>
      <c r="L807" s="36">
        <f>IFERROR(VLOOKUP(K807,Table2[[Employee Number]:[Monthly Income]],6, FALSE),"No Value")</f>
        <v>5295</v>
      </c>
      <c r="M807" s="36" t="str">
        <f>IFERROR(VLOOKUP(K807,Table2[[Employee Number]:[Job Role]],3,FALSE),"NULL")</f>
        <v>Manufacturing Director</v>
      </c>
    </row>
    <row r="808" spans="2:13" x14ac:dyDescent="0.25">
      <c r="B808" s="29" t="s">
        <v>56</v>
      </c>
      <c r="C808" s="30" t="s">
        <v>48</v>
      </c>
      <c r="D808" s="31">
        <v>747</v>
      </c>
      <c r="E808" s="30" t="s">
        <v>62</v>
      </c>
      <c r="F808" s="30" t="s">
        <v>52</v>
      </c>
      <c r="G808" s="31">
        <v>30</v>
      </c>
      <c r="H808" s="30" t="s">
        <v>134</v>
      </c>
      <c r="I808" s="32">
        <v>5304</v>
      </c>
      <c r="K808" s="36">
        <f t="shared" si="12"/>
        <v>476</v>
      </c>
      <c r="L808" s="36">
        <f>IFERROR(VLOOKUP(K808,Table2[[Employee Number]:[Monthly Income]],6, FALSE),"No Value")</f>
        <v>5296</v>
      </c>
      <c r="M808" s="36" t="str">
        <f>IFERROR(VLOOKUP(K808,Table2[[Employee Number]:[Job Role]],3,FALSE),"NULL")</f>
        <v>Sales Executive</v>
      </c>
    </row>
    <row r="809" spans="2:13" x14ac:dyDescent="0.25">
      <c r="B809" s="29" t="s">
        <v>56</v>
      </c>
      <c r="C809" s="30" t="s">
        <v>60</v>
      </c>
      <c r="D809" s="31">
        <v>772</v>
      </c>
      <c r="E809" s="30" t="s">
        <v>62</v>
      </c>
      <c r="F809" s="30" t="s">
        <v>68</v>
      </c>
      <c r="G809" s="31">
        <v>32</v>
      </c>
      <c r="H809" s="30" t="s">
        <v>71</v>
      </c>
      <c r="I809" s="32">
        <v>5309</v>
      </c>
      <c r="K809" s="36">
        <f t="shared" si="12"/>
        <v>1479</v>
      </c>
      <c r="L809" s="36">
        <f>IFERROR(VLOOKUP(K809,Table2[[Employee Number]:[Monthly Income]],6, FALSE),"No Value")</f>
        <v>5301</v>
      </c>
      <c r="M809" s="36" t="str">
        <f>IFERROR(VLOOKUP(K809,Table2[[Employee Number]:[Job Role]],3,FALSE),"NULL")</f>
        <v>Sales Executive</v>
      </c>
    </row>
    <row r="810" spans="2:13" x14ac:dyDescent="0.25">
      <c r="B810" s="29" t="s">
        <v>56</v>
      </c>
      <c r="C810" s="30" t="s">
        <v>60</v>
      </c>
      <c r="D810" s="31">
        <v>1997</v>
      </c>
      <c r="E810" s="30" t="s">
        <v>62</v>
      </c>
      <c r="F810" s="30" t="s">
        <v>81</v>
      </c>
      <c r="G810" s="31">
        <v>38</v>
      </c>
      <c r="H810" s="30" t="s">
        <v>71</v>
      </c>
      <c r="I810" s="32">
        <v>5321</v>
      </c>
      <c r="K810" s="36" t="str">
        <f t="shared" si="12"/>
        <v>No Data Available</v>
      </c>
      <c r="L810" s="36" t="str">
        <f>IFERROR(VLOOKUP(K810,Table2[[Employee Number]:[Monthly Income]],6, FALSE),"No Value")</f>
        <v>No Value</v>
      </c>
      <c r="M810" s="36" t="str">
        <f>IFERROR(VLOOKUP(K810,Table2[[Employee Number]:[Job Role]],3,FALSE),"NULL")</f>
        <v>NULL</v>
      </c>
    </row>
    <row r="811" spans="2:13" x14ac:dyDescent="0.25">
      <c r="B811" s="29" t="s">
        <v>44</v>
      </c>
      <c r="C811" s="30" t="s">
        <v>48</v>
      </c>
      <c r="D811" s="31">
        <v>819</v>
      </c>
      <c r="E811" s="30" t="s">
        <v>51</v>
      </c>
      <c r="F811" s="30" t="s">
        <v>52</v>
      </c>
      <c r="G811" s="31">
        <v>33</v>
      </c>
      <c r="H811" s="30" t="s">
        <v>77</v>
      </c>
      <c r="I811" s="32">
        <v>5324</v>
      </c>
      <c r="K811" s="36">
        <f t="shared" si="12"/>
        <v>747</v>
      </c>
      <c r="L811" s="36">
        <f>IFERROR(VLOOKUP(K811,Table2[[Employee Number]:[Monthly Income]],6, FALSE),"No Value")</f>
        <v>5304</v>
      </c>
      <c r="M811" s="36" t="str">
        <f>IFERROR(VLOOKUP(K811,Table2[[Employee Number]:[Job Role]],3,FALSE),"NULL")</f>
        <v>Sales Executive</v>
      </c>
    </row>
    <row r="812" spans="2:13" x14ac:dyDescent="0.25">
      <c r="B812" s="29" t="s">
        <v>44</v>
      </c>
      <c r="C812" s="30" t="s">
        <v>48</v>
      </c>
      <c r="D812" s="31">
        <v>796</v>
      </c>
      <c r="E812" s="30" t="s">
        <v>62</v>
      </c>
      <c r="F812" s="30" t="s">
        <v>52</v>
      </c>
      <c r="G812" s="31">
        <v>26</v>
      </c>
      <c r="H812" s="30" t="s">
        <v>77</v>
      </c>
      <c r="I812" s="32">
        <v>5326</v>
      </c>
      <c r="K812" s="36">
        <f t="shared" si="12"/>
        <v>772</v>
      </c>
      <c r="L812" s="36">
        <f>IFERROR(VLOOKUP(K812,Table2[[Employee Number]:[Monthly Income]],6, FALSE),"No Value")</f>
        <v>5309</v>
      </c>
      <c r="M812" s="36" t="str">
        <f>IFERROR(VLOOKUP(K812,Table2[[Employee Number]:[Job Role]],3,FALSE),"NULL")</f>
        <v>Laboratory Technician</v>
      </c>
    </row>
    <row r="813" spans="2:13" x14ac:dyDescent="0.25">
      <c r="B813" s="29" t="s">
        <v>56</v>
      </c>
      <c r="C813" s="30" t="s">
        <v>60</v>
      </c>
      <c r="D813" s="31">
        <v>107</v>
      </c>
      <c r="E813" s="30" t="s">
        <v>51</v>
      </c>
      <c r="F813" s="30" t="s">
        <v>63</v>
      </c>
      <c r="G813" s="31">
        <v>38</v>
      </c>
      <c r="H813" s="30" t="s">
        <v>77</v>
      </c>
      <c r="I813" s="32">
        <v>5329</v>
      </c>
      <c r="K813" s="36">
        <f t="shared" si="12"/>
        <v>1997</v>
      </c>
      <c r="L813" s="36">
        <f>IFERROR(VLOOKUP(K813,Table2[[Employee Number]:[Monthly Income]],6, FALSE),"No Value")</f>
        <v>5321</v>
      </c>
      <c r="M813" s="36" t="str">
        <f>IFERROR(VLOOKUP(K813,Table2[[Employee Number]:[Job Role]],3,FALSE),"NULL")</f>
        <v>Manufacturing Director</v>
      </c>
    </row>
    <row r="814" spans="2:13" x14ac:dyDescent="0.25">
      <c r="B814" s="29" t="s">
        <v>56</v>
      </c>
      <c r="C814" s="30" t="s">
        <v>48</v>
      </c>
      <c r="D814" s="31">
        <v>1613</v>
      </c>
      <c r="E814" s="30" t="s">
        <v>62</v>
      </c>
      <c r="F814" s="30" t="s">
        <v>52</v>
      </c>
      <c r="G814" s="31">
        <v>31</v>
      </c>
      <c r="H814" s="30" t="s">
        <v>71</v>
      </c>
      <c r="I814" s="32">
        <v>5332</v>
      </c>
      <c r="K814" s="36" t="str">
        <f t="shared" si="12"/>
        <v>No Data Available</v>
      </c>
      <c r="L814" s="36" t="str">
        <f>IFERROR(VLOOKUP(K814,Table2[[Employee Number]:[Monthly Income]],6, FALSE),"No Value")</f>
        <v>No Value</v>
      </c>
      <c r="M814" s="36" t="str">
        <f>IFERROR(VLOOKUP(K814,Table2[[Employee Number]:[Job Role]],3,FALSE),"NULL")</f>
        <v>NULL</v>
      </c>
    </row>
    <row r="815" spans="2:13" x14ac:dyDescent="0.25">
      <c r="B815" s="29" t="s">
        <v>56</v>
      </c>
      <c r="C815" s="30" t="s">
        <v>48</v>
      </c>
      <c r="D815" s="31">
        <v>621</v>
      </c>
      <c r="E815" s="30" t="s">
        <v>62</v>
      </c>
      <c r="F815" s="30" t="s">
        <v>52</v>
      </c>
      <c r="G815" s="31">
        <v>34</v>
      </c>
      <c r="H815" s="30" t="s">
        <v>71</v>
      </c>
      <c r="I815" s="32">
        <v>5337</v>
      </c>
      <c r="K815" s="36" t="str">
        <f t="shared" si="12"/>
        <v>No Data Available</v>
      </c>
      <c r="L815" s="36" t="str">
        <f>IFERROR(VLOOKUP(K815,Table2[[Employee Number]:[Monthly Income]],6, FALSE),"No Value")</f>
        <v>No Value</v>
      </c>
      <c r="M815" s="36" t="str">
        <f>IFERROR(VLOOKUP(K815,Table2[[Employee Number]:[Job Role]],3,FALSE),"NULL")</f>
        <v>NULL</v>
      </c>
    </row>
    <row r="816" spans="2:13" x14ac:dyDescent="0.25">
      <c r="B816" s="29" t="s">
        <v>56</v>
      </c>
      <c r="C816" s="30" t="s">
        <v>60</v>
      </c>
      <c r="D816" s="31">
        <v>1184</v>
      </c>
      <c r="E816" s="30" t="s">
        <v>62</v>
      </c>
      <c r="F816" s="30" t="s">
        <v>83</v>
      </c>
      <c r="G816" s="31">
        <v>34</v>
      </c>
      <c r="H816" s="30" t="s">
        <v>77</v>
      </c>
      <c r="I816" s="32">
        <v>5343</v>
      </c>
      <c r="K816" s="36">
        <f t="shared" si="12"/>
        <v>107</v>
      </c>
      <c r="L816" s="36">
        <f>IFERROR(VLOOKUP(K816,Table2[[Employee Number]:[Monthly Income]],6, FALSE),"No Value")</f>
        <v>5329</v>
      </c>
      <c r="M816" s="36" t="str">
        <f>IFERROR(VLOOKUP(K816,Table2[[Employee Number]:[Job Role]],3,FALSE),"NULL")</f>
        <v>Research Scientist</v>
      </c>
    </row>
    <row r="817" spans="2:13" x14ac:dyDescent="0.25">
      <c r="B817" s="29" t="s">
        <v>56</v>
      </c>
      <c r="C817" s="30" t="s">
        <v>48</v>
      </c>
      <c r="D817" s="31">
        <v>2041</v>
      </c>
      <c r="E817" s="30" t="s">
        <v>51</v>
      </c>
      <c r="F817" s="30" t="s">
        <v>52</v>
      </c>
      <c r="G817" s="31">
        <v>38</v>
      </c>
      <c r="H817" s="30" t="s">
        <v>55</v>
      </c>
      <c r="I817" s="32">
        <v>5343</v>
      </c>
      <c r="K817" s="36">
        <f t="shared" si="12"/>
        <v>1613</v>
      </c>
      <c r="L817" s="36">
        <f>IFERROR(VLOOKUP(K817,Table2[[Employee Number]:[Monthly Income]],6, FALSE),"No Value")</f>
        <v>5332</v>
      </c>
      <c r="M817" s="36" t="str">
        <f>IFERROR(VLOOKUP(K817,Table2[[Employee Number]:[Job Role]],3,FALSE),"NULL")</f>
        <v>Sales Executive</v>
      </c>
    </row>
    <row r="818" spans="2:13" x14ac:dyDescent="0.25">
      <c r="B818" s="29" t="s">
        <v>44</v>
      </c>
      <c r="C818" s="30" t="s">
        <v>48</v>
      </c>
      <c r="D818" s="31">
        <v>1188</v>
      </c>
      <c r="E818" s="30" t="s">
        <v>51</v>
      </c>
      <c r="F818" s="30" t="s">
        <v>52</v>
      </c>
      <c r="G818" s="31">
        <v>43</v>
      </c>
      <c r="H818" s="30" t="s">
        <v>77</v>
      </c>
      <c r="I818" s="32">
        <v>5346</v>
      </c>
      <c r="K818" s="36">
        <f t="shared" si="12"/>
        <v>621</v>
      </c>
      <c r="L818" s="36">
        <f>IFERROR(VLOOKUP(K818,Table2[[Employee Number]:[Monthly Income]],6, FALSE),"No Value")</f>
        <v>5337</v>
      </c>
      <c r="M818" s="36" t="str">
        <f>IFERROR(VLOOKUP(K818,Table2[[Employee Number]:[Job Role]],3,FALSE),"NULL")</f>
        <v>Sales Executive</v>
      </c>
    </row>
    <row r="819" spans="2:13" x14ac:dyDescent="0.25">
      <c r="B819" s="29" t="s">
        <v>44</v>
      </c>
      <c r="C819" s="30" t="s">
        <v>60</v>
      </c>
      <c r="D819" s="31">
        <v>1807</v>
      </c>
      <c r="E819" s="30" t="s">
        <v>62</v>
      </c>
      <c r="F819" s="30" t="s">
        <v>68</v>
      </c>
      <c r="G819" s="31">
        <v>34</v>
      </c>
      <c r="H819" s="30" t="s">
        <v>71</v>
      </c>
      <c r="I819" s="32">
        <v>5346</v>
      </c>
      <c r="K819" s="36">
        <f t="shared" si="12"/>
        <v>1184</v>
      </c>
      <c r="L819" s="36">
        <f>IFERROR(VLOOKUP(K819,Table2[[Employee Number]:[Monthly Income]],6, FALSE),"No Value")</f>
        <v>5343</v>
      </c>
      <c r="M819" s="36" t="str">
        <f>IFERROR(VLOOKUP(K819,Table2[[Employee Number]:[Job Role]],3,FALSE),"NULL")</f>
        <v>Healthcare Representative</v>
      </c>
    </row>
    <row r="820" spans="2:13" x14ac:dyDescent="0.25">
      <c r="B820" s="29" t="s">
        <v>56</v>
      </c>
      <c r="C820" s="30" t="s">
        <v>60</v>
      </c>
      <c r="D820" s="31">
        <v>1682</v>
      </c>
      <c r="E820" s="30" t="s">
        <v>62</v>
      </c>
      <c r="F820" s="30" t="s">
        <v>83</v>
      </c>
      <c r="G820" s="31">
        <v>36</v>
      </c>
      <c r="H820" s="30" t="s">
        <v>71</v>
      </c>
      <c r="I820" s="32">
        <v>5347</v>
      </c>
      <c r="K820" s="36">
        <f t="shared" si="12"/>
        <v>2041</v>
      </c>
      <c r="L820" s="36">
        <f>IFERROR(VLOOKUP(K820,Table2[[Employee Number]:[Monthly Income]],6, FALSE),"No Value")</f>
        <v>5343</v>
      </c>
      <c r="M820" s="36" t="str">
        <f>IFERROR(VLOOKUP(K820,Table2[[Employee Number]:[Job Role]],3,FALSE),"NULL")</f>
        <v>Sales Executive</v>
      </c>
    </row>
    <row r="821" spans="2:13" x14ac:dyDescent="0.25">
      <c r="B821" s="29" t="s">
        <v>56</v>
      </c>
      <c r="C821" s="30" t="s">
        <v>60</v>
      </c>
      <c r="D821" s="31">
        <v>1369</v>
      </c>
      <c r="E821" s="30" t="s">
        <v>51</v>
      </c>
      <c r="F821" s="30" t="s">
        <v>68</v>
      </c>
      <c r="G821" s="31">
        <v>35</v>
      </c>
      <c r="H821" s="30" t="s">
        <v>77</v>
      </c>
      <c r="I821" s="32">
        <v>5363</v>
      </c>
      <c r="K821" s="36" t="str">
        <f t="shared" si="12"/>
        <v>No Data Available</v>
      </c>
      <c r="L821" s="36" t="str">
        <f>IFERROR(VLOOKUP(K821,Table2[[Employee Number]:[Monthly Income]],6, FALSE),"No Value")</f>
        <v>No Value</v>
      </c>
      <c r="M821" s="36" t="str">
        <f>IFERROR(VLOOKUP(K821,Table2[[Employee Number]:[Job Role]],3,FALSE),"NULL")</f>
        <v>NULL</v>
      </c>
    </row>
    <row r="822" spans="2:13" x14ac:dyDescent="0.25">
      <c r="B822" s="29" t="s">
        <v>56</v>
      </c>
      <c r="C822" s="30" t="s">
        <v>48</v>
      </c>
      <c r="D822" s="31">
        <v>1681</v>
      </c>
      <c r="E822" s="30" t="s">
        <v>51</v>
      </c>
      <c r="F822" s="30" t="s">
        <v>52</v>
      </c>
      <c r="G822" s="31">
        <v>33</v>
      </c>
      <c r="H822" s="30" t="s">
        <v>77</v>
      </c>
      <c r="I822" s="32">
        <v>5368</v>
      </c>
      <c r="K822" s="36" t="str">
        <f t="shared" si="12"/>
        <v>No Data Available</v>
      </c>
      <c r="L822" s="36" t="str">
        <f>IFERROR(VLOOKUP(K822,Table2[[Employee Number]:[Monthly Income]],6, FALSE),"No Value")</f>
        <v>No Value</v>
      </c>
      <c r="M822" s="36" t="str">
        <f>IFERROR(VLOOKUP(K822,Table2[[Employee Number]:[Job Role]],3,FALSE),"NULL")</f>
        <v>NULL</v>
      </c>
    </row>
    <row r="823" spans="2:13" x14ac:dyDescent="0.25">
      <c r="B823" s="29" t="s">
        <v>56</v>
      </c>
      <c r="C823" s="30" t="s">
        <v>60</v>
      </c>
      <c r="D823" s="31">
        <v>1954</v>
      </c>
      <c r="E823" s="30" t="s">
        <v>62</v>
      </c>
      <c r="F823" s="30" t="s">
        <v>83</v>
      </c>
      <c r="G823" s="31">
        <v>29</v>
      </c>
      <c r="H823" s="30" t="s">
        <v>77</v>
      </c>
      <c r="I823" s="32">
        <v>5373</v>
      </c>
      <c r="K823" s="36">
        <f t="shared" si="12"/>
        <v>1682</v>
      </c>
      <c r="L823" s="36">
        <f>IFERROR(VLOOKUP(K823,Table2[[Employee Number]:[Monthly Income]],6, FALSE),"No Value")</f>
        <v>5347</v>
      </c>
      <c r="M823" s="36" t="str">
        <f>IFERROR(VLOOKUP(K823,Table2[[Employee Number]:[Job Role]],3,FALSE),"NULL")</f>
        <v>Healthcare Representative</v>
      </c>
    </row>
    <row r="824" spans="2:13" x14ac:dyDescent="0.25">
      <c r="B824" s="29" t="s">
        <v>56</v>
      </c>
      <c r="C824" s="30" t="s">
        <v>48</v>
      </c>
      <c r="D824" s="31">
        <v>52</v>
      </c>
      <c r="E824" s="30" t="s">
        <v>51</v>
      </c>
      <c r="F824" s="30" t="s">
        <v>52</v>
      </c>
      <c r="G824" s="31">
        <v>33</v>
      </c>
      <c r="H824" s="30" t="s">
        <v>77</v>
      </c>
      <c r="I824" s="32">
        <v>5376</v>
      </c>
      <c r="K824" s="36">
        <f t="shared" si="12"/>
        <v>1369</v>
      </c>
      <c r="L824" s="36">
        <f>IFERROR(VLOOKUP(K824,Table2[[Employee Number]:[Monthly Income]],6, FALSE),"No Value")</f>
        <v>5363</v>
      </c>
      <c r="M824" s="36" t="str">
        <f>IFERROR(VLOOKUP(K824,Table2[[Employee Number]:[Job Role]],3,FALSE),"NULL")</f>
        <v>Laboratory Technician</v>
      </c>
    </row>
    <row r="825" spans="2:13" x14ac:dyDescent="0.25">
      <c r="B825" s="29" t="s">
        <v>56</v>
      </c>
      <c r="C825" s="30" t="s">
        <v>60</v>
      </c>
      <c r="D825" s="31">
        <v>1618</v>
      </c>
      <c r="E825" s="30" t="s">
        <v>62</v>
      </c>
      <c r="F825" s="30" t="s">
        <v>81</v>
      </c>
      <c r="G825" s="31">
        <v>39</v>
      </c>
      <c r="H825" s="30" t="s">
        <v>134</v>
      </c>
      <c r="I825" s="32">
        <v>5377</v>
      </c>
      <c r="K825" s="36">
        <f t="shared" si="12"/>
        <v>1681</v>
      </c>
      <c r="L825" s="36">
        <f>IFERROR(VLOOKUP(K825,Table2[[Employee Number]:[Monthly Income]],6, FALSE),"No Value")</f>
        <v>5368</v>
      </c>
      <c r="M825" s="36" t="str">
        <f>IFERROR(VLOOKUP(K825,Table2[[Employee Number]:[Job Role]],3,FALSE),"NULL")</f>
        <v>Sales Executive</v>
      </c>
    </row>
    <row r="826" spans="2:13" x14ac:dyDescent="0.25">
      <c r="B826" s="29" t="s">
        <v>56</v>
      </c>
      <c r="C826" s="30" t="s">
        <v>48</v>
      </c>
      <c r="D826" s="31">
        <v>1935</v>
      </c>
      <c r="E826" s="30" t="s">
        <v>51</v>
      </c>
      <c r="F826" s="30" t="s">
        <v>52</v>
      </c>
      <c r="G826" s="31">
        <v>56</v>
      </c>
      <c r="H826" s="30" t="s">
        <v>134</v>
      </c>
      <c r="I826" s="32">
        <v>5380</v>
      </c>
      <c r="K826" s="36">
        <f t="shared" si="12"/>
        <v>1954</v>
      </c>
      <c r="L826" s="36">
        <f>IFERROR(VLOOKUP(K826,Table2[[Employee Number]:[Monthly Income]],6, FALSE),"No Value")</f>
        <v>5373</v>
      </c>
      <c r="M826" s="36" t="str">
        <f>IFERROR(VLOOKUP(K826,Table2[[Employee Number]:[Job Role]],3,FALSE),"NULL")</f>
        <v>Healthcare Representative</v>
      </c>
    </row>
    <row r="827" spans="2:13" x14ac:dyDescent="0.25">
      <c r="B827" s="29" t="s">
        <v>44</v>
      </c>
      <c r="C827" s="30" t="s">
        <v>60</v>
      </c>
      <c r="D827" s="31">
        <v>64</v>
      </c>
      <c r="E827" s="30" t="s">
        <v>62</v>
      </c>
      <c r="F827" s="30" t="s">
        <v>68</v>
      </c>
      <c r="G827" s="31">
        <v>48</v>
      </c>
      <c r="H827" s="30" t="s">
        <v>55</v>
      </c>
      <c r="I827" s="32">
        <v>5381</v>
      </c>
      <c r="K827" s="36">
        <f t="shared" si="12"/>
        <v>52</v>
      </c>
      <c r="L827" s="36">
        <f>IFERROR(VLOOKUP(K827,Table2[[Employee Number]:[Monthly Income]],6, FALSE),"No Value")</f>
        <v>5376</v>
      </c>
      <c r="M827" s="36" t="str">
        <f>IFERROR(VLOOKUP(K827,Table2[[Employee Number]:[Job Role]],3,FALSE),"NULL")</f>
        <v>Sales Executive</v>
      </c>
    </row>
    <row r="828" spans="2:13" x14ac:dyDescent="0.25">
      <c r="B828" s="29" t="s">
        <v>56</v>
      </c>
      <c r="C828" s="30" t="s">
        <v>48</v>
      </c>
      <c r="D828" s="31">
        <v>2065</v>
      </c>
      <c r="E828" s="30" t="s">
        <v>62</v>
      </c>
      <c r="F828" s="30" t="s">
        <v>52</v>
      </c>
      <c r="G828" s="31">
        <v>49</v>
      </c>
      <c r="H828" s="30" t="s">
        <v>77</v>
      </c>
      <c r="I828" s="32">
        <v>5390</v>
      </c>
      <c r="K828" s="36">
        <f t="shared" si="12"/>
        <v>1618</v>
      </c>
      <c r="L828" s="36">
        <f>IFERROR(VLOOKUP(K828,Table2[[Employee Number]:[Monthly Income]],6, FALSE),"No Value")</f>
        <v>5377</v>
      </c>
      <c r="M828" s="36" t="str">
        <f>IFERROR(VLOOKUP(K828,Table2[[Employee Number]:[Job Role]],3,FALSE),"NULL")</f>
        <v>Manufacturing Director</v>
      </c>
    </row>
    <row r="829" spans="2:13" x14ac:dyDescent="0.25">
      <c r="B829" s="29" t="s">
        <v>56</v>
      </c>
      <c r="C829" s="30" t="s">
        <v>48</v>
      </c>
      <c r="D829" s="31">
        <v>722</v>
      </c>
      <c r="E829" s="30" t="s">
        <v>62</v>
      </c>
      <c r="F829" s="30" t="s">
        <v>52</v>
      </c>
      <c r="G829" s="31">
        <v>32</v>
      </c>
      <c r="H829" s="30" t="s">
        <v>77</v>
      </c>
      <c r="I829" s="32">
        <v>5396</v>
      </c>
      <c r="K829" s="36">
        <f t="shared" si="12"/>
        <v>1935</v>
      </c>
      <c r="L829" s="36">
        <f>IFERROR(VLOOKUP(K829,Table2[[Employee Number]:[Monthly Income]],6, FALSE),"No Value")</f>
        <v>5380</v>
      </c>
      <c r="M829" s="36" t="str">
        <f>IFERROR(VLOOKUP(K829,Table2[[Employee Number]:[Job Role]],3,FALSE),"NULL")</f>
        <v>Sales Executive</v>
      </c>
    </row>
    <row r="830" spans="2:13" x14ac:dyDescent="0.25">
      <c r="B830" s="29" t="s">
        <v>56</v>
      </c>
      <c r="C830" s="30" t="s">
        <v>60</v>
      </c>
      <c r="D830" s="31">
        <v>1922</v>
      </c>
      <c r="E830" s="30" t="s">
        <v>62</v>
      </c>
      <c r="F830" s="30" t="s">
        <v>83</v>
      </c>
      <c r="G830" s="31">
        <v>45</v>
      </c>
      <c r="H830" s="30" t="s">
        <v>71</v>
      </c>
      <c r="I830" s="32">
        <v>5399</v>
      </c>
      <c r="K830" s="36" t="str">
        <f t="shared" si="12"/>
        <v>No Data Available</v>
      </c>
      <c r="L830" s="36" t="str">
        <f>IFERROR(VLOOKUP(K830,Table2[[Employee Number]:[Monthly Income]],6, FALSE),"No Value")</f>
        <v>No Value</v>
      </c>
      <c r="M830" s="36" t="str">
        <f>IFERROR(VLOOKUP(K830,Table2[[Employee Number]:[Job Role]],3,FALSE),"NULL")</f>
        <v>NULL</v>
      </c>
    </row>
    <row r="831" spans="2:13" x14ac:dyDescent="0.25">
      <c r="B831" s="29" t="s">
        <v>56</v>
      </c>
      <c r="C831" s="30" t="s">
        <v>48</v>
      </c>
      <c r="D831" s="31">
        <v>732</v>
      </c>
      <c r="E831" s="30" t="s">
        <v>62</v>
      </c>
      <c r="F831" s="30" t="s">
        <v>52</v>
      </c>
      <c r="G831" s="31">
        <v>60</v>
      </c>
      <c r="H831" s="30" t="s">
        <v>71</v>
      </c>
      <c r="I831" s="32">
        <v>5405</v>
      </c>
      <c r="K831" s="36">
        <f t="shared" si="12"/>
        <v>2065</v>
      </c>
      <c r="L831" s="36">
        <f>IFERROR(VLOOKUP(K831,Table2[[Employee Number]:[Monthly Income]],6, FALSE),"No Value")</f>
        <v>5390</v>
      </c>
      <c r="M831" s="36" t="str">
        <f>IFERROR(VLOOKUP(K831,Table2[[Employee Number]:[Job Role]],3,FALSE),"NULL")</f>
        <v>Sales Executive</v>
      </c>
    </row>
    <row r="832" spans="2:13" x14ac:dyDescent="0.25">
      <c r="B832" s="29" t="s">
        <v>56</v>
      </c>
      <c r="C832" s="30" t="s">
        <v>48</v>
      </c>
      <c r="D832" s="31">
        <v>1835</v>
      </c>
      <c r="E832" s="30" t="s">
        <v>51</v>
      </c>
      <c r="F832" s="30" t="s">
        <v>99</v>
      </c>
      <c r="G832" s="31">
        <v>38</v>
      </c>
      <c r="H832" s="30" t="s">
        <v>71</v>
      </c>
      <c r="I832" s="32">
        <v>5405</v>
      </c>
      <c r="K832" s="36">
        <f t="shared" si="12"/>
        <v>722</v>
      </c>
      <c r="L832" s="36">
        <f>IFERROR(VLOOKUP(K832,Table2[[Employee Number]:[Monthly Income]],6, FALSE),"No Value")</f>
        <v>5396</v>
      </c>
      <c r="M832" s="36" t="str">
        <f>IFERROR(VLOOKUP(K832,Table2[[Employee Number]:[Job Role]],3,FALSE),"NULL")</f>
        <v>Sales Executive</v>
      </c>
    </row>
    <row r="833" spans="2:13" x14ac:dyDescent="0.25">
      <c r="B833" s="29" t="s">
        <v>56</v>
      </c>
      <c r="C833" s="30" t="s">
        <v>48</v>
      </c>
      <c r="D833" s="31">
        <v>2036</v>
      </c>
      <c r="E833" s="30" t="s">
        <v>62</v>
      </c>
      <c r="F833" s="30" t="s">
        <v>52</v>
      </c>
      <c r="G833" s="31">
        <v>36</v>
      </c>
      <c r="H833" s="30" t="s">
        <v>71</v>
      </c>
      <c r="I833" s="32">
        <v>5406</v>
      </c>
      <c r="K833" s="36">
        <f t="shared" si="12"/>
        <v>1922</v>
      </c>
      <c r="L833" s="36">
        <f>IFERROR(VLOOKUP(K833,Table2[[Employee Number]:[Monthly Income]],6, FALSE),"No Value")</f>
        <v>5399</v>
      </c>
      <c r="M833" s="36" t="str">
        <f>IFERROR(VLOOKUP(K833,Table2[[Employee Number]:[Job Role]],3,FALSE),"NULL")</f>
        <v>Healthcare Representative</v>
      </c>
    </row>
    <row r="834" spans="2:13" x14ac:dyDescent="0.25">
      <c r="B834" s="29" t="s">
        <v>56</v>
      </c>
      <c r="C834" s="30" t="s">
        <v>60</v>
      </c>
      <c r="D834" s="31">
        <v>1294</v>
      </c>
      <c r="E834" s="30" t="s">
        <v>51</v>
      </c>
      <c r="F834" s="30" t="s">
        <v>81</v>
      </c>
      <c r="G834" s="31">
        <v>36</v>
      </c>
      <c r="H834" s="30" t="s">
        <v>71</v>
      </c>
      <c r="I834" s="32">
        <v>5410</v>
      </c>
      <c r="K834" s="36">
        <f t="shared" si="12"/>
        <v>732</v>
      </c>
      <c r="L834" s="36">
        <f>IFERROR(VLOOKUP(K834,Table2[[Employee Number]:[Monthly Income]],6, FALSE),"No Value")</f>
        <v>5405</v>
      </c>
      <c r="M834" s="36" t="str">
        <f>IFERROR(VLOOKUP(K834,Table2[[Employee Number]:[Job Role]],3,FALSE),"NULL")</f>
        <v>Sales Executive</v>
      </c>
    </row>
    <row r="835" spans="2:13" x14ac:dyDescent="0.25">
      <c r="B835" s="29" t="s">
        <v>56</v>
      </c>
      <c r="C835" s="30" t="s">
        <v>60</v>
      </c>
      <c r="D835" s="31">
        <v>1998</v>
      </c>
      <c r="E835" s="30" t="s">
        <v>62</v>
      </c>
      <c r="F835" s="30" t="s">
        <v>63</v>
      </c>
      <c r="G835" s="31">
        <v>42</v>
      </c>
      <c r="H835" s="30" t="s">
        <v>71</v>
      </c>
      <c r="I835" s="32">
        <v>5410</v>
      </c>
      <c r="K835" s="36">
        <f t="shared" si="12"/>
        <v>1835</v>
      </c>
      <c r="L835" s="36">
        <f>IFERROR(VLOOKUP(K835,Table2[[Employee Number]:[Monthly Income]],6, FALSE),"No Value")</f>
        <v>5405</v>
      </c>
      <c r="M835" s="36" t="str">
        <f>IFERROR(VLOOKUP(K835,Table2[[Employee Number]:[Job Role]],3,FALSE),"NULL")</f>
        <v>Sales Representative</v>
      </c>
    </row>
    <row r="836" spans="2:13" x14ac:dyDescent="0.25">
      <c r="B836" s="29" t="s">
        <v>56</v>
      </c>
      <c r="C836" s="30" t="s">
        <v>60</v>
      </c>
      <c r="D836" s="31">
        <v>389</v>
      </c>
      <c r="E836" s="30" t="s">
        <v>62</v>
      </c>
      <c r="F836" s="30" t="s">
        <v>68</v>
      </c>
      <c r="G836" s="31">
        <v>55</v>
      </c>
      <c r="H836" s="30" t="s">
        <v>55</v>
      </c>
      <c r="I836" s="32">
        <v>5415</v>
      </c>
      <c r="K836" s="36">
        <f t="shared" si="12"/>
        <v>2036</v>
      </c>
      <c r="L836" s="36">
        <f>IFERROR(VLOOKUP(K836,Table2[[Employee Number]:[Monthly Income]],6, FALSE),"No Value")</f>
        <v>5406</v>
      </c>
      <c r="M836" s="36" t="str">
        <f>IFERROR(VLOOKUP(K836,Table2[[Employee Number]:[Job Role]],3,FALSE),"NULL")</f>
        <v>Sales Executive</v>
      </c>
    </row>
    <row r="837" spans="2:13" x14ac:dyDescent="0.25">
      <c r="B837" s="29" t="s">
        <v>56</v>
      </c>
      <c r="C837" s="30" t="s">
        <v>60</v>
      </c>
      <c r="D837" s="31">
        <v>1377</v>
      </c>
      <c r="E837" s="30" t="s">
        <v>62</v>
      </c>
      <c r="F837" s="30" t="s">
        <v>68</v>
      </c>
      <c r="G837" s="31">
        <v>34</v>
      </c>
      <c r="H837" s="30" t="s">
        <v>77</v>
      </c>
      <c r="I837" s="32">
        <v>5429</v>
      </c>
      <c r="K837" s="36">
        <f t="shared" si="12"/>
        <v>1294</v>
      </c>
      <c r="L837" s="36">
        <f>IFERROR(VLOOKUP(K837,Table2[[Employee Number]:[Monthly Income]],6, FALSE),"No Value")</f>
        <v>5410</v>
      </c>
      <c r="M837" s="36" t="str">
        <f>IFERROR(VLOOKUP(K837,Table2[[Employee Number]:[Job Role]],3,FALSE),"NULL")</f>
        <v>Manufacturing Director</v>
      </c>
    </row>
    <row r="838" spans="2:13" x14ac:dyDescent="0.25">
      <c r="B838" s="29" t="s">
        <v>56</v>
      </c>
      <c r="C838" s="30" t="s">
        <v>60</v>
      </c>
      <c r="D838" s="31">
        <v>1658</v>
      </c>
      <c r="E838" s="30" t="s">
        <v>51</v>
      </c>
      <c r="F838" s="30" t="s">
        <v>63</v>
      </c>
      <c r="G838" s="31">
        <v>34</v>
      </c>
      <c r="H838" s="30" t="s">
        <v>77</v>
      </c>
      <c r="I838" s="32">
        <v>5433</v>
      </c>
      <c r="K838" s="36">
        <f t="shared" si="12"/>
        <v>1998</v>
      </c>
      <c r="L838" s="36">
        <f>IFERROR(VLOOKUP(K838,Table2[[Employee Number]:[Monthly Income]],6, FALSE),"No Value")</f>
        <v>5410</v>
      </c>
      <c r="M838" s="36" t="str">
        <f>IFERROR(VLOOKUP(K838,Table2[[Employee Number]:[Job Role]],3,FALSE),"NULL")</f>
        <v>Research Scientist</v>
      </c>
    </row>
    <row r="839" spans="2:13" x14ac:dyDescent="0.25">
      <c r="B839" s="29" t="s">
        <v>44</v>
      </c>
      <c r="C839" s="30" t="s">
        <v>48</v>
      </c>
      <c r="D839" s="31">
        <v>1645</v>
      </c>
      <c r="E839" s="30" t="s">
        <v>62</v>
      </c>
      <c r="F839" s="30" t="s">
        <v>52</v>
      </c>
      <c r="G839" s="31">
        <v>35</v>
      </c>
      <c r="H839" s="30" t="s">
        <v>55</v>
      </c>
      <c r="I839" s="32">
        <v>5440</v>
      </c>
      <c r="K839" s="36">
        <f t="shared" si="12"/>
        <v>389</v>
      </c>
      <c r="L839" s="36">
        <f>IFERROR(VLOOKUP(K839,Table2[[Employee Number]:[Monthly Income]],6, FALSE),"No Value")</f>
        <v>5415</v>
      </c>
      <c r="M839" s="36" t="str">
        <f>IFERROR(VLOOKUP(K839,Table2[[Employee Number]:[Job Role]],3,FALSE),"NULL")</f>
        <v>Laboratory Technician</v>
      </c>
    </row>
    <row r="840" spans="2:13" x14ac:dyDescent="0.25">
      <c r="B840" s="29" t="s">
        <v>56</v>
      </c>
      <c r="C840" s="30" t="s">
        <v>48</v>
      </c>
      <c r="D840" s="31">
        <v>120</v>
      </c>
      <c r="E840" s="30" t="s">
        <v>62</v>
      </c>
      <c r="F840" s="30" t="s">
        <v>52</v>
      </c>
      <c r="G840" s="31">
        <v>51</v>
      </c>
      <c r="H840" s="30" t="s">
        <v>71</v>
      </c>
      <c r="I840" s="32">
        <v>5441</v>
      </c>
      <c r="K840" s="36">
        <f t="shared" si="12"/>
        <v>1377</v>
      </c>
      <c r="L840" s="36">
        <f>IFERROR(VLOOKUP(K840,Table2[[Employee Number]:[Monthly Income]],6, FALSE),"No Value")</f>
        <v>5429</v>
      </c>
      <c r="M840" s="36" t="str">
        <f>IFERROR(VLOOKUP(K840,Table2[[Employee Number]:[Job Role]],3,FALSE),"NULL")</f>
        <v>Laboratory Technician</v>
      </c>
    </row>
    <row r="841" spans="2:13" x14ac:dyDescent="0.25">
      <c r="B841" s="29" t="s">
        <v>56</v>
      </c>
      <c r="C841" s="30" t="s">
        <v>48</v>
      </c>
      <c r="D841" s="31">
        <v>68</v>
      </c>
      <c r="E841" s="30" t="s">
        <v>51</v>
      </c>
      <c r="F841" s="30" t="s">
        <v>52</v>
      </c>
      <c r="G841" s="31">
        <v>44</v>
      </c>
      <c r="H841" s="30" t="s">
        <v>134</v>
      </c>
      <c r="I841" s="32">
        <v>5454</v>
      </c>
      <c r="K841" s="36">
        <f t="shared" ref="K841:K904" si="13">IF(B838="No", D838, "No Data Available")</f>
        <v>1658</v>
      </c>
      <c r="L841" s="36">
        <f>IFERROR(VLOOKUP(K841,Table2[[Employee Number]:[Monthly Income]],6, FALSE),"No Value")</f>
        <v>5433</v>
      </c>
      <c r="M841" s="36" t="str">
        <f>IFERROR(VLOOKUP(K841,Table2[[Employee Number]:[Job Role]],3,FALSE),"NULL")</f>
        <v>Research Scientist</v>
      </c>
    </row>
    <row r="842" spans="2:13" x14ac:dyDescent="0.25">
      <c r="B842" s="29" t="s">
        <v>56</v>
      </c>
      <c r="C842" s="30" t="s">
        <v>48</v>
      </c>
      <c r="D842" s="31">
        <v>653</v>
      </c>
      <c r="E842" s="30" t="s">
        <v>62</v>
      </c>
      <c r="F842" s="30" t="s">
        <v>52</v>
      </c>
      <c r="G842" s="31">
        <v>31</v>
      </c>
      <c r="H842" s="30" t="s">
        <v>71</v>
      </c>
      <c r="I842" s="32">
        <v>5460</v>
      </c>
      <c r="K842" s="36" t="str">
        <f t="shared" si="13"/>
        <v>No Data Available</v>
      </c>
      <c r="L842" s="36" t="str">
        <f>IFERROR(VLOOKUP(K842,Table2[[Employee Number]:[Monthly Income]],6, FALSE),"No Value")</f>
        <v>No Value</v>
      </c>
      <c r="M842" s="36" t="str">
        <f>IFERROR(VLOOKUP(K842,Table2[[Employee Number]:[Job Role]],3,FALSE),"NULL")</f>
        <v>NULL</v>
      </c>
    </row>
    <row r="843" spans="2:13" x14ac:dyDescent="0.25">
      <c r="B843" s="29" t="s">
        <v>56</v>
      </c>
      <c r="C843" s="30" t="s">
        <v>60</v>
      </c>
      <c r="D843" s="31">
        <v>1392</v>
      </c>
      <c r="E843" s="30" t="s">
        <v>51</v>
      </c>
      <c r="F843" s="30" t="s">
        <v>63</v>
      </c>
      <c r="G843" s="31">
        <v>41</v>
      </c>
      <c r="H843" s="30" t="s">
        <v>77</v>
      </c>
      <c r="I843" s="32">
        <v>5467</v>
      </c>
      <c r="K843" s="36">
        <f t="shared" si="13"/>
        <v>120</v>
      </c>
      <c r="L843" s="36">
        <f>IFERROR(VLOOKUP(K843,Table2[[Employee Number]:[Monthly Income]],6, FALSE),"No Value")</f>
        <v>5441</v>
      </c>
      <c r="M843" s="36" t="str">
        <f>IFERROR(VLOOKUP(K843,Table2[[Employee Number]:[Job Role]],3,FALSE),"NULL")</f>
        <v>Sales Executive</v>
      </c>
    </row>
    <row r="844" spans="2:13" x14ac:dyDescent="0.25">
      <c r="B844" s="29" t="s">
        <v>56</v>
      </c>
      <c r="C844" s="30" t="s">
        <v>60</v>
      </c>
      <c r="D844" s="31">
        <v>1934</v>
      </c>
      <c r="E844" s="30" t="s">
        <v>62</v>
      </c>
      <c r="F844" s="30" t="s">
        <v>63</v>
      </c>
      <c r="G844" s="31">
        <v>47</v>
      </c>
      <c r="H844" s="30" t="s">
        <v>71</v>
      </c>
      <c r="I844" s="32">
        <v>5467</v>
      </c>
      <c r="K844" s="36">
        <f t="shared" si="13"/>
        <v>68</v>
      </c>
      <c r="L844" s="36">
        <f>IFERROR(VLOOKUP(K844,Table2[[Employee Number]:[Monthly Income]],6, FALSE),"No Value")</f>
        <v>5454</v>
      </c>
      <c r="M844" s="36" t="str">
        <f>IFERROR(VLOOKUP(K844,Table2[[Employee Number]:[Job Role]],3,FALSE),"NULL")</f>
        <v>Sales Executive</v>
      </c>
    </row>
    <row r="845" spans="2:13" x14ac:dyDescent="0.25">
      <c r="B845" s="29" t="s">
        <v>56</v>
      </c>
      <c r="C845" s="30" t="s">
        <v>48</v>
      </c>
      <c r="D845" s="31">
        <v>1784</v>
      </c>
      <c r="E845" s="30" t="s">
        <v>51</v>
      </c>
      <c r="F845" s="30" t="s">
        <v>52</v>
      </c>
      <c r="G845" s="31">
        <v>31</v>
      </c>
      <c r="H845" s="30" t="s">
        <v>71</v>
      </c>
      <c r="I845" s="32">
        <v>5468</v>
      </c>
      <c r="K845" s="36">
        <f t="shared" si="13"/>
        <v>653</v>
      </c>
      <c r="L845" s="36">
        <f>IFERROR(VLOOKUP(K845,Table2[[Employee Number]:[Monthly Income]],6, FALSE),"No Value")</f>
        <v>5460</v>
      </c>
      <c r="M845" s="36" t="str">
        <f>IFERROR(VLOOKUP(K845,Table2[[Employee Number]:[Job Role]],3,FALSE),"NULL")</f>
        <v>Sales Executive</v>
      </c>
    </row>
    <row r="846" spans="2:13" x14ac:dyDescent="0.25">
      <c r="B846" s="29" t="s">
        <v>56</v>
      </c>
      <c r="C846" s="30" t="s">
        <v>60</v>
      </c>
      <c r="D846" s="31">
        <v>1671</v>
      </c>
      <c r="E846" s="30" t="s">
        <v>62</v>
      </c>
      <c r="F846" s="30" t="s">
        <v>63</v>
      </c>
      <c r="G846" s="31">
        <v>32</v>
      </c>
      <c r="H846" s="30" t="s">
        <v>77</v>
      </c>
      <c r="I846" s="32">
        <v>5470</v>
      </c>
      <c r="K846" s="36">
        <f t="shared" si="13"/>
        <v>1392</v>
      </c>
      <c r="L846" s="36">
        <f>IFERROR(VLOOKUP(K846,Table2[[Employee Number]:[Monthly Income]],6, FALSE),"No Value")</f>
        <v>5467</v>
      </c>
      <c r="M846" s="36" t="str">
        <f>IFERROR(VLOOKUP(K846,Table2[[Employee Number]:[Job Role]],3,FALSE),"NULL")</f>
        <v>Research Scientist</v>
      </c>
    </row>
    <row r="847" spans="2:13" x14ac:dyDescent="0.25">
      <c r="B847" s="29" t="s">
        <v>56</v>
      </c>
      <c r="C847" s="30" t="s">
        <v>60</v>
      </c>
      <c r="D847" s="31">
        <v>1018</v>
      </c>
      <c r="E847" s="30" t="s">
        <v>62</v>
      </c>
      <c r="F847" s="30" t="s">
        <v>81</v>
      </c>
      <c r="G847" s="31">
        <v>26</v>
      </c>
      <c r="H847" s="30" t="s">
        <v>55</v>
      </c>
      <c r="I847" s="32">
        <v>5472</v>
      </c>
      <c r="K847" s="36">
        <f t="shared" si="13"/>
        <v>1934</v>
      </c>
      <c r="L847" s="36">
        <f>IFERROR(VLOOKUP(K847,Table2[[Employee Number]:[Monthly Income]],6, FALSE),"No Value")</f>
        <v>5467</v>
      </c>
      <c r="M847" s="36" t="str">
        <f>IFERROR(VLOOKUP(K847,Table2[[Employee Number]:[Job Role]],3,FALSE),"NULL")</f>
        <v>Research Scientist</v>
      </c>
    </row>
    <row r="848" spans="2:13" x14ac:dyDescent="0.25">
      <c r="B848" s="29" t="s">
        <v>56</v>
      </c>
      <c r="C848" s="30" t="s">
        <v>48</v>
      </c>
      <c r="D848" s="31">
        <v>91</v>
      </c>
      <c r="E848" s="30" t="s">
        <v>51</v>
      </c>
      <c r="F848" s="30" t="s">
        <v>52</v>
      </c>
      <c r="G848" s="31">
        <v>59</v>
      </c>
      <c r="H848" s="30" t="s">
        <v>65</v>
      </c>
      <c r="I848" s="32">
        <v>5473</v>
      </c>
      <c r="K848" s="36">
        <f t="shared" si="13"/>
        <v>1784</v>
      </c>
      <c r="L848" s="36">
        <f>IFERROR(VLOOKUP(K848,Table2[[Employee Number]:[Monthly Income]],6, FALSE),"No Value")</f>
        <v>5468</v>
      </c>
      <c r="M848" s="36" t="str">
        <f>IFERROR(VLOOKUP(K848,Table2[[Employee Number]:[Job Role]],3,FALSE),"NULL")</f>
        <v>Sales Executive</v>
      </c>
    </row>
    <row r="849" spans="2:13" x14ac:dyDescent="0.25">
      <c r="B849" s="29" t="s">
        <v>56</v>
      </c>
      <c r="C849" s="30" t="s">
        <v>48</v>
      </c>
      <c r="D849" s="31">
        <v>1548</v>
      </c>
      <c r="E849" s="30" t="s">
        <v>62</v>
      </c>
      <c r="F849" s="30" t="s">
        <v>52</v>
      </c>
      <c r="G849" s="31">
        <v>40</v>
      </c>
      <c r="H849" s="30" t="s">
        <v>55</v>
      </c>
      <c r="I849" s="32">
        <v>5473</v>
      </c>
      <c r="K849" s="36">
        <f t="shared" si="13"/>
        <v>1671</v>
      </c>
      <c r="L849" s="36">
        <f>IFERROR(VLOOKUP(K849,Table2[[Employee Number]:[Monthly Income]],6, FALSE),"No Value")</f>
        <v>5470</v>
      </c>
      <c r="M849" s="36" t="str">
        <f>IFERROR(VLOOKUP(K849,Table2[[Employee Number]:[Job Role]],3,FALSE),"NULL")</f>
        <v>Research Scientist</v>
      </c>
    </row>
    <row r="850" spans="2:13" x14ac:dyDescent="0.25">
      <c r="B850" s="29" t="s">
        <v>56</v>
      </c>
      <c r="C850" s="30" t="s">
        <v>48</v>
      </c>
      <c r="D850" s="31">
        <v>1673</v>
      </c>
      <c r="E850" s="30" t="s">
        <v>51</v>
      </c>
      <c r="F850" s="30" t="s">
        <v>52</v>
      </c>
      <c r="G850" s="31">
        <v>31</v>
      </c>
      <c r="H850" s="30" t="s">
        <v>71</v>
      </c>
      <c r="I850" s="32">
        <v>5476</v>
      </c>
      <c r="K850" s="36">
        <f t="shared" si="13"/>
        <v>1018</v>
      </c>
      <c r="L850" s="36">
        <f>IFERROR(VLOOKUP(K850,Table2[[Employee Number]:[Monthly Income]],6, FALSE),"No Value")</f>
        <v>5472</v>
      </c>
      <c r="M850" s="36" t="str">
        <f>IFERROR(VLOOKUP(K850,Table2[[Employee Number]:[Job Role]],3,FALSE),"NULL")</f>
        <v>Manufacturing Director</v>
      </c>
    </row>
    <row r="851" spans="2:13" x14ac:dyDescent="0.25">
      <c r="B851" s="29" t="s">
        <v>56</v>
      </c>
      <c r="C851" s="30" t="s">
        <v>60</v>
      </c>
      <c r="D851" s="31">
        <v>408</v>
      </c>
      <c r="E851" s="30" t="s">
        <v>62</v>
      </c>
      <c r="F851" s="30" t="s">
        <v>81</v>
      </c>
      <c r="G851" s="31">
        <v>51</v>
      </c>
      <c r="H851" s="30" t="s">
        <v>77</v>
      </c>
      <c r="I851" s="32">
        <v>5482</v>
      </c>
      <c r="K851" s="36">
        <f t="shared" si="13"/>
        <v>91</v>
      </c>
      <c r="L851" s="36">
        <f>IFERROR(VLOOKUP(K851,Table2[[Employee Number]:[Monthly Income]],6, FALSE),"No Value")</f>
        <v>5473</v>
      </c>
      <c r="M851" s="36" t="str">
        <f>IFERROR(VLOOKUP(K851,Table2[[Employee Number]:[Job Role]],3,FALSE),"NULL")</f>
        <v>Sales Executive</v>
      </c>
    </row>
    <row r="852" spans="2:13" x14ac:dyDescent="0.25">
      <c r="B852" s="29" t="s">
        <v>56</v>
      </c>
      <c r="C852" s="30" t="s">
        <v>48</v>
      </c>
      <c r="D852" s="31">
        <v>420</v>
      </c>
      <c r="E852" s="30" t="s">
        <v>62</v>
      </c>
      <c r="F852" s="30" t="s">
        <v>52</v>
      </c>
      <c r="G852" s="31">
        <v>32</v>
      </c>
      <c r="H852" s="30" t="s">
        <v>77</v>
      </c>
      <c r="I852" s="32">
        <v>5484</v>
      </c>
      <c r="K852" s="36">
        <f t="shared" si="13"/>
        <v>1548</v>
      </c>
      <c r="L852" s="36">
        <f>IFERROR(VLOOKUP(K852,Table2[[Employee Number]:[Monthly Income]],6, FALSE),"No Value")</f>
        <v>5473</v>
      </c>
      <c r="M852" s="36" t="str">
        <f>IFERROR(VLOOKUP(K852,Table2[[Employee Number]:[Job Role]],3,FALSE),"NULL")</f>
        <v>Sales Executive</v>
      </c>
    </row>
    <row r="853" spans="2:13" x14ac:dyDescent="0.25">
      <c r="B853" s="29" t="s">
        <v>56</v>
      </c>
      <c r="C853" s="30" t="s">
        <v>60</v>
      </c>
      <c r="D853" s="31">
        <v>1580</v>
      </c>
      <c r="E853" s="30" t="s">
        <v>62</v>
      </c>
      <c r="F853" s="30" t="s">
        <v>63</v>
      </c>
      <c r="G853" s="31">
        <v>34</v>
      </c>
      <c r="H853" s="30" t="s">
        <v>71</v>
      </c>
      <c r="I853" s="32">
        <v>5484</v>
      </c>
      <c r="K853" s="36">
        <f t="shared" si="13"/>
        <v>1673</v>
      </c>
      <c r="L853" s="36">
        <f>IFERROR(VLOOKUP(K853,Table2[[Employee Number]:[Monthly Income]],6, FALSE),"No Value")</f>
        <v>5476</v>
      </c>
      <c r="M853" s="36" t="str">
        <f>IFERROR(VLOOKUP(K853,Table2[[Employee Number]:[Job Role]],3,FALSE),"NULL")</f>
        <v>Sales Executive</v>
      </c>
    </row>
    <row r="854" spans="2:13" x14ac:dyDescent="0.25">
      <c r="B854" s="29" t="s">
        <v>56</v>
      </c>
      <c r="C854" s="30" t="s">
        <v>60</v>
      </c>
      <c r="D854" s="31">
        <v>799</v>
      </c>
      <c r="E854" s="30" t="s">
        <v>51</v>
      </c>
      <c r="F854" s="30" t="s">
        <v>81</v>
      </c>
      <c r="G854" s="31">
        <v>54</v>
      </c>
      <c r="H854" s="30" t="s">
        <v>71</v>
      </c>
      <c r="I854" s="32">
        <v>5485</v>
      </c>
      <c r="K854" s="36">
        <f t="shared" si="13"/>
        <v>408</v>
      </c>
      <c r="L854" s="36">
        <f>IFERROR(VLOOKUP(K854,Table2[[Employee Number]:[Monthly Income]],6, FALSE),"No Value")</f>
        <v>5482</v>
      </c>
      <c r="M854" s="36" t="str">
        <f>IFERROR(VLOOKUP(K854,Table2[[Employee Number]:[Job Role]],3,FALSE),"NULL")</f>
        <v>Manufacturing Director</v>
      </c>
    </row>
    <row r="855" spans="2:13" x14ac:dyDescent="0.25">
      <c r="B855" s="29" t="s">
        <v>56</v>
      </c>
      <c r="C855" s="30" t="s">
        <v>48</v>
      </c>
      <c r="D855" s="31">
        <v>1466</v>
      </c>
      <c r="E855" s="30" t="s">
        <v>62</v>
      </c>
      <c r="F855" s="30" t="s">
        <v>52</v>
      </c>
      <c r="G855" s="31">
        <v>48</v>
      </c>
      <c r="H855" s="30" t="s">
        <v>77</v>
      </c>
      <c r="I855" s="32">
        <v>5486</v>
      </c>
      <c r="K855" s="36">
        <f t="shared" si="13"/>
        <v>420</v>
      </c>
      <c r="L855" s="36">
        <f>IFERROR(VLOOKUP(K855,Table2[[Employee Number]:[Monthly Income]],6, FALSE),"No Value")</f>
        <v>5484</v>
      </c>
      <c r="M855" s="36" t="str">
        <f>IFERROR(VLOOKUP(K855,Table2[[Employee Number]:[Job Role]],3,FALSE),"NULL")</f>
        <v>Sales Executive</v>
      </c>
    </row>
    <row r="856" spans="2:13" x14ac:dyDescent="0.25">
      <c r="B856" s="29" t="s">
        <v>56</v>
      </c>
      <c r="C856" s="30" t="s">
        <v>48</v>
      </c>
      <c r="D856" s="31">
        <v>1924</v>
      </c>
      <c r="E856" s="30" t="s">
        <v>62</v>
      </c>
      <c r="F856" s="30" t="s">
        <v>52</v>
      </c>
      <c r="G856" s="31">
        <v>33</v>
      </c>
      <c r="H856" s="30" t="s">
        <v>71</v>
      </c>
      <c r="I856" s="32">
        <v>5487</v>
      </c>
      <c r="K856" s="36">
        <f t="shared" si="13"/>
        <v>1580</v>
      </c>
      <c r="L856" s="36">
        <f>IFERROR(VLOOKUP(K856,Table2[[Employee Number]:[Monthly Income]],6, FALSE),"No Value")</f>
        <v>5484</v>
      </c>
      <c r="M856" s="36" t="str">
        <f>IFERROR(VLOOKUP(K856,Table2[[Employee Number]:[Job Role]],3,FALSE),"NULL")</f>
        <v>Research Scientist</v>
      </c>
    </row>
    <row r="857" spans="2:13" x14ac:dyDescent="0.25">
      <c r="B857" s="29" t="s">
        <v>56</v>
      </c>
      <c r="C857" s="30" t="s">
        <v>60</v>
      </c>
      <c r="D857" s="31">
        <v>998</v>
      </c>
      <c r="E857" s="30" t="s">
        <v>51</v>
      </c>
      <c r="F857" s="30" t="s">
        <v>83</v>
      </c>
      <c r="G857" s="31">
        <v>33</v>
      </c>
      <c r="H857" s="30" t="s">
        <v>71</v>
      </c>
      <c r="I857" s="32">
        <v>5488</v>
      </c>
      <c r="K857" s="36">
        <f t="shared" si="13"/>
        <v>799</v>
      </c>
      <c r="L857" s="36">
        <f>IFERROR(VLOOKUP(K857,Table2[[Employee Number]:[Monthly Income]],6, FALSE),"No Value")</f>
        <v>5485</v>
      </c>
      <c r="M857" s="36" t="str">
        <f>IFERROR(VLOOKUP(K857,Table2[[Employee Number]:[Job Role]],3,FALSE),"NULL")</f>
        <v>Manufacturing Director</v>
      </c>
    </row>
    <row r="858" spans="2:13" x14ac:dyDescent="0.25">
      <c r="B858" s="29" t="s">
        <v>56</v>
      </c>
      <c r="C858" s="30" t="s">
        <v>48</v>
      </c>
      <c r="D858" s="31">
        <v>1670</v>
      </c>
      <c r="E858" s="30" t="s">
        <v>62</v>
      </c>
      <c r="F858" s="30" t="s">
        <v>52</v>
      </c>
      <c r="G858" s="31">
        <v>33</v>
      </c>
      <c r="H858" s="30" t="s">
        <v>71</v>
      </c>
      <c r="I858" s="32">
        <v>5505</v>
      </c>
      <c r="K858" s="36">
        <f t="shared" si="13"/>
        <v>1466</v>
      </c>
      <c r="L858" s="36">
        <f>IFERROR(VLOOKUP(K858,Table2[[Employee Number]:[Monthly Income]],6, FALSE),"No Value")</f>
        <v>5486</v>
      </c>
      <c r="M858" s="36" t="str">
        <f>IFERROR(VLOOKUP(K858,Table2[[Employee Number]:[Job Role]],3,FALSE),"NULL")</f>
        <v>Sales Executive</v>
      </c>
    </row>
    <row r="859" spans="2:13" x14ac:dyDescent="0.25">
      <c r="B859" s="29" t="s">
        <v>56</v>
      </c>
      <c r="C859" s="30" t="s">
        <v>48</v>
      </c>
      <c r="D859" s="31">
        <v>1908</v>
      </c>
      <c r="E859" s="30" t="s">
        <v>62</v>
      </c>
      <c r="F859" s="30" t="s">
        <v>52</v>
      </c>
      <c r="G859" s="31">
        <v>36</v>
      </c>
      <c r="H859" s="30" t="s">
        <v>55</v>
      </c>
      <c r="I859" s="32">
        <v>5507</v>
      </c>
      <c r="K859" s="36">
        <f t="shared" si="13"/>
        <v>1924</v>
      </c>
      <c r="L859" s="36">
        <f>IFERROR(VLOOKUP(K859,Table2[[Employee Number]:[Monthly Income]],6, FALSE),"No Value")</f>
        <v>5487</v>
      </c>
      <c r="M859" s="36" t="str">
        <f>IFERROR(VLOOKUP(K859,Table2[[Employee Number]:[Job Role]],3,FALSE),"NULL")</f>
        <v>Sales Executive</v>
      </c>
    </row>
    <row r="860" spans="2:13" x14ac:dyDescent="0.25">
      <c r="B860" s="29" t="s">
        <v>56</v>
      </c>
      <c r="C860" s="30" t="s">
        <v>60</v>
      </c>
      <c r="D860" s="31">
        <v>1803</v>
      </c>
      <c r="E860" s="30" t="s">
        <v>62</v>
      </c>
      <c r="F860" s="30" t="s">
        <v>83</v>
      </c>
      <c r="G860" s="31">
        <v>42</v>
      </c>
      <c r="H860" s="30" t="s">
        <v>77</v>
      </c>
      <c r="I860" s="32">
        <v>5538</v>
      </c>
      <c r="K860" s="36">
        <f t="shared" si="13"/>
        <v>998</v>
      </c>
      <c r="L860" s="36">
        <f>IFERROR(VLOOKUP(K860,Table2[[Employee Number]:[Monthly Income]],6, FALSE),"No Value")</f>
        <v>5488</v>
      </c>
      <c r="M860" s="36" t="str">
        <f>IFERROR(VLOOKUP(K860,Table2[[Employee Number]:[Job Role]],3,FALSE),"NULL")</f>
        <v>Healthcare Representative</v>
      </c>
    </row>
    <row r="861" spans="2:13" x14ac:dyDescent="0.25">
      <c r="B861" s="29" t="s">
        <v>56</v>
      </c>
      <c r="C861" s="30" t="s">
        <v>48</v>
      </c>
      <c r="D861" s="31">
        <v>690</v>
      </c>
      <c r="E861" s="30" t="s">
        <v>51</v>
      </c>
      <c r="F861" s="30" t="s">
        <v>52</v>
      </c>
      <c r="G861" s="31">
        <v>29</v>
      </c>
      <c r="H861" s="30" t="s">
        <v>55</v>
      </c>
      <c r="I861" s="32">
        <v>5561</v>
      </c>
      <c r="K861" s="36">
        <f t="shared" si="13"/>
        <v>1670</v>
      </c>
      <c r="L861" s="36">
        <f>IFERROR(VLOOKUP(K861,Table2[[Employee Number]:[Monthly Income]],6, FALSE),"No Value")</f>
        <v>5505</v>
      </c>
      <c r="M861" s="36" t="str">
        <f>IFERROR(VLOOKUP(K861,Table2[[Employee Number]:[Job Role]],3,FALSE),"NULL")</f>
        <v>Sales Executive</v>
      </c>
    </row>
    <row r="862" spans="2:13" x14ac:dyDescent="0.25">
      <c r="B862" s="29" t="s">
        <v>56</v>
      </c>
      <c r="C862" s="30" t="s">
        <v>48</v>
      </c>
      <c r="D862" s="31">
        <v>1945</v>
      </c>
      <c r="E862" s="30" t="s">
        <v>62</v>
      </c>
      <c r="F862" s="30" t="s">
        <v>52</v>
      </c>
      <c r="G862" s="31">
        <v>35</v>
      </c>
      <c r="H862" s="30" t="s">
        <v>71</v>
      </c>
      <c r="I862" s="32">
        <v>5561</v>
      </c>
      <c r="K862" s="36">
        <f t="shared" si="13"/>
        <v>1908</v>
      </c>
      <c r="L862" s="36">
        <f>IFERROR(VLOOKUP(K862,Table2[[Employee Number]:[Monthly Income]],6, FALSE),"No Value")</f>
        <v>5507</v>
      </c>
      <c r="M862" s="36" t="str">
        <f>IFERROR(VLOOKUP(K862,Table2[[Employee Number]:[Job Role]],3,FALSE),"NULL")</f>
        <v>Sales Executive</v>
      </c>
    </row>
    <row r="863" spans="2:13" x14ac:dyDescent="0.25">
      <c r="B863" s="29" t="s">
        <v>56</v>
      </c>
      <c r="C863" s="30" t="s">
        <v>60</v>
      </c>
      <c r="D863" s="31">
        <v>902</v>
      </c>
      <c r="E863" s="30" t="s">
        <v>51</v>
      </c>
      <c r="F863" s="30" t="s">
        <v>83</v>
      </c>
      <c r="G863" s="31">
        <v>43</v>
      </c>
      <c r="H863" s="30" t="s">
        <v>77</v>
      </c>
      <c r="I863" s="32">
        <v>5562</v>
      </c>
      <c r="K863" s="36">
        <f t="shared" si="13"/>
        <v>1803</v>
      </c>
      <c r="L863" s="36">
        <f>IFERROR(VLOOKUP(K863,Table2[[Employee Number]:[Monthly Income]],6, FALSE),"No Value")</f>
        <v>5538</v>
      </c>
      <c r="M863" s="36" t="str">
        <f>IFERROR(VLOOKUP(K863,Table2[[Employee Number]:[Job Role]],3,FALSE),"NULL")</f>
        <v>Healthcare Representative</v>
      </c>
    </row>
    <row r="864" spans="2:13" x14ac:dyDescent="0.25">
      <c r="B864" s="29" t="s">
        <v>56</v>
      </c>
      <c r="C864" s="30" t="s">
        <v>60</v>
      </c>
      <c r="D864" s="31">
        <v>1727</v>
      </c>
      <c r="E864" s="30" t="s">
        <v>62</v>
      </c>
      <c r="F864" s="30" t="s">
        <v>83</v>
      </c>
      <c r="G864" s="31">
        <v>46</v>
      </c>
      <c r="H864" s="30" t="s">
        <v>71</v>
      </c>
      <c r="I864" s="32">
        <v>5562</v>
      </c>
      <c r="K864" s="36">
        <f t="shared" si="13"/>
        <v>690</v>
      </c>
      <c r="L864" s="36">
        <f>IFERROR(VLOOKUP(K864,Table2[[Employee Number]:[Monthly Income]],6, FALSE),"No Value")</f>
        <v>5561</v>
      </c>
      <c r="M864" s="36" t="str">
        <f>IFERROR(VLOOKUP(K864,Table2[[Employee Number]:[Job Role]],3,FALSE),"NULL")</f>
        <v>Sales Executive</v>
      </c>
    </row>
    <row r="865" spans="2:13" x14ac:dyDescent="0.25">
      <c r="B865" s="29" t="s">
        <v>56</v>
      </c>
      <c r="C865" s="30" t="s">
        <v>60</v>
      </c>
      <c r="D865" s="31">
        <v>1594</v>
      </c>
      <c r="E865" s="30" t="s">
        <v>62</v>
      </c>
      <c r="F865" s="30" t="s">
        <v>68</v>
      </c>
      <c r="G865" s="31">
        <v>36</v>
      </c>
      <c r="H865" s="30" t="s">
        <v>71</v>
      </c>
      <c r="I865" s="32">
        <v>5562</v>
      </c>
      <c r="K865" s="36">
        <f t="shared" si="13"/>
        <v>1945</v>
      </c>
      <c r="L865" s="36">
        <f>IFERROR(VLOOKUP(K865,Table2[[Employee Number]:[Monthly Income]],6, FALSE),"No Value")</f>
        <v>5561</v>
      </c>
      <c r="M865" s="36" t="str">
        <f>IFERROR(VLOOKUP(K865,Table2[[Employee Number]:[Job Role]],3,FALSE),"NULL")</f>
        <v>Sales Executive</v>
      </c>
    </row>
    <row r="866" spans="2:13" x14ac:dyDescent="0.25">
      <c r="B866" s="29" t="s">
        <v>56</v>
      </c>
      <c r="C866" s="30" t="s">
        <v>60</v>
      </c>
      <c r="D866" s="31">
        <v>630</v>
      </c>
      <c r="E866" s="30" t="s">
        <v>62</v>
      </c>
      <c r="F866" s="30" t="s">
        <v>63</v>
      </c>
      <c r="G866" s="31">
        <v>52</v>
      </c>
      <c r="H866" s="30" t="s">
        <v>55</v>
      </c>
      <c r="I866" s="32">
        <v>5577</v>
      </c>
      <c r="K866" s="36">
        <f t="shared" si="13"/>
        <v>902</v>
      </c>
      <c r="L866" s="36">
        <f>IFERROR(VLOOKUP(K866,Table2[[Employee Number]:[Monthly Income]],6, FALSE),"No Value")</f>
        <v>5562</v>
      </c>
      <c r="M866" s="36" t="str">
        <f>IFERROR(VLOOKUP(K866,Table2[[Employee Number]:[Job Role]],3,FALSE),"NULL")</f>
        <v>Healthcare Representative</v>
      </c>
    </row>
    <row r="867" spans="2:13" x14ac:dyDescent="0.25">
      <c r="B867" s="29" t="s">
        <v>56</v>
      </c>
      <c r="C867" s="30" t="s">
        <v>60</v>
      </c>
      <c r="D867" s="31">
        <v>367</v>
      </c>
      <c r="E867" s="30" t="s">
        <v>62</v>
      </c>
      <c r="F867" s="30" t="s">
        <v>83</v>
      </c>
      <c r="G867" s="31">
        <v>31</v>
      </c>
      <c r="H867" s="30" t="s">
        <v>77</v>
      </c>
      <c r="I867" s="32">
        <v>5582</v>
      </c>
      <c r="K867" s="36">
        <f t="shared" si="13"/>
        <v>1727</v>
      </c>
      <c r="L867" s="36">
        <f>IFERROR(VLOOKUP(K867,Table2[[Employee Number]:[Monthly Income]],6, FALSE),"No Value")</f>
        <v>5562</v>
      </c>
      <c r="M867" s="36" t="str">
        <f>IFERROR(VLOOKUP(K867,Table2[[Employee Number]:[Job Role]],3,FALSE),"NULL")</f>
        <v>Healthcare Representative</v>
      </c>
    </row>
    <row r="868" spans="2:13" x14ac:dyDescent="0.25">
      <c r="B868" s="29" t="s">
        <v>56</v>
      </c>
      <c r="C868" s="30" t="s">
        <v>48</v>
      </c>
      <c r="D868" s="31">
        <v>1117</v>
      </c>
      <c r="E868" s="30" t="s">
        <v>51</v>
      </c>
      <c r="F868" s="30" t="s">
        <v>52</v>
      </c>
      <c r="G868" s="31">
        <v>45</v>
      </c>
      <c r="H868" s="30" t="s">
        <v>71</v>
      </c>
      <c r="I868" s="32">
        <v>5593</v>
      </c>
      <c r="K868" s="36">
        <f t="shared" si="13"/>
        <v>1594</v>
      </c>
      <c r="L868" s="36">
        <f>IFERROR(VLOOKUP(K868,Table2[[Employee Number]:[Monthly Income]],6, FALSE),"No Value")</f>
        <v>5562</v>
      </c>
      <c r="M868" s="36" t="str">
        <f>IFERROR(VLOOKUP(K868,Table2[[Employee Number]:[Job Role]],3,FALSE),"NULL")</f>
        <v>Laboratory Technician</v>
      </c>
    </row>
    <row r="869" spans="2:13" x14ac:dyDescent="0.25">
      <c r="B869" s="29" t="s">
        <v>56</v>
      </c>
      <c r="C869" s="30" t="s">
        <v>60</v>
      </c>
      <c r="D869" s="31">
        <v>202</v>
      </c>
      <c r="E869" s="30" t="s">
        <v>51</v>
      </c>
      <c r="F869" s="30" t="s">
        <v>63</v>
      </c>
      <c r="G869" s="31">
        <v>40</v>
      </c>
      <c r="H869" s="30" t="s">
        <v>77</v>
      </c>
      <c r="I869" s="32">
        <v>5605</v>
      </c>
      <c r="K869" s="36">
        <f t="shared" si="13"/>
        <v>630</v>
      </c>
      <c r="L869" s="36">
        <f>IFERROR(VLOOKUP(K869,Table2[[Employee Number]:[Monthly Income]],6, FALSE),"No Value")</f>
        <v>5577</v>
      </c>
      <c r="M869" s="36" t="str">
        <f>IFERROR(VLOOKUP(K869,Table2[[Employee Number]:[Job Role]],3,FALSE),"NULL")</f>
        <v>Research Scientist</v>
      </c>
    </row>
    <row r="870" spans="2:13" x14ac:dyDescent="0.25">
      <c r="B870" s="29" t="s">
        <v>56</v>
      </c>
      <c r="C870" s="30" t="s">
        <v>48</v>
      </c>
      <c r="D870" s="31">
        <v>382</v>
      </c>
      <c r="E870" s="30" t="s">
        <v>51</v>
      </c>
      <c r="F870" s="30" t="s">
        <v>52</v>
      </c>
      <c r="G870" s="31">
        <v>38</v>
      </c>
      <c r="H870" s="30" t="s">
        <v>55</v>
      </c>
      <c r="I870" s="32">
        <v>5605</v>
      </c>
      <c r="K870" s="36">
        <f t="shared" si="13"/>
        <v>367</v>
      </c>
      <c r="L870" s="36">
        <f>IFERROR(VLOOKUP(K870,Table2[[Employee Number]:[Monthly Income]],6, FALSE),"No Value")</f>
        <v>5582</v>
      </c>
      <c r="M870" s="36" t="str">
        <f>IFERROR(VLOOKUP(K870,Table2[[Employee Number]:[Job Role]],3,FALSE),"NULL")</f>
        <v>Healthcare Representative</v>
      </c>
    </row>
    <row r="871" spans="2:13" x14ac:dyDescent="0.25">
      <c r="B871" s="29" t="s">
        <v>44</v>
      </c>
      <c r="C871" s="30" t="s">
        <v>48</v>
      </c>
      <c r="D871" s="31">
        <v>1967</v>
      </c>
      <c r="E871" s="30" t="s">
        <v>62</v>
      </c>
      <c r="F871" s="30" t="s">
        <v>52</v>
      </c>
      <c r="G871" s="31">
        <v>31</v>
      </c>
      <c r="H871" s="30" t="s">
        <v>71</v>
      </c>
      <c r="I871" s="32">
        <v>5617</v>
      </c>
      <c r="K871" s="36">
        <f t="shared" si="13"/>
        <v>1117</v>
      </c>
      <c r="L871" s="36">
        <f>IFERROR(VLOOKUP(K871,Table2[[Employee Number]:[Monthly Income]],6, FALSE),"No Value")</f>
        <v>5593</v>
      </c>
      <c r="M871" s="36" t="str">
        <f>IFERROR(VLOOKUP(K871,Table2[[Employee Number]:[Job Role]],3,FALSE),"NULL")</f>
        <v>Sales Executive</v>
      </c>
    </row>
    <row r="872" spans="2:13" x14ac:dyDescent="0.25">
      <c r="B872" s="29" t="s">
        <v>56</v>
      </c>
      <c r="C872" s="30" t="s">
        <v>48</v>
      </c>
      <c r="D872" s="31">
        <v>1436</v>
      </c>
      <c r="E872" s="30" t="s">
        <v>51</v>
      </c>
      <c r="F872" s="30" t="s">
        <v>52</v>
      </c>
      <c r="G872" s="31">
        <v>36</v>
      </c>
      <c r="H872" s="30" t="s">
        <v>71</v>
      </c>
      <c r="I872" s="32">
        <v>5647</v>
      </c>
      <c r="K872" s="36">
        <f t="shared" si="13"/>
        <v>202</v>
      </c>
      <c r="L872" s="36">
        <f>IFERROR(VLOOKUP(K872,Table2[[Employee Number]:[Monthly Income]],6, FALSE),"No Value")</f>
        <v>5605</v>
      </c>
      <c r="M872" s="36" t="str">
        <f>IFERROR(VLOOKUP(K872,Table2[[Employee Number]:[Job Role]],3,FALSE),"NULL")</f>
        <v>Research Scientist</v>
      </c>
    </row>
    <row r="873" spans="2:13" x14ac:dyDescent="0.25">
      <c r="B873" s="29" t="s">
        <v>56</v>
      </c>
      <c r="C873" s="30" t="s">
        <v>60</v>
      </c>
      <c r="D873" s="31">
        <v>422</v>
      </c>
      <c r="E873" s="30" t="s">
        <v>62</v>
      </c>
      <c r="F873" s="30" t="s">
        <v>83</v>
      </c>
      <c r="G873" s="31">
        <v>58</v>
      </c>
      <c r="H873" s="30" t="s">
        <v>71</v>
      </c>
      <c r="I873" s="32">
        <v>5660</v>
      </c>
      <c r="K873" s="36">
        <f t="shared" si="13"/>
        <v>382</v>
      </c>
      <c r="L873" s="36">
        <f>IFERROR(VLOOKUP(K873,Table2[[Employee Number]:[Monthly Income]],6, FALSE),"No Value")</f>
        <v>5605</v>
      </c>
      <c r="M873" s="36" t="str">
        <f>IFERROR(VLOOKUP(K873,Table2[[Employee Number]:[Job Role]],3,FALSE),"NULL")</f>
        <v>Sales Executive</v>
      </c>
    </row>
    <row r="874" spans="2:13" x14ac:dyDescent="0.25">
      <c r="B874" s="29" t="s">
        <v>56</v>
      </c>
      <c r="C874" s="30" t="s">
        <v>60</v>
      </c>
      <c r="D874" s="31">
        <v>412</v>
      </c>
      <c r="E874" s="30" t="s">
        <v>62</v>
      </c>
      <c r="F874" s="30" t="s">
        <v>83</v>
      </c>
      <c r="G874" s="31">
        <v>28</v>
      </c>
      <c r="H874" s="30" t="s">
        <v>55</v>
      </c>
      <c r="I874" s="32">
        <v>5661</v>
      </c>
      <c r="K874" s="36" t="str">
        <f t="shared" si="13"/>
        <v>No Data Available</v>
      </c>
      <c r="L874" s="36" t="str">
        <f>IFERROR(VLOOKUP(K874,Table2[[Employee Number]:[Monthly Income]],6, FALSE),"No Value")</f>
        <v>No Value</v>
      </c>
      <c r="M874" s="36" t="str">
        <f>IFERROR(VLOOKUP(K874,Table2[[Employee Number]:[Job Role]],3,FALSE),"NULL")</f>
        <v>NULL</v>
      </c>
    </row>
    <row r="875" spans="2:13" x14ac:dyDescent="0.25">
      <c r="B875" s="29" t="s">
        <v>56</v>
      </c>
      <c r="C875" s="30" t="s">
        <v>48</v>
      </c>
      <c r="D875" s="31">
        <v>983</v>
      </c>
      <c r="E875" s="30" t="s">
        <v>51</v>
      </c>
      <c r="F875" s="30" t="s">
        <v>52</v>
      </c>
      <c r="G875" s="31">
        <v>38</v>
      </c>
      <c r="H875" s="30" t="s">
        <v>77</v>
      </c>
      <c r="I875" s="32">
        <v>5666</v>
      </c>
      <c r="K875" s="36">
        <f t="shared" si="13"/>
        <v>1436</v>
      </c>
      <c r="L875" s="36">
        <f>IFERROR(VLOOKUP(K875,Table2[[Employee Number]:[Monthly Income]],6, FALSE),"No Value")</f>
        <v>5647</v>
      </c>
      <c r="M875" s="36" t="str">
        <f>IFERROR(VLOOKUP(K875,Table2[[Employee Number]:[Job Role]],3,FALSE),"NULL")</f>
        <v>Sales Executive</v>
      </c>
    </row>
    <row r="876" spans="2:13" x14ac:dyDescent="0.25">
      <c r="B876" s="29" t="s">
        <v>56</v>
      </c>
      <c r="C876" s="30" t="s">
        <v>48</v>
      </c>
      <c r="D876" s="31">
        <v>1880</v>
      </c>
      <c r="E876" s="30" t="s">
        <v>51</v>
      </c>
      <c r="F876" s="30" t="s">
        <v>52</v>
      </c>
      <c r="G876" s="31">
        <v>36</v>
      </c>
      <c r="H876" s="30" t="s">
        <v>71</v>
      </c>
      <c r="I876" s="32">
        <v>5673</v>
      </c>
      <c r="K876" s="36">
        <f t="shared" si="13"/>
        <v>422</v>
      </c>
      <c r="L876" s="36">
        <f>IFERROR(VLOOKUP(K876,Table2[[Employee Number]:[Monthly Income]],6, FALSE),"No Value")</f>
        <v>5660</v>
      </c>
      <c r="M876" s="36" t="str">
        <f>IFERROR(VLOOKUP(K876,Table2[[Employee Number]:[Job Role]],3,FALSE),"NULL")</f>
        <v>Healthcare Representative</v>
      </c>
    </row>
    <row r="877" spans="2:13" x14ac:dyDescent="0.25">
      <c r="B877" s="29" t="s">
        <v>56</v>
      </c>
      <c r="C877" s="30" t="s">
        <v>60</v>
      </c>
      <c r="D877" s="31">
        <v>419</v>
      </c>
      <c r="E877" s="30" t="s">
        <v>51</v>
      </c>
      <c r="F877" s="30" t="s">
        <v>68</v>
      </c>
      <c r="G877" s="31">
        <v>36</v>
      </c>
      <c r="H877" s="30" t="s">
        <v>71</v>
      </c>
      <c r="I877" s="32">
        <v>5674</v>
      </c>
      <c r="K877" s="36">
        <f t="shared" si="13"/>
        <v>412</v>
      </c>
      <c r="L877" s="36">
        <f>IFERROR(VLOOKUP(K877,Table2[[Employee Number]:[Monthly Income]],6, FALSE),"No Value")</f>
        <v>5661</v>
      </c>
      <c r="M877" s="36" t="str">
        <f>IFERROR(VLOOKUP(K877,Table2[[Employee Number]:[Job Role]],3,FALSE),"NULL")</f>
        <v>Healthcare Representative</v>
      </c>
    </row>
    <row r="878" spans="2:13" x14ac:dyDescent="0.25">
      <c r="B878" s="29" t="s">
        <v>56</v>
      </c>
      <c r="C878" s="30" t="s">
        <v>48</v>
      </c>
      <c r="D878" s="31">
        <v>1849</v>
      </c>
      <c r="E878" s="30" t="s">
        <v>62</v>
      </c>
      <c r="F878" s="30" t="s">
        <v>52</v>
      </c>
      <c r="G878" s="31">
        <v>43</v>
      </c>
      <c r="H878" s="30" t="s">
        <v>71</v>
      </c>
      <c r="I878" s="32">
        <v>5675</v>
      </c>
      <c r="K878" s="36">
        <f t="shared" si="13"/>
        <v>983</v>
      </c>
      <c r="L878" s="36">
        <f>IFERROR(VLOOKUP(K878,Table2[[Employee Number]:[Monthly Income]],6, FALSE),"No Value")</f>
        <v>5666</v>
      </c>
      <c r="M878" s="36" t="str">
        <f>IFERROR(VLOOKUP(K878,Table2[[Employee Number]:[Job Role]],3,FALSE),"NULL")</f>
        <v>Sales Executive</v>
      </c>
    </row>
    <row r="879" spans="2:13" x14ac:dyDescent="0.25">
      <c r="B879" s="29" t="s">
        <v>56</v>
      </c>
      <c r="C879" s="30" t="s">
        <v>48</v>
      </c>
      <c r="D879" s="31">
        <v>1986</v>
      </c>
      <c r="E879" s="30" t="s">
        <v>51</v>
      </c>
      <c r="F879" s="30" t="s">
        <v>52</v>
      </c>
      <c r="G879" s="31">
        <v>40</v>
      </c>
      <c r="H879" s="30" t="s">
        <v>55</v>
      </c>
      <c r="I879" s="32">
        <v>5677</v>
      </c>
      <c r="K879" s="36">
        <f t="shared" si="13"/>
        <v>1880</v>
      </c>
      <c r="L879" s="36">
        <f>IFERROR(VLOOKUP(K879,Table2[[Employee Number]:[Monthly Income]],6, FALSE),"No Value")</f>
        <v>5673</v>
      </c>
      <c r="M879" s="36" t="str">
        <f>IFERROR(VLOOKUP(K879,Table2[[Employee Number]:[Job Role]],3,FALSE),"NULL")</f>
        <v>Sales Executive</v>
      </c>
    </row>
    <row r="880" spans="2:13" x14ac:dyDescent="0.25">
      <c r="B880" s="29" t="s">
        <v>56</v>
      </c>
      <c r="C880" s="30" t="s">
        <v>60</v>
      </c>
      <c r="D880" s="31">
        <v>663</v>
      </c>
      <c r="E880" s="30" t="s">
        <v>62</v>
      </c>
      <c r="F880" s="30" t="s">
        <v>68</v>
      </c>
      <c r="G880" s="31">
        <v>43</v>
      </c>
      <c r="H880" s="30" t="s">
        <v>134</v>
      </c>
      <c r="I880" s="32">
        <v>5679</v>
      </c>
      <c r="K880" s="36">
        <f t="shared" si="13"/>
        <v>419</v>
      </c>
      <c r="L880" s="36">
        <f>IFERROR(VLOOKUP(K880,Table2[[Employee Number]:[Monthly Income]],6, FALSE),"No Value")</f>
        <v>5674</v>
      </c>
      <c r="M880" s="36" t="str">
        <f>IFERROR(VLOOKUP(K880,Table2[[Employee Number]:[Job Role]],3,FALSE),"NULL")</f>
        <v>Laboratory Technician</v>
      </c>
    </row>
    <row r="881" spans="2:13" x14ac:dyDescent="0.25">
      <c r="B881" s="29" t="s">
        <v>56</v>
      </c>
      <c r="C881" s="30" t="s">
        <v>60</v>
      </c>
      <c r="D881" s="31">
        <v>2049</v>
      </c>
      <c r="E881" s="30" t="s">
        <v>62</v>
      </c>
      <c r="F881" s="30" t="s">
        <v>83</v>
      </c>
      <c r="G881" s="31">
        <v>35</v>
      </c>
      <c r="H881" s="30" t="s">
        <v>71</v>
      </c>
      <c r="I881" s="32">
        <v>5689</v>
      </c>
      <c r="K881" s="36">
        <f t="shared" si="13"/>
        <v>1849</v>
      </c>
      <c r="L881" s="36">
        <f>IFERROR(VLOOKUP(K881,Table2[[Employee Number]:[Monthly Income]],6, FALSE),"No Value")</f>
        <v>5675</v>
      </c>
      <c r="M881" s="36" t="str">
        <f>IFERROR(VLOOKUP(K881,Table2[[Employee Number]:[Job Role]],3,FALSE),"NULL")</f>
        <v>Sales Executive</v>
      </c>
    </row>
    <row r="882" spans="2:13" x14ac:dyDescent="0.25">
      <c r="B882" s="29" t="s">
        <v>56</v>
      </c>
      <c r="C882" s="30" t="s">
        <v>48</v>
      </c>
      <c r="D882" s="31">
        <v>1163</v>
      </c>
      <c r="E882" s="30" t="s">
        <v>51</v>
      </c>
      <c r="F882" s="30" t="s">
        <v>52</v>
      </c>
      <c r="G882" s="31">
        <v>34</v>
      </c>
      <c r="H882" s="30" t="s">
        <v>65</v>
      </c>
      <c r="I882" s="32">
        <v>5714</v>
      </c>
      <c r="K882" s="36">
        <f t="shared" si="13"/>
        <v>1986</v>
      </c>
      <c r="L882" s="36">
        <f>IFERROR(VLOOKUP(K882,Table2[[Employee Number]:[Monthly Income]],6, FALSE),"No Value")</f>
        <v>5677</v>
      </c>
      <c r="M882" s="36" t="str">
        <f>IFERROR(VLOOKUP(K882,Table2[[Employee Number]:[Job Role]],3,FALSE),"NULL")</f>
        <v>Sales Executive</v>
      </c>
    </row>
    <row r="883" spans="2:13" x14ac:dyDescent="0.25">
      <c r="B883" s="29" t="s">
        <v>56</v>
      </c>
      <c r="C883" s="30" t="s">
        <v>48</v>
      </c>
      <c r="D883" s="31">
        <v>516</v>
      </c>
      <c r="E883" s="30" t="s">
        <v>51</v>
      </c>
      <c r="F883" s="30" t="s">
        <v>52</v>
      </c>
      <c r="G883" s="31">
        <v>40</v>
      </c>
      <c r="H883" s="30" t="s">
        <v>55</v>
      </c>
      <c r="I883" s="32">
        <v>5715</v>
      </c>
      <c r="K883" s="36">
        <f t="shared" si="13"/>
        <v>663</v>
      </c>
      <c r="L883" s="36">
        <f>IFERROR(VLOOKUP(K883,Table2[[Employee Number]:[Monthly Income]],6, FALSE),"No Value")</f>
        <v>5679</v>
      </c>
      <c r="M883" s="36" t="str">
        <f>IFERROR(VLOOKUP(K883,Table2[[Employee Number]:[Job Role]],3,FALSE),"NULL")</f>
        <v>Laboratory Technician</v>
      </c>
    </row>
    <row r="884" spans="2:13" x14ac:dyDescent="0.25">
      <c r="B884" s="29" t="s">
        <v>56</v>
      </c>
      <c r="C884" s="30" t="s">
        <v>60</v>
      </c>
      <c r="D884" s="31">
        <v>1161</v>
      </c>
      <c r="E884" s="30" t="s">
        <v>51</v>
      </c>
      <c r="F884" s="30" t="s">
        <v>83</v>
      </c>
      <c r="G884" s="31">
        <v>37</v>
      </c>
      <c r="H884" s="30" t="s">
        <v>55</v>
      </c>
      <c r="I884" s="32">
        <v>5731</v>
      </c>
      <c r="K884" s="36">
        <f t="shared" si="13"/>
        <v>2049</v>
      </c>
      <c r="L884" s="36">
        <f>IFERROR(VLOOKUP(K884,Table2[[Employee Number]:[Monthly Income]],6, FALSE),"No Value")</f>
        <v>5689</v>
      </c>
      <c r="M884" s="36" t="str">
        <f>IFERROR(VLOOKUP(K884,Table2[[Employee Number]:[Job Role]],3,FALSE),"NULL")</f>
        <v>Healthcare Representative</v>
      </c>
    </row>
    <row r="885" spans="2:13" x14ac:dyDescent="0.25">
      <c r="B885" s="29" t="s">
        <v>56</v>
      </c>
      <c r="C885" s="30" t="s">
        <v>48</v>
      </c>
      <c r="D885" s="31">
        <v>1929</v>
      </c>
      <c r="E885" s="30" t="s">
        <v>51</v>
      </c>
      <c r="F885" s="30" t="s">
        <v>52</v>
      </c>
      <c r="G885" s="31">
        <v>39</v>
      </c>
      <c r="H885" s="30" t="s">
        <v>71</v>
      </c>
      <c r="I885" s="32">
        <v>5736</v>
      </c>
      <c r="K885" s="36">
        <f t="shared" si="13"/>
        <v>1163</v>
      </c>
      <c r="L885" s="36">
        <f>IFERROR(VLOOKUP(K885,Table2[[Employee Number]:[Monthly Income]],6, FALSE),"No Value")</f>
        <v>5714</v>
      </c>
      <c r="M885" s="36" t="str">
        <f>IFERROR(VLOOKUP(K885,Table2[[Employee Number]:[Job Role]],3,FALSE),"NULL")</f>
        <v>Sales Executive</v>
      </c>
    </row>
    <row r="886" spans="2:13" x14ac:dyDescent="0.25">
      <c r="B886" s="29" t="s">
        <v>56</v>
      </c>
      <c r="C886" s="30" t="s">
        <v>161</v>
      </c>
      <c r="D886" s="31">
        <v>1642</v>
      </c>
      <c r="E886" s="30" t="s">
        <v>62</v>
      </c>
      <c r="F886" s="30" t="s">
        <v>163</v>
      </c>
      <c r="G886" s="31">
        <v>44</v>
      </c>
      <c r="H886" s="30" t="s">
        <v>134</v>
      </c>
      <c r="I886" s="32">
        <v>5743</v>
      </c>
      <c r="K886" s="36">
        <f t="shared" si="13"/>
        <v>516</v>
      </c>
      <c r="L886" s="36">
        <f>IFERROR(VLOOKUP(K886,Table2[[Employee Number]:[Monthly Income]],6, FALSE),"No Value")</f>
        <v>5715</v>
      </c>
      <c r="M886" s="36" t="str">
        <f>IFERROR(VLOOKUP(K886,Table2[[Employee Number]:[Job Role]],3,FALSE),"NULL")</f>
        <v>Sales Executive</v>
      </c>
    </row>
    <row r="887" spans="2:13" x14ac:dyDescent="0.25">
      <c r="B887" s="29" t="s">
        <v>44</v>
      </c>
      <c r="C887" s="30" t="s">
        <v>48</v>
      </c>
      <c r="D887" s="31">
        <v>142</v>
      </c>
      <c r="E887" s="30" t="s">
        <v>62</v>
      </c>
      <c r="F887" s="30" t="s">
        <v>52</v>
      </c>
      <c r="G887" s="31">
        <v>25</v>
      </c>
      <c r="H887" s="30" t="s">
        <v>77</v>
      </c>
      <c r="I887" s="32">
        <v>5744</v>
      </c>
      <c r="K887" s="36">
        <f t="shared" si="13"/>
        <v>1161</v>
      </c>
      <c r="L887" s="36">
        <f>IFERROR(VLOOKUP(K887,Table2[[Employee Number]:[Monthly Income]],6, FALSE),"No Value")</f>
        <v>5731</v>
      </c>
      <c r="M887" s="36" t="str">
        <f>IFERROR(VLOOKUP(K887,Table2[[Employee Number]:[Job Role]],3,FALSE),"NULL")</f>
        <v>Healthcare Representative</v>
      </c>
    </row>
    <row r="888" spans="2:13" x14ac:dyDescent="0.25">
      <c r="B888" s="29" t="s">
        <v>56</v>
      </c>
      <c r="C888" s="30" t="s">
        <v>60</v>
      </c>
      <c r="D888" s="31">
        <v>393</v>
      </c>
      <c r="E888" s="30" t="s">
        <v>62</v>
      </c>
      <c r="F888" s="30" t="s">
        <v>83</v>
      </c>
      <c r="G888" s="31">
        <v>38</v>
      </c>
      <c r="H888" s="30" t="s">
        <v>71</v>
      </c>
      <c r="I888" s="32">
        <v>5745</v>
      </c>
      <c r="K888" s="36">
        <f t="shared" si="13"/>
        <v>1929</v>
      </c>
      <c r="L888" s="36">
        <f>IFERROR(VLOOKUP(K888,Table2[[Employee Number]:[Monthly Income]],6, FALSE),"No Value")</f>
        <v>5736</v>
      </c>
      <c r="M888" s="36" t="str">
        <f>IFERROR(VLOOKUP(K888,Table2[[Employee Number]:[Job Role]],3,FALSE),"NULL")</f>
        <v>Sales Executive</v>
      </c>
    </row>
    <row r="889" spans="2:13" x14ac:dyDescent="0.25">
      <c r="B889" s="29" t="s">
        <v>56</v>
      </c>
      <c r="C889" s="30" t="s">
        <v>60</v>
      </c>
      <c r="D889" s="31">
        <v>1932</v>
      </c>
      <c r="E889" s="30" t="s">
        <v>62</v>
      </c>
      <c r="F889" s="30" t="s">
        <v>63</v>
      </c>
      <c r="G889" s="31">
        <v>34</v>
      </c>
      <c r="H889" s="30" t="s">
        <v>71</v>
      </c>
      <c r="I889" s="32">
        <v>5747</v>
      </c>
      <c r="K889" s="36">
        <f t="shared" si="13"/>
        <v>1642</v>
      </c>
      <c r="L889" s="36">
        <f>IFERROR(VLOOKUP(K889,Table2[[Employee Number]:[Monthly Income]],6, FALSE),"No Value")</f>
        <v>5743</v>
      </c>
      <c r="M889" s="36" t="str">
        <f>IFERROR(VLOOKUP(K889,Table2[[Employee Number]:[Job Role]],3,FALSE),"NULL")</f>
        <v>Human Resources</v>
      </c>
    </row>
    <row r="890" spans="2:13" x14ac:dyDescent="0.25">
      <c r="B890" s="29" t="s">
        <v>56</v>
      </c>
      <c r="C890" s="30" t="s">
        <v>60</v>
      </c>
      <c r="D890" s="31">
        <v>1804</v>
      </c>
      <c r="E890" s="30" t="s">
        <v>62</v>
      </c>
      <c r="F890" s="30" t="s">
        <v>81</v>
      </c>
      <c r="G890" s="31">
        <v>35</v>
      </c>
      <c r="H890" s="30" t="s">
        <v>55</v>
      </c>
      <c r="I890" s="32">
        <v>5762</v>
      </c>
      <c r="K890" s="36" t="str">
        <f t="shared" si="13"/>
        <v>No Data Available</v>
      </c>
      <c r="L890" s="36" t="str">
        <f>IFERROR(VLOOKUP(K890,Table2[[Employee Number]:[Monthly Income]],6, FALSE),"No Value")</f>
        <v>No Value</v>
      </c>
      <c r="M890" s="36" t="str">
        <f>IFERROR(VLOOKUP(K890,Table2[[Employee Number]:[Job Role]],3,FALSE),"NULL")</f>
        <v>NULL</v>
      </c>
    </row>
    <row r="891" spans="2:13" x14ac:dyDescent="0.25">
      <c r="B891" s="29" t="s">
        <v>44</v>
      </c>
      <c r="C891" s="30" t="s">
        <v>48</v>
      </c>
      <c r="D891" s="31">
        <v>1487</v>
      </c>
      <c r="E891" s="30" t="s">
        <v>51</v>
      </c>
      <c r="F891" s="30" t="s">
        <v>52</v>
      </c>
      <c r="G891" s="31">
        <v>29</v>
      </c>
      <c r="H891" s="30" t="s">
        <v>77</v>
      </c>
      <c r="I891" s="32">
        <v>5765</v>
      </c>
      <c r="K891" s="36">
        <f t="shared" si="13"/>
        <v>393</v>
      </c>
      <c r="L891" s="36">
        <f>IFERROR(VLOOKUP(K891,Table2[[Employee Number]:[Monthly Income]],6, FALSE),"No Value")</f>
        <v>5745</v>
      </c>
      <c r="M891" s="36" t="str">
        <f>IFERROR(VLOOKUP(K891,Table2[[Employee Number]:[Job Role]],3,FALSE),"NULL")</f>
        <v>Healthcare Representative</v>
      </c>
    </row>
    <row r="892" spans="2:13" x14ac:dyDescent="0.25">
      <c r="B892" s="29" t="s">
        <v>56</v>
      </c>
      <c r="C892" s="30" t="s">
        <v>60</v>
      </c>
      <c r="D892" s="31">
        <v>1631</v>
      </c>
      <c r="E892" s="30" t="s">
        <v>62</v>
      </c>
      <c r="F892" s="30" t="s">
        <v>81</v>
      </c>
      <c r="G892" s="31">
        <v>37</v>
      </c>
      <c r="H892" s="30" t="s">
        <v>77</v>
      </c>
      <c r="I892" s="32">
        <v>5768</v>
      </c>
      <c r="K892" s="36">
        <f t="shared" si="13"/>
        <v>1932</v>
      </c>
      <c r="L892" s="36">
        <f>IFERROR(VLOOKUP(K892,Table2[[Employee Number]:[Monthly Income]],6, FALSE),"No Value")</f>
        <v>5747</v>
      </c>
      <c r="M892" s="36" t="str">
        <f>IFERROR(VLOOKUP(K892,Table2[[Employee Number]:[Job Role]],3,FALSE),"NULL")</f>
        <v>Research Scientist</v>
      </c>
    </row>
    <row r="893" spans="2:13" x14ac:dyDescent="0.25">
      <c r="B893" s="29" t="s">
        <v>56</v>
      </c>
      <c r="C893" s="30" t="s">
        <v>48</v>
      </c>
      <c r="D893" s="31">
        <v>1403</v>
      </c>
      <c r="E893" s="30" t="s">
        <v>51</v>
      </c>
      <c r="F893" s="30" t="s">
        <v>52</v>
      </c>
      <c r="G893" s="31">
        <v>27</v>
      </c>
      <c r="H893" s="30" t="s">
        <v>77</v>
      </c>
      <c r="I893" s="32">
        <v>5769</v>
      </c>
      <c r="K893" s="36">
        <f t="shared" si="13"/>
        <v>1804</v>
      </c>
      <c r="L893" s="36">
        <f>IFERROR(VLOOKUP(K893,Table2[[Employee Number]:[Monthly Income]],6, FALSE),"No Value")</f>
        <v>5762</v>
      </c>
      <c r="M893" s="36" t="str">
        <f>IFERROR(VLOOKUP(K893,Table2[[Employee Number]:[Job Role]],3,FALSE),"NULL")</f>
        <v>Manufacturing Director</v>
      </c>
    </row>
    <row r="894" spans="2:13" x14ac:dyDescent="0.25">
      <c r="B894" s="29" t="s">
        <v>56</v>
      </c>
      <c r="C894" s="30" t="s">
        <v>60</v>
      </c>
      <c r="D894" s="31">
        <v>1611</v>
      </c>
      <c r="E894" s="30" t="s">
        <v>51</v>
      </c>
      <c r="F894" s="30" t="s">
        <v>68</v>
      </c>
      <c r="G894" s="31">
        <v>45</v>
      </c>
      <c r="H894" s="30" t="s">
        <v>134</v>
      </c>
      <c r="I894" s="32">
        <v>5769</v>
      </c>
      <c r="K894" s="36" t="str">
        <f t="shared" si="13"/>
        <v>No Data Available</v>
      </c>
      <c r="L894" s="36" t="str">
        <f>IFERROR(VLOOKUP(K894,Table2[[Employee Number]:[Monthly Income]],6, FALSE),"No Value")</f>
        <v>No Value</v>
      </c>
      <c r="M894" s="36" t="str">
        <f>IFERROR(VLOOKUP(K894,Table2[[Employee Number]:[Job Role]],3,FALSE),"NULL")</f>
        <v>NULL</v>
      </c>
    </row>
    <row r="895" spans="2:13" x14ac:dyDescent="0.25">
      <c r="B895" s="29" t="s">
        <v>56</v>
      </c>
      <c r="C895" s="30" t="s">
        <v>60</v>
      </c>
      <c r="D895" s="31">
        <v>1635</v>
      </c>
      <c r="E895" s="30" t="s">
        <v>51</v>
      </c>
      <c r="F895" s="30" t="s">
        <v>81</v>
      </c>
      <c r="G895" s="31">
        <v>45</v>
      </c>
      <c r="H895" s="30" t="s">
        <v>55</v>
      </c>
      <c r="I895" s="32">
        <v>5770</v>
      </c>
      <c r="K895" s="36">
        <f t="shared" si="13"/>
        <v>1631</v>
      </c>
      <c r="L895" s="36">
        <f>IFERROR(VLOOKUP(K895,Table2[[Employee Number]:[Monthly Income]],6, FALSE),"No Value")</f>
        <v>5768</v>
      </c>
      <c r="M895" s="36" t="str">
        <f>IFERROR(VLOOKUP(K895,Table2[[Employee Number]:[Job Role]],3,FALSE),"NULL")</f>
        <v>Manufacturing Director</v>
      </c>
    </row>
    <row r="896" spans="2:13" x14ac:dyDescent="0.25">
      <c r="B896" s="29" t="s">
        <v>56</v>
      </c>
      <c r="C896" s="30" t="s">
        <v>48</v>
      </c>
      <c r="D896" s="31">
        <v>62</v>
      </c>
      <c r="E896" s="30" t="s">
        <v>62</v>
      </c>
      <c r="F896" s="30" t="s">
        <v>52</v>
      </c>
      <c r="G896" s="31">
        <v>46</v>
      </c>
      <c r="H896" s="30" t="s">
        <v>71</v>
      </c>
      <c r="I896" s="32">
        <v>5772</v>
      </c>
      <c r="K896" s="36">
        <f t="shared" si="13"/>
        <v>1403</v>
      </c>
      <c r="L896" s="36">
        <f>IFERROR(VLOOKUP(K896,Table2[[Employee Number]:[Monthly Income]],6, FALSE),"No Value")</f>
        <v>5769</v>
      </c>
      <c r="M896" s="36" t="str">
        <f>IFERROR(VLOOKUP(K896,Table2[[Employee Number]:[Job Role]],3,FALSE),"NULL")</f>
        <v>Sales Executive</v>
      </c>
    </row>
    <row r="897" spans="2:13" x14ac:dyDescent="0.25">
      <c r="B897" s="29" t="s">
        <v>56</v>
      </c>
      <c r="C897" s="30" t="s">
        <v>60</v>
      </c>
      <c r="D897" s="31">
        <v>441</v>
      </c>
      <c r="E897" s="30" t="s">
        <v>51</v>
      </c>
      <c r="F897" s="30" t="s">
        <v>63</v>
      </c>
      <c r="G897" s="31">
        <v>30</v>
      </c>
      <c r="H897" s="30" t="s">
        <v>55</v>
      </c>
      <c r="I897" s="32">
        <v>5775</v>
      </c>
      <c r="K897" s="36">
        <f t="shared" si="13"/>
        <v>1611</v>
      </c>
      <c r="L897" s="36">
        <f>IFERROR(VLOOKUP(K897,Table2[[Employee Number]:[Monthly Income]],6, FALSE),"No Value")</f>
        <v>5769</v>
      </c>
      <c r="M897" s="36" t="str">
        <f>IFERROR(VLOOKUP(K897,Table2[[Employee Number]:[Job Role]],3,FALSE),"NULL")</f>
        <v>Laboratory Technician</v>
      </c>
    </row>
    <row r="898" spans="2:13" x14ac:dyDescent="0.25">
      <c r="B898" s="29" t="s">
        <v>56</v>
      </c>
      <c r="C898" s="30" t="s">
        <v>60</v>
      </c>
      <c r="D898" s="31">
        <v>1435</v>
      </c>
      <c r="E898" s="30" t="s">
        <v>62</v>
      </c>
      <c r="F898" s="30" t="s">
        <v>68</v>
      </c>
      <c r="G898" s="31">
        <v>36</v>
      </c>
      <c r="H898" s="30" t="s">
        <v>71</v>
      </c>
      <c r="I898" s="32">
        <v>5810</v>
      </c>
      <c r="K898" s="36">
        <f t="shared" si="13"/>
        <v>1635</v>
      </c>
      <c r="L898" s="36">
        <f>IFERROR(VLOOKUP(K898,Table2[[Employee Number]:[Monthly Income]],6, FALSE),"No Value")</f>
        <v>5770</v>
      </c>
      <c r="M898" s="36" t="str">
        <f>IFERROR(VLOOKUP(K898,Table2[[Employee Number]:[Job Role]],3,FALSE),"NULL")</f>
        <v>Manufacturing Director</v>
      </c>
    </row>
    <row r="899" spans="2:13" x14ac:dyDescent="0.25">
      <c r="B899" s="29" t="s">
        <v>56</v>
      </c>
      <c r="C899" s="30" t="s">
        <v>60</v>
      </c>
      <c r="D899" s="31">
        <v>1766</v>
      </c>
      <c r="E899" s="30" t="s">
        <v>62</v>
      </c>
      <c r="F899" s="30" t="s">
        <v>83</v>
      </c>
      <c r="G899" s="31">
        <v>38</v>
      </c>
      <c r="H899" s="30" t="s">
        <v>77</v>
      </c>
      <c r="I899" s="32">
        <v>5811</v>
      </c>
      <c r="K899" s="36">
        <f t="shared" si="13"/>
        <v>62</v>
      </c>
      <c r="L899" s="36">
        <f>IFERROR(VLOOKUP(K899,Table2[[Employee Number]:[Monthly Income]],6, FALSE),"No Value")</f>
        <v>5772</v>
      </c>
      <c r="M899" s="36" t="str">
        <f>IFERROR(VLOOKUP(K899,Table2[[Employee Number]:[Job Role]],3,FALSE),"NULL")</f>
        <v>Sales Executive</v>
      </c>
    </row>
    <row r="900" spans="2:13" x14ac:dyDescent="0.25">
      <c r="B900" s="29" t="s">
        <v>44</v>
      </c>
      <c r="C900" s="30" t="s">
        <v>48</v>
      </c>
      <c r="D900" s="31">
        <v>1797</v>
      </c>
      <c r="E900" s="30" t="s">
        <v>62</v>
      </c>
      <c r="F900" s="30" t="s">
        <v>52</v>
      </c>
      <c r="G900" s="31">
        <v>35</v>
      </c>
      <c r="H900" s="30" t="s">
        <v>77</v>
      </c>
      <c r="I900" s="32">
        <v>5813</v>
      </c>
      <c r="K900" s="36">
        <f t="shared" si="13"/>
        <v>441</v>
      </c>
      <c r="L900" s="36">
        <f>IFERROR(VLOOKUP(K900,Table2[[Employee Number]:[Monthly Income]],6, FALSE),"No Value")</f>
        <v>5775</v>
      </c>
      <c r="M900" s="36" t="str">
        <f>IFERROR(VLOOKUP(K900,Table2[[Employee Number]:[Job Role]],3,FALSE),"NULL")</f>
        <v>Research Scientist</v>
      </c>
    </row>
    <row r="901" spans="2:13" x14ac:dyDescent="0.25">
      <c r="B901" s="29" t="s">
        <v>44</v>
      </c>
      <c r="C901" s="30" t="s">
        <v>48</v>
      </c>
      <c r="D901" s="31">
        <v>401</v>
      </c>
      <c r="E901" s="30" t="s">
        <v>62</v>
      </c>
      <c r="F901" s="30" t="s">
        <v>52</v>
      </c>
      <c r="G901" s="31">
        <v>26</v>
      </c>
      <c r="H901" s="30" t="s">
        <v>71</v>
      </c>
      <c r="I901" s="32">
        <v>5828</v>
      </c>
      <c r="K901" s="36">
        <f t="shared" si="13"/>
        <v>1435</v>
      </c>
      <c r="L901" s="36">
        <f>IFERROR(VLOOKUP(K901,Table2[[Employee Number]:[Monthly Income]],6, FALSE),"No Value")</f>
        <v>5810</v>
      </c>
      <c r="M901" s="36" t="str">
        <f>IFERROR(VLOOKUP(K901,Table2[[Employee Number]:[Job Role]],3,FALSE),"NULL")</f>
        <v>Laboratory Technician</v>
      </c>
    </row>
    <row r="902" spans="2:13" x14ac:dyDescent="0.25">
      <c r="B902" s="29" t="s">
        <v>56</v>
      </c>
      <c r="C902" s="30" t="s">
        <v>60</v>
      </c>
      <c r="D902" s="31">
        <v>961</v>
      </c>
      <c r="E902" s="30" t="s">
        <v>51</v>
      </c>
      <c r="F902" s="30" t="s">
        <v>83</v>
      </c>
      <c r="G902" s="31">
        <v>31</v>
      </c>
      <c r="H902" s="30" t="s">
        <v>77</v>
      </c>
      <c r="I902" s="32">
        <v>5855</v>
      </c>
      <c r="K902" s="36">
        <f t="shared" si="13"/>
        <v>1766</v>
      </c>
      <c r="L902" s="36">
        <f>IFERROR(VLOOKUP(K902,Table2[[Employee Number]:[Monthly Income]],6, FALSE),"No Value")</f>
        <v>5811</v>
      </c>
      <c r="M902" s="36" t="str">
        <f>IFERROR(VLOOKUP(K902,Table2[[Employee Number]:[Job Role]],3,FALSE),"NULL")</f>
        <v>Healthcare Representative</v>
      </c>
    </row>
    <row r="903" spans="2:13" x14ac:dyDescent="0.25">
      <c r="B903" s="29" t="s">
        <v>56</v>
      </c>
      <c r="C903" s="30" t="s">
        <v>48</v>
      </c>
      <c r="D903" s="31">
        <v>1650</v>
      </c>
      <c r="E903" s="30" t="s">
        <v>62</v>
      </c>
      <c r="F903" s="30" t="s">
        <v>52</v>
      </c>
      <c r="G903" s="31">
        <v>29</v>
      </c>
      <c r="H903" s="30" t="s">
        <v>77</v>
      </c>
      <c r="I903" s="32">
        <v>5869</v>
      </c>
      <c r="K903" s="36" t="str">
        <f t="shared" si="13"/>
        <v>No Data Available</v>
      </c>
      <c r="L903" s="36" t="str">
        <f>IFERROR(VLOOKUP(K903,Table2[[Employee Number]:[Monthly Income]],6, FALSE),"No Value")</f>
        <v>No Value</v>
      </c>
      <c r="M903" s="36" t="str">
        <f>IFERROR(VLOOKUP(K903,Table2[[Employee Number]:[Job Role]],3,FALSE),"NULL")</f>
        <v>NULL</v>
      </c>
    </row>
    <row r="904" spans="2:13" x14ac:dyDescent="0.25">
      <c r="B904" s="29" t="s">
        <v>56</v>
      </c>
      <c r="C904" s="30" t="s">
        <v>60</v>
      </c>
      <c r="D904" s="31">
        <v>1555</v>
      </c>
      <c r="E904" s="30" t="s">
        <v>51</v>
      </c>
      <c r="F904" s="30" t="s">
        <v>63</v>
      </c>
      <c r="G904" s="31">
        <v>32</v>
      </c>
      <c r="H904" s="30" t="s">
        <v>55</v>
      </c>
      <c r="I904" s="32">
        <v>5878</v>
      </c>
      <c r="K904" s="36" t="str">
        <f t="shared" si="13"/>
        <v>No Data Available</v>
      </c>
      <c r="L904" s="36" t="str">
        <f>IFERROR(VLOOKUP(K904,Table2[[Employee Number]:[Monthly Income]],6, FALSE),"No Value")</f>
        <v>No Value</v>
      </c>
      <c r="M904" s="36" t="str">
        <f>IFERROR(VLOOKUP(K904,Table2[[Employee Number]:[Job Role]],3,FALSE),"NULL")</f>
        <v>NULL</v>
      </c>
    </row>
    <row r="905" spans="2:13" x14ac:dyDescent="0.25">
      <c r="B905" s="29" t="s">
        <v>56</v>
      </c>
      <c r="C905" s="30" t="s">
        <v>48</v>
      </c>
      <c r="D905" s="31">
        <v>182</v>
      </c>
      <c r="E905" s="30" t="s">
        <v>51</v>
      </c>
      <c r="F905" s="30" t="s">
        <v>52</v>
      </c>
      <c r="G905" s="31">
        <v>39</v>
      </c>
      <c r="H905" s="30" t="s">
        <v>71</v>
      </c>
      <c r="I905" s="32">
        <v>5902</v>
      </c>
      <c r="K905" s="36">
        <f t="shared" ref="K905:K968" si="14">IF(B902="No", D902, "No Data Available")</f>
        <v>961</v>
      </c>
      <c r="L905" s="36">
        <f>IFERROR(VLOOKUP(K905,Table2[[Employee Number]:[Monthly Income]],6, FALSE),"No Value")</f>
        <v>5855</v>
      </c>
      <c r="M905" s="36" t="str">
        <f>IFERROR(VLOOKUP(K905,Table2[[Employee Number]:[Job Role]],3,FALSE),"NULL")</f>
        <v>Healthcare Representative</v>
      </c>
    </row>
    <row r="906" spans="2:13" x14ac:dyDescent="0.25">
      <c r="B906" s="29" t="s">
        <v>56</v>
      </c>
      <c r="C906" s="30" t="s">
        <v>60</v>
      </c>
      <c r="D906" s="31">
        <v>1888</v>
      </c>
      <c r="E906" s="30" t="s">
        <v>51</v>
      </c>
      <c r="F906" s="30" t="s">
        <v>81</v>
      </c>
      <c r="G906" s="31">
        <v>45</v>
      </c>
      <c r="H906" s="30" t="s">
        <v>55</v>
      </c>
      <c r="I906" s="32">
        <v>5906</v>
      </c>
      <c r="K906" s="36">
        <f t="shared" si="14"/>
        <v>1650</v>
      </c>
      <c r="L906" s="36">
        <f>IFERROR(VLOOKUP(K906,Table2[[Employee Number]:[Monthly Income]],6, FALSE),"No Value")</f>
        <v>5869</v>
      </c>
      <c r="M906" s="36" t="str">
        <f>IFERROR(VLOOKUP(K906,Table2[[Employee Number]:[Job Role]],3,FALSE),"NULL")</f>
        <v>Sales Executive</v>
      </c>
    </row>
    <row r="907" spans="2:13" x14ac:dyDescent="0.25">
      <c r="B907" s="29" t="s">
        <v>56</v>
      </c>
      <c r="C907" s="30" t="s">
        <v>60</v>
      </c>
      <c r="D907" s="31">
        <v>304</v>
      </c>
      <c r="E907" s="30" t="s">
        <v>62</v>
      </c>
      <c r="F907" s="30" t="s">
        <v>68</v>
      </c>
      <c r="G907" s="31">
        <v>36</v>
      </c>
      <c r="H907" s="30" t="s">
        <v>55</v>
      </c>
      <c r="I907" s="32">
        <v>5914</v>
      </c>
      <c r="K907" s="36">
        <f t="shared" si="14"/>
        <v>1555</v>
      </c>
      <c r="L907" s="36">
        <f>IFERROR(VLOOKUP(K907,Table2[[Employee Number]:[Monthly Income]],6, FALSE),"No Value")</f>
        <v>5878</v>
      </c>
      <c r="M907" s="36" t="str">
        <f>IFERROR(VLOOKUP(K907,Table2[[Employee Number]:[Job Role]],3,FALSE),"NULL")</f>
        <v>Research Scientist</v>
      </c>
    </row>
    <row r="908" spans="2:13" x14ac:dyDescent="0.25">
      <c r="B908" s="29" t="s">
        <v>56</v>
      </c>
      <c r="C908" s="30" t="s">
        <v>60</v>
      </c>
      <c r="D908" s="31">
        <v>76</v>
      </c>
      <c r="E908" s="30" t="s">
        <v>62</v>
      </c>
      <c r="F908" s="30" t="s">
        <v>68</v>
      </c>
      <c r="G908" s="31">
        <v>31</v>
      </c>
      <c r="H908" s="30" t="s">
        <v>71</v>
      </c>
      <c r="I908" s="32">
        <v>5915</v>
      </c>
      <c r="K908" s="36">
        <f t="shared" si="14"/>
        <v>182</v>
      </c>
      <c r="L908" s="36">
        <f>IFERROR(VLOOKUP(K908,Table2[[Employee Number]:[Monthly Income]],6, FALSE),"No Value")</f>
        <v>5902</v>
      </c>
      <c r="M908" s="36" t="str">
        <f>IFERROR(VLOOKUP(K908,Table2[[Employee Number]:[Job Role]],3,FALSE),"NULL")</f>
        <v>Sales Executive</v>
      </c>
    </row>
    <row r="909" spans="2:13" x14ac:dyDescent="0.25">
      <c r="B909" s="29" t="s">
        <v>44</v>
      </c>
      <c r="C909" s="30" t="s">
        <v>60</v>
      </c>
      <c r="D909" s="31">
        <v>261</v>
      </c>
      <c r="E909" s="30" t="s">
        <v>62</v>
      </c>
      <c r="F909" s="30" t="s">
        <v>81</v>
      </c>
      <c r="G909" s="31">
        <v>35</v>
      </c>
      <c r="H909" s="30" t="s">
        <v>55</v>
      </c>
      <c r="I909" s="32">
        <v>5916</v>
      </c>
      <c r="K909" s="36">
        <f t="shared" si="14"/>
        <v>1888</v>
      </c>
      <c r="L909" s="36">
        <f>IFERROR(VLOOKUP(K909,Table2[[Employee Number]:[Monthly Income]],6, FALSE),"No Value")</f>
        <v>5906</v>
      </c>
      <c r="M909" s="36" t="str">
        <f>IFERROR(VLOOKUP(K909,Table2[[Employee Number]:[Job Role]],3,FALSE),"NULL")</f>
        <v>Manufacturing Director</v>
      </c>
    </row>
    <row r="910" spans="2:13" x14ac:dyDescent="0.25">
      <c r="B910" s="29" t="s">
        <v>56</v>
      </c>
      <c r="C910" s="30" t="s">
        <v>60</v>
      </c>
      <c r="D910" s="31">
        <v>852</v>
      </c>
      <c r="E910" s="30" t="s">
        <v>62</v>
      </c>
      <c r="F910" s="30" t="s">
        <v>83</v>
      </c>
      <c r="G910" s="31">
        <v>44</v>
      </c>
      <c r="H910" s="30" t="s">
        <v>77</v>
      </c>
      <c r="I910" s="32">
        <v>5933</v>
      </c>
      <c r="K910" s="36">
        <f t="shared" si="14"/>
        <v>304</v>
      </c>
      <c r="L910" s="36">
        <f>IFERROR(VLOOKUP(K910,Table2[[Employee Number]:[Monthly Income]],6, FALSE),"No Value")</f>
        <v>5914</v>
      </c>
      <c r="M910" s="36" t="str">
        <f>IFERROR(VLOOKUP(K910,Table2[[Employee Number]:[Job Role]],3,FALSE),"NULL")</f>
        <v>Laboratory Technician</v>
      </c>
    </row>
    <row r="911" spans="2:13" x14ac:dyDescent="0.25">
      <c r="B911" s="29" t="s">
        <v>56</v>
      </c>
      <c r="C911" s="30" t="s">
        <v>48</v>
      </c>
      <c r="D911" s="31">
        <v>303</v>
      </c>
      <c r="E911" s="30" t="s">
        <v>51</v>
      </c>
      <c r="F911" s="30" t="s">
        <v>52</v>
      </c>
      <c r="G911" s="31">
        <v>54</v>
      </c>
      <c r="H911" s="30" t="s">
        <v>77</v>
      </c>
      <c r="I911" s="32">
        <v>5940</v>
      </c>
      <c r="K911" s="36">
        <f t="shared" si="14"/>
        <v>76</v>
      </c>
      <c r="L911" s="36">
        <f>IFERROR(VLOOKUP(K911,Table2[[Employee Number]:[Monthly Income]],6, FALSE),"No Value")</f>
        <v>5915</v>
      </c>
      <c r="M911" s="36" t="str">
        <f>IFERROR(VLOOKUP(K911,Table2[[Employee Number]:[Job Role]],3,FALSE),"NULL")</f>
        <v>Laboratory Technician</v>
      </c>
    </row>
    <row r="912" spans="2:13" x14ac:dyDescent="0.25">
      <c r="B912" s="29" t="s">
        <v>56</v>
      </c>
      <c r="C912" s="30" t="s">
        <v>60</v>
      </c>
      <c r="D912" s="31">
        <v>339</v>
      </c>
      <c r="E912" s="30" t="s">
        <v>62</v>
      </c>
      <c r="F912" s="30" t="s">
        <v>81</v>
      </c>
      <c r="G912" s="31">
        <v>34</v>
      </c>
      <c r="H912" s="30" t="s">
        <v>71</v>
      </c>
      <c r="I912" s="32">
        <v>5957</v>
      </c>
      <c r="K912" s="36" t="str">
        <f t="shared" si="14"/>
        <v>No Data Available</v>
      </c>
      <c r="L912" s="36" t="str">
        <f>IFERROR(VLOOKUP(K912,Table2[[Employee Number]:[Monthly Income]],6, FALSE),"No Value")</f>
        <v>No Value</v>
      </c>
      <c r="M912" s="36" t="str">
        <f>IFERROR(VLOOKUP(K912,Table2[[Employee Number]:[Job Role]],3,FALSE),"NULL")</f>
        <v>NULL</v>
      </c>
    </row>
    <row r="913" spans="2:13" x14ac:dyDescent="0.25">
      <c r="B913" s="29" t="s">
        <v>56</v>
      </c>
      <c r="C913" s="30" t="s">
        <v>60</v>
      </c>
      <c r="D913" s="31">
        <v>1970</v>
      </c>
      <c r="E913" s="30" t="s">
        <v>62</v>
      </c>
      <c r="F913" s="30" t="s">
        <v>83</v>
      </c>
      <c r="G913" s="31">
        <v>33</v>
      </c>
      <c r="H913" s="30" t="s">
        <v>55</v>
      </c>
      <c r="I913" s="32">
        <v>5968</v>
      </c>
      <c r="K913" s="36">
        <f t="shared" si="14"/>
        <v>852</v>
      </c>
      <c r="L913" s="36">
        <f>IFERROR(VLOOKUP(K913,Table2[[Employee Number]:[Monthly Income]],6, FALSE),"No Value")</f>
        <v>5933</v>
      </c>
      <c r="M913" s="36" t="str">
        <f>IFERROR(VLOOKUP(K913,Table2[[Employee Number]:[Job Role]],3,FALSE),"NULL")</f>
        <v>Healthcare Representative</v>
      </c>
    </row>
    <row r="914" spans="2:13" x14ac:dyDescent="0.25">
      <c r="B914" s="29" t="s">
        <v>56</v>
      </c>
      <c r="C914" s="30" t="s">
        <v>60</v>
      </c>
      <c r="D914" s="31">
        <v>474</v>
      </c>
      <c r="E914" s="30" t="s">
        <v>62</v>
      </c>
      <c r="F914" s="30" t="s">
        <v>63</v>
      </c>
      <c r="G914" s="31">
        <v>37</v>
      </c>
      <c r="H914" s="30" t="s">
        <v>77</v>
      </c>
      <c r="I914" s="32">
        <v>5974</v>
      </c>
      <c r="K914" s="36">
        <f t="shared" si="14"/>
        <v>303</v>
      </c>
      <c r="L914" s="36">
        <f>IFERROR(VLOOKUP(K914,Table2[[Employee Number]:[Monthly Income]],6, FALSE),"No Value")</f>
        <v>5940</v>
      </c>
      <c r="M914" s="36" t="str">
        <f>IFERROR(VLOOKUP(K914,Table2[[Employee Number]:[Job Role]],3,FALSE),"NULL")</f>
        <v>Sales Executive</v>
      </c>
    </row>
    <row r="915" spans="2:13" x14ac:dyDescent="0.25">
      <c r="B915" s="29" t="s">
        <v>56</v>
      </c>
      <c r="C915" s="30" t="s">
        <v>60</v>
      </c>
      <c r="D915" s="31">
        <v>803</v>
      </c>
      <c r="E915" s="30" t="s">
        <v>51</v>
      </c>
      <c r="F915" s="30" t="s">
        <v>81</v>
      </c>
      <c r="G915" s="31">
        <v>38</v>
      </c>
      <c r="H915" s="30" t="s">
        <v>71</v>
      </c>
      <c r="I915" s="32">
        <v>5980</v>
      </c>
      <c r="K915" s="36">
        <f t="shared" si="14"/>
        <v>339</v>
      </c>
      <c r="L915" s="36">
        <f>IFERROR(VLOOKUP(K915,Table2[[Employee Number]:[Monthly Income]],6, FALSE),"No Value")</f>
        <v>5957</v>
      </c>
      <c r="M915" s="36" t="str">
        <f>IFERROR(VLOOKUP(K915,Table2[[Employee Number]:[Job Role]],3,FALSE),"NULL")</f>
        <v>Manufacturing Director</v>
      </c>
    </row>
    <row r="916" spans="2:13" x14ac:dyDescent="0.25">
      <c r="B916" s="29" t="s">
        <v>56</v>
      </c>
      <c r="C916" s="30" t="s">
        <v>161</v>
      </c>
      <c r="D916" s="31">
        <v>665</v>
      </c>
      <c r="E916" s="30" t="s">
        <v>51</v>
      </c>
      <c r="F916" s="30" t="s">
        <v>163</v>
      </c>
      <c r="G916" s="31">
        <v>44</v>
      </c>
      <c r="H916" s="30" t="s">
        <v>71</v>
      </c>
      <c r="I916" s="32">
        <v>5985</v>
      </c>
      <c r="K916" s="36">
        <f t="shared" si="14"/>
        <v>1970</v>
      </c>
      <c r="L916" s="36">
        <f>IFERROR(VLOOKUP(K916,Table2[[Employee Number]:[Monthly Income]],6, FALSE),"No Value")</f>
        <v>5968</v>
      </c>
      <c r="M916" s="36" t="str">
        <f>IFERROR(VLOOKUP(K916,Table2[[Employee Number]:[Job Role]],3,FALSE),"NULL")</f>
        <v>Healthcare Representative</v>
      </c>
    </row>
    <row r="917" spans="2:13" x14ac:dyDescent="0.25">
      <c r="B917" s="29" t="s">
        <v>44</v>
      </c>
      <c r="C917" s="30" t="s">
        <v>48</v>
      </c>
      <c r="D917" s="31">
        <v>1</v>
      </c>
      <c r="E917" s="30" t="s">
        <v>51</v>
      </c>
      <c r="F917" s="30" t="s">
        <v>52</v>
      </c>
      <c r="G917" s="31">
        <v>41</v>
      </c>
      <c r="H917" s="30" t="s">
        <v>55</v>
      </c>
      <c r="I917" s="32">
        <v>5993</v>
      </c>
      <c r="K917" s="36">
        <f t="shared" si="14"/>
        <v>474</v>
      </c>
      <c r="L917" s="36">
        <f>IFERROR(VLOOKUP(K917,Table2[[Employee Number]:[Monthly Income]],6, FALSE),"No Value")</f>
        <v>5974</v>
      </c>
      <c r="M917" s="36" t="str">
        <f>IFERROR(VLOOKUP(K917,Table2[[Employee Number]:[Job Role]],3,FALSE),"NULL")</f>
        <v>Research Scientist</v>
      </c>
    </row>
    <row r="918" spans="2:13" x14ac:dyDescent="0.25">
      <c r="B918" s="29" t="s">
        <v>56</v>
      </c>
      <c r="C918" s="30" t="s">
        <v>60</v>
      </c>
      <c r="D918" s="31">
        <v>77</v>
      </c>
      <c r="E918" s="30" t="s">
        <v>62</v>
      </c>
      <c r="F918" s="30" t="s">
        <v>81</v>
      </c>
      <c r="G918" s="31">
        <v>37</v>
      </c>
      <c r="H918" s="30" t="s">
        <v>71</v>
      </c>
      <c r="I918" s="32">
        <v>5993</v>
      </c>
      <c r="K918" s="36">
        <f t="shared" si="14"/>
        <v>803</v>
      </c>
      <c r="L918" s="36">
        <f>IFERROR(VLOOKUP(K918,Table2[[Employee Number]:[Monthly Income]],6, FALSE),"No Value")</f>
        <v>5980</v>
      </c>
      <c r="M918" s="36" t="str">
        <f>IFERROR(VLOOKUP(K918,Table2[[Employee Number]:[Job Role]],3,FALSE),"NULL")</f>
        <v>Manufacturing Director</v>
      </c>
    </row>
    <row r="919" spans="2:13" x14ac:dyDescent="0.25">
      <c r="B919" s="29" t="s">
        <v>56</v>
      </c>
      <c r="C919" s="30" t="s">
        <v>48</v>
      </c>
      <c r="D919" s="31">
        <v>1779</v>
      </c>
      <c r="E919" s="30" t="s">
        <v>51</v>
      </c>
      <c r="F919" s="30" t="s">
        <v>52</v>
      </c>
      <c r="G919" s="31">
        <v>34</v>
      </c>
      <c r="H919" s="30" t="s">
        <v>55</v>
      </c>
      <c r="I919" s="32">
        <v>6029</v>
      </c>
      <c r="K919" s="36">
        <f t="shared" si="14"/>
        <v>665</v>
      </c>
      <c r="L919" s="36">
        <f>IFERROR(VLOOKUP(K919,Table2[[Employee Number]:[Monthly Income]],6, FALSE),"No Value")</f>
        <v>5985</v>
      </c>
      <c r="M919" s="36" t="str">
        <f>IFERROR(VLOOKUP(K919,Table2[[Employee Number]:[Job Role]],3,FALSE),"NULL")</f>
        <v>Human Resources</v>
      </c>
    </row>
    <row r="920" spans="2:13" x14ac:dyDescent="0.25">
      <c r="B920" s="29" t="s">
        <v>56</v>
      </c>
      <c r="C920" s="30" t="s">
        <v>60</v>
      </c>
      <c r="D920" s="31">
        <v>466</v>
      </c>
      <c r="E920" s="30" t="s">
        <v>62</v>
      </c>
      <c r="F920" s="30" t="s">
        <v>81</v>
      </c>
      <c r="G920" s="31">
        <v>41</v>
      </c>
      <c r="H920" s="30" t="s">
        <v>77</v>
      </c>
      <c r="I920" s="32">
        <v>6032</v>
      </c>
      <c r="K920" s="36" t="str">
        <f t="shared" si="14"/>
        <v>No Data Available</v>
      </c>
      <c r="L920" s="36" t="str">
        <f>IFERROR(VLOOKUP(K920,Table2[[Employee Number]:[Monthly Income]],6, FALSE),"No Value")</f>
        <v>No Value</v>
      </c>
      <c r="M920" s="36" t="str">
        <f>IFERROR(VLOOKUP(K920,Table2[[Employee Number]:[Job Role]],3,FALSE),"NULL")</f>
        <v>NULL</v>
      </c>
    </row>
    <row r="921" spans="2:13" x14ac:dyDescent="0.25">
      <c r="B921" s="29" t="s">
        <v>56</v>
      </c>
      <c r="C921" s="30" t="s">
        <v>60</v>
      </c>
      <c r="D921" s="31">
        <v>827</v>
      </c>
      <c r="E921" s="30" t="s">
        <v>51</v>
      </c>
      <c r="F921" s="30" t="s">
        <v>81</v>
      </c>
      <c r="G921" s="31">
        <v>42</v>
      </c>
      <c r="H921" s="30" t="s">
        <v>55</v>
      </c>
      <c r="I921" s="32">
        <v>6062</v>
      </c>
      <c r="K921" s="36">
        <f t="shared" si="14"/>
        <v>77</v>
      </c>
      <c r="L921" s="36">
        <f>IFERROR(VLOOKUP(K921,Table2[[Employee Number]:[Monthly Income]],6, FALSE),"No Value")</f>
        <v>5993</v>
      </c>
      <c r="M921" s="36" t="str">
        <f>IFERROR(VLOOKUP(K921,Table2[[Employee Number]:[Job Role]],3,FALSE),"NULL")</f>
        <v>Manufacturing Director</v>
      </c>
    </row>
    <row r="922" spans="2:13" x14ac:dyDescent="0.25">
      <c r="B922" s="29" t="s">
        <v>44</v>
      </c>
      <c r="C922" s="30" t="s">
        <v>60</v>
      </c>
      <c r="D922" s="31">
        <v>147</v>
      </c>
      <c r="E922" s="30" t="s">
        <v>62</v>
      </c>
      <c r="F922" s="30" t="s">
        <v>68</v>
      </c>
      <c r="G922" s="31">
        <v>34</v>
      </c>
      <c r="H922" s="30" t="s">
        <v>77</v>
      </c>
      <c r="I922" s="32">
        <v>6074</v>
      </c>
      <c r="K922" s="36">
        <f t="shared" si="14"/>
        <v>1779</v>
      </c>
      <c r="L922" s="36">
        <f>IFERROR(VLOOKUP(K922,Table2[[Employee Number]:[Monthly Income]],6, FALSE),"No Value")</f>
        <v>6029</v>
      </c>
      <c r="M922" s="36" t="str">
        <f>IFERROR(VLOOKUP(K922,Table2[[Employee Number]:[Job Role]],3,FALSE),"NULL")</f>
        <v>Sales Executive</v>
      </c>
    </row>
    <row r="923" spans="2:13" x14ac:dyDescent="0.25">
      <c r="B923" s="29" t="s">
        <v>56</v>
      </c>
      <c r="C923" s="30" t="s">
        <v>161</v>
      </c>
      <c r="D923" s="31">
        <v>1563</v>
      </c>
      <c r="E923" s="30" t="s">
        <v>62</v>
      </c>
      <c r="F923" s="30" t="s">
        <v>163</v>
      </c>
      <c r="G923" s="31">
        <v>38</v>
      </c>
      <c r="H923" s="30" t="s">
        <v>71</v>
      </c>
      <c r="I923" s="32">
        <v>6077</v>
      </c>
      <c r="K923" s="36">
        <f t="shared" si="14"/>
        <v>466</v>
      </c>
      <c r="L923" s="36">
        <f>IFERROR(VLOOKUP(K923,Table2[[Employee Number]:[Monthly Income]],6, FALSE),"No Value")</f>
        <v>6032</v>
      </c>
      <c r="M923" s="36" t="str">
        <f>IFERROR(VLOOKUP(K923,Table2[[Employee Number]:[Job Role]],3,FALSE),"NULL")</f>
        <v>Manufacturing Director</v>
      </c>
    </row>
    <row r="924" spans="2:13" x14ac:dyDescent="0.25">
      <c r="B924" s="29" t="s">
        <v>56</v>
      </c>
      <c r="C924" s="30" t="s">
        <v>60</v>
      </c>
      <c r="D924" s="31">
        <v>548</v>
      </c>
      <c r="E924" s="30" t="s">
        <v>51</v>
      </c>
      <c r="F924" s="30" t="s">
        <v>81</v>
      </c>
      <c r="G924" s="31">
        <v>30</v>
      </c>
      <c r="H924" s="30" t="s">
        <v>77</v>
      </c>
      <c r="I924" s="32">
        <v>6091</v>
      </c>
      <c r="K924" s="36">
        <f t="shared" si="14"/>
        <v>827</v>
      </c>
      <c r="L924" s="36">
        <f>IFERROR(VLOOKUP(K924,Table2[[Employee Number]:[Monthly Income]],6, FALSE),"No Value")</f>
        <v>6062</v>
      </c>
      <c r="M924" s="36" t="str">
        <f>IFERROR(VLOOKUP(K924,Table2[[Employee Number]:[Job Role]],3,FALSE),"NULL")</f>
        <v>Manufacturing Director</v>
      </c>
    </row>
    <row r="925" spans="2:13" x14ac:dyDescent="0.25">
      <c r="B925" s="29" t="s">
        <v>56</v>
      </c>
      <c r="C925" s="30" t="s">
        <v>48</v>
      </c>
      <c r="D925" s="31">
        <v>456</v>
      </c>
      <c r="E925" s="30" t="s">
        <v>51</v>
      </c>
      <c r="F925" s="30" t="s">
        <v>52</v>
      </c>
      <c r="G925" s="31">
        <v>30</v>
      </c>
      <c r="H925" s="30" t="s">
        <v>77</v>
      </c>
      <c r="I925" s="32">
        <v>6118</v>
      </c>
      <c r="K925" s="36" t="str">
        <f t="shared" si="14"/>
        <v>No Data Available</v>
      </c>
      <c r="L925" s="36" t="str">
        <f>IFERROR(VLOOKUP(K925,Table2[[Employee Number]:[Monthly Income]],6, FALSE),"No Value")</f>
        <v>No Value</v>
      </c>
      <c r="M925" s="36" t="str">
        <f>IFERROR(VLOOKUP(K925,Table2[[Employee Number]:[Job Role]],3,FALSE),"NULL")</f>
        <v>NULL</v>
      </c>
    </row>
    <row r="926" spans="2:13" x14ac:dyDescent="0.25">
      <c r="B926" s="29" t="s">
        <v>56</v>
      </c>
      <c r="C926" s="30" t="s">
        <v>48</v>
      </c>
      <c r="D926" s="31">
        <v>1390</v>
      </c>
      <c r="E926" s="30" t="s">
        <v>62</v>
      </c>
      <c r="F926" s="30" t="s">
        <v>52</v>
      </c>
      <c r="G926" s="31">
        <v>39</v>
      </c>
      <c r="H926" s="30" t="s">
        <v>71</v>
      </c>
      <c r="I926" s="32">
        <v>6120</v>
      </c>
      <c r="K926" s="36">
        <f t="shared" si="14"/>
        <v>1563</v>
      </c>
      <c r="L926" s="36">
        <f>IFERROR(VLOOKUP(K926,Table2[[Employee Number]:[Monthly Income]],6, FALSE),"No Value")</f>
        <v>6077</v>
      </c>
      <c r="M926" s="36" t="str">
        <f>IFERROR(VLOOKUP(K926,Table2[[Employee Number]:[Job Role]],3,FALSE),"NULL")</f>
        <v>Human Resources</v>
      </c>
    </row>
    <row r="927" spans="2:13" x14ac:dyDescent="0.25">
      <c r="B927" s="29" t="s">
        <v>56</v>
      </c>
      <c r="C927" s="30" t="s">
        <v>48</v>
      </c>
      <c r="D927" s="31">
        <v>1356</v>
      </c>
      <c r="E927" s="30" t="s">
        <v>51</v>
      </c>
      <c r="F927" s="30" t="s">
        <v>52</v>
      </c>
      <c r="G927" s="31">
        <v>34</v>
      </c>
      <c r="H927" s="30" t="s">
        <v>55</v>
      </c>
      <c r="I927" s="32">
        <v>6125</v>
      </c>
      <c r="K927" s="36">
        <f t="shared" si="14"/>
        <v>548</v>
      </c>
      <c r="L927" s="36">
        <f>IFERROR(VLOOKUP(K927,Table2[[Employee Number]:[Monthly Income]],6, FALSE),"No Value")</f>
        <v>6091</v>
      </c>
      <c r="M927" s="36" t="str">
        <f>IFERROR(VLOOKUP(K927,Table2[[Employee Number]:[Job Role]],3,FALSE),"NULL")</f>
        <v>Manufacturing Director</v>
      </c>
    </row>
    <row r="928" spans="2:13" x14ac:dyDescent="0.25">
      <c r="B928" s="29" t="s">
        <v>56</v>
      </c>
      <c r="C928" s="30" t="s">
        <v>60</v>
      </c>
      <c r="D928" s="31">
        <v>211</v>
      </c>
      <c r="E928" s="30" t="s">
        <v>62</v>
      </c>
      <c r="F928" s="30" t="s">
        <v>81</v>
      </c>
      <c r="G928" s="31">
        <v>51</v>
      </c>
      <c r="H928" s="30" t="s">
        <v>71</v>
      </c>
      <c r="I928" s="32">
        <v>6132</v>
      </c>
      <c r="K928" s="36">
        <f t="shared" si="14"/>
        <v>456</v>
      </c>
      <c r="L928" s="36">
        <f>IFERROR(VLOOKUP(K928,Table2[[Employee Number]:[Monthly Income]],6, FALSE),"No Value")</f>
        <v>6118</v>
      </c>
      <c r="M928" s="36" t="str">
        <f>IFERROR(VLOOKUP(K928,Table2[[Employee Number]:[Job Role]],3,FALSE),"NULL")</f>
        <v>Sales Executive</v>
      </c>
    </row>
    <row r="929" spans="2:13" x14ac:dyDescent="0.25">
      <c r="B929" s="29" t="s">
        <v>44</v>
      </c>
      <c r="C929" s="30" t="s">
        <v>48</v>
      </c>
      <c r="D929" s="31">
        <v>1733</v>
      </c>
      <c r="E929" s="30" t="s">
        <v>62</v>
      </c>
      <c r="F929" s="30" t="s">
        <v>52</v>
      </c>
      <c r="G929" s="31">
        <v>36</v>
      </c>
      <c r="H929" s="30" t="s">
        <v>134</v>
      </c>
      <c r="I929" s="32">
        <v>6134</v>
      </c>
      <c r="K929" s="36">
        <f t="shared" si="14"/>
        <v>1390</v>
      </c>
      <c r="L929" s="36">
        <f>IFERROR(VLOOKUP(K929,Table2[[Employee Number]:[Monthly Income]],6, FALSE),"No Value")</f>
        <v>6120</v>
      </c>
      <c r="M929" s="36" t="str">
        <f>IFERROR(VLOOKUP(K929,Table2[[Employee Number]:[Job Role]],3,FALSE),"NULL")</f>
        <v>Sales Executive</v>
      </c>
    </row>
    <row r="930" spans="2:13" x14ac:dyDescent="0.25">
      <c r="B930" s="29" t="s">
        <v>56</v>
      </c>
      <c r="C930" s="30" t="s">
        <v>60</v>
      </c>
      <c r="D930" s="31">
        <v>757</v>
      </c>
      <c r="E930" s="30" t="s">
        <v>51</v>
      </c>
      <c r="F930" s="30" t="s">
        <v>83</v>
      </c>
      <c r="G930" s="31">
        <v>34</v>
      </c>
      <c r="H930" s="30" t="s">
        <v>55</v>
      </c>
      <c r="I930" s="32">
        <v>6142</v>
      </c>
      <c r="K930" s="36">
        <f t="shared" si="14"/>
        <v>1356</v>
      </c>
      <c r="L930" s="36">
        <f>IFERROR(VLOOKUP(K930,Table2[[Employee Number]:[Monthly Income]],6, FALSE),"No Value")</f>
        <v>6125</v>
      </c>
      <c r="M930" s="36" t="str">
        <f>IFERROR(VLOOKUP(K930,Table2[[Employee Number]:[Job Role]],3,FALSE),"NULL")</f>
        <v>Sales Executive</v>
      </c>
    </row>
    <row r="931" spans="2:13" x14ac:dyDescent="0.25">
      <c r="B931" s="29" t="s">
        <v>56</v>
      </c>
      <c r="C931" s="30" t="s">
        <v>60</v>
      </c>
      <c r="D931" s="31">
        <v>1587</v>
      </c>
      <c r="E931" s="30" t="s">
        <v>51</v>
      </c>
      <c r="F931" s="30" t="s">
        <v>83</v>
      </c>
      <c r="G931" s="31">
        <v>35</v>
      </c>
      <c r="H931" s="30" t="s">
        <v>71</v>
      </c>
      <c r="I931" s="32">
        <v>6142</v>
      </c>
      <c r="K931" s="36">
        <f t="shared" si="14"/>
        <v>211</v>
      </c>
      <c r="L931" s="36">
        <f>IFERROR(VLOOKUP(K931,Table2[[Employee Number]:[Monthly Income]],6, FALSE),"No Value")</f>
        <v>6132</v>
      </c>
      <c r="M931" s="36" t="str">
        <f>IFERROR(VLOOKUP(K931,Table2[[Employee Number]:[Job Role]],3,FALSE),"NULL")</f>
        <v>Manufacturing Director</v>
      </c>
    </row>
    <row r="932" spans="2:13" x14ac:dyDescent="0.25">
      <c r="B932" s="29" t="s">
        <v>56</v>
      </c>
      <c r="C932" s="30" t="s">
        <v>60</v>
      </c>
      <c r="D932" s="31">
        <v>2064</v>
      </c>
      <c r="E932" s="30" t="s">
        <v>62</v>
      </c>
      <c r="F932" s="30" t="s">
        <v>81</v>
      </c>
      <c r="G932" s="31">
        <v>27</v>
      </c>
      <c r="H932" s="30" t="s">
        <v>77</v>
      </c>
      <c r="I932" s="32">
        <v>6142</v>
      </c>
      <c r="K932" s="36" t="str">
        <f t="shared" si="14"/>
        <v>No Data Available</v>
      </c>
      <c r="L932" s="36" t="str">
        <f>IFERROR(VLOOKUP(K932,Table2[[Employee Number]:[Monthly Income]],6, FALSE),"No Value")</f>
        <v>No Value</v>
      </c>
      <c r="M932" s="36" t="str">
        <f>IFERROR(VLOOKUP(K932,Table2[[Employee Number]:[Job Role]],3,FALSE),"NULL")</f>
        <v>NULL</v>
      </c>
    </row>
    <row r="933" spans="2:13" x14ac:dyDescent="0.25">
      <c r="B933" s="29" t="s">
        <v>56</v>
      </c>
      <c r="C933" s="30" t="s">
        <v>48</v>
      </c>
      <c r="D933" s="31">
        <v>160</v>
      </c>
      <c r="E933" s="30" t="s">
        <v>62</v>
      </c>
      <c r="F933" s="30" t="s">
        <v>52</v>
      </c>
      <c r="G933" s="31">
        <v>33</v>
      </c>
      <c r="H933" s="30" t="s">
        <v>55</v>
      </c>
      <c r="I933" s="32">
        <v>6146</v>
      </c>
      <c r="K933" s="36">
        <f t="shared" si="14"/>
        <v>757</v>
      </c>
      <c r="L933" s="36">
        <f>IFERROR(VLOOKUP(K933,Table2[[Employee Number]:[Monthly Income]],6, FALSE),"No Value")</f>
        <v>6142</v>
      </c>
      <c r="M933" s="36" t="str">
        <f>IFERROR(VLOOKUP(K933,Table2[[Employee Number]:[Job Role]],3,FALSE),"NULL")</f>
        <v>Healthcare Representative</v>
      </c>
    </row>
    <row r="934" spans="2:13" x14ac:dyDescent="0.25">
      <c r="B934" s="29" t="s">
        <v>56</v>
      </c>
      <c r="C934" s="30" t="s">
        <v>48</v>
      </c>
      <c r="D934" s="31">
        <v>1329</v>
      </c>
      <c r="E934" s="30" t="s">
        <v>62</v>
      </c>
      <c r="F934" s="30" t="s">
        <v>52</v>
      </c>
      <c r="G934" s="31">
        <v>41</v>
      </c>
      <c r="H934" s="30" t="s">
        <v>55</v>
      </c>
      <c r="I934" s="32">
        <v>6151</v>
      </c>
      <c r="K934" s="36">
        <f t="shared" si="14"/>
        <v>1587</v>
      </c>
      <c r="L934" s="36">
        <f>IFERROR(VLOOKUP(K934,Table2[[Employee Number]:[Monthly Income]],6, FALSE),"No Value")</f>
        <v>6142</v>
      </c>
      <c r="M934" s="36" t="str">
        <f>IFERROR(VLOOKUP(K934,Table2[[Employee Number]:[Job Role]],3,FALSE),"NULL")</f>
        <v>Healthcare Representative</v>
      </c>
    </row>
    <row r="935" spans="2:13" x14ac:dyDescent="0.25">
      <c r="B935" s="29" t="s">
        <v>56</v>
      </c>
      <c r="C935" s="30" t="s">
        <v>60</v>
      </c>
      <c r="D935" s="31">
        <v>78</v>
      </c>
      <c r="E935" s="30" t="s">
        <v>62</v>
      </c>
      <c r="F935" s="30" t="s">
        <v>81</v>
      </c>
      <c r="G935" s="31">
        <v>32</v>
      </c>
      <c r="H935" s="30" t="s">
        <v>77</v>
      </c>
      <c r="I935" s="32">
        <v>6162</v>
      </c>
      <c r="K935" s="36">
        <f t="shared" si="14"/>
        <v>2064</v>
      </c>
      <c r="L935" s="36">
        <f>IFERROR(VLOOKUP(K935,Table2[[Employee Number]:[Monthly Income]],6, FALSE),"No Value")</f>
        <v>6142</v>
      </c>
      <c r="M935" s="36" t="str">
        <f>IFERROR(VLOOKUP(K935,Table2[[Employee Number]:[Job Role]],3,FALSE),"NULL")</f>
        <v>Manufacturing Director</v>
      </c>
    </row>
    <row r="936" spans="2:13" x14ac:dyDescent="0.25">
      <c r="B936" s="29" t="s">
        <v>56</v>
      </c>
      <c r="C936" s="30" t="s">
        <v>60</v>
      </c>
      <c r="D936" s="31">
        <v>830</v>
      </c>
      <c r="E936" s="30" t="s">
        <v>51</v>
      </c>
      <c r="F936" s="30" t="s">
        <v>81</v>
      </c>
      <c r="G936" s="31">
        <v>32</v>
      </c>
      <c r="H936" s="30" t="s">
        <v>77</v>
      </c>
      <c r="I936" s="32">
        <v>6162</v>
      </c>
      <c r="K936" s="36">
        <f t="shared" si="14"/>
        <v>160</v>
      </c>
      <c r="L936" s="36">
        <f>IFERROR(VLOOKUP(K936,Table2[[Employee Number]:[Monthly Income]],6, FALSE),"No Value")</f>
        <v>6146</v>
      </c>
      <c r="M936" s="36" t="str">
        <f>IFERROR(VLOOKUP(K936,Table2[[Employee Number]:[Job Role]],3,FALSE),"NULL")</f>
        <v>Sales Executive</v>
      </c>
    </row>
    <row r="937" spans="2:13" x14ac:dyDescent="0.25">
      <c r="B937" s="29" t="s">
        <v>44</v>
      </c>
      <c r="C937" s="30" t="s">
        <v>48</v>
      </c>
      <c r="D937" s="31">
        <v>163</v>
      </c>
      <c r="E937" s="30" t="s">
        <v>62</v>
      </c>
      <c r="F937" s="30" t="s">
        <v>52</v>
      </c>
      <c r="G937" s="31">
        <v>31</v>
      </c>
      <c r="H937" s="30" t="s">
        <v>71</v>
      </c>
      <c r="I937" s="32">
        <v>6172</v>
      </c>
      <c r="K937" s="36">
        <f t="shared" si="14"/>
        <v>1329</v>
      </c>
      <c r="L937" s="36">
        <f>IFERROR(VLOOKUP(K937,Table2[[Employee Number]:[Monthly Income]],6, FALSE),"No Value")</f>
        <v>6151</v>
      </c>
      <c r="M937" s="36" t="str">
        <f>IFERROR(VLOOKUP(K937,Table2[[Employee Number]:[Job Role]],3,FALSE),"NULL")</f>
        <v>Sales Executive</v>
      </c>
    </row>
    <row r="938" spans="2:13" x14ac:dyDescent="0.25">
      <c r="B938" s="29" t="s">
        <v>44</v>
      </c>
      <c r="C938" s="30" t="s">
        <v>60</v>
      </c>
      <c r="D938" s="31">
        <v>1389</v>
      </c>
      <c r="E938" s="30" t="s">
        <v>62</v>
      </c>
      <c r="F938" s="30" t="s">
        <v>81</v>
      </c>
      <c r="G938" s="31">
        <v>31</v>
      </c>
      <c r="H938" s="30" t="s">
        <v>71</v>
      </c>
      <c r="I938" s="32">
        <v>6179</v>
      </c>
      <c r="K938" s="36">
        <f t="shared" si="14"/>
        <v>78</v>
      </c>
      <c r="L938" s="36">
        <f>IFERROR(VLOOKUP(K938,Table2[[Employee Number]:[Monthly Income]],6, FALSE),"No Value")</f>
        <v>6162</v>
      </c>
      <c r="M938" s="36" t="str">
        <f>IFERROR(VLOOKUP(K938,Table2[[Employee Number]:[Job Role]],3,FALSE),"NULL")</f>
        <v>Manufacturing Director</v>
      </c>
    </row>
    <row r="939" spans="2:13" x14ac:dyDescent="0.25">
      <c r="B939" s="29" t="s">
        <v>56</v>
      </c>
      <c r="C939" s="30" t="s">
        <v>48</v>
      </c>
      <c r="D939" s="31">
        <v>781</v>
      </c>
      <c r="E939" s="30" t="s">
        <v>51</v>
      </c>
      <c r="F939" s="30" t="s">
        <v>52</v>
      </c>
      <c r="G939" s="31">
        <v>25</v>
      </c>
      <c r="H939" s="30" t="s">
        <v>65</v>
      </c>
      <c r="I939" s="32">
        <v>6180</v>
      </c>
      <c r="K939" s="36">
        <f t="shared" si="14"/>
        <v>830</v>
      </c>
      <c r="L939" s="36">
        <f>IFERROR(VLOOKUP(K939,Table2[[Employee Number]:[Monthly Income]],6, FALSE),"No Value")</f>
        <v>6162</v>
      </c>
      <c r="M939" s="36" t="str">
        <f>IFERROR(VLOOKUP(K939,Table2[[Employee Number]:[Job Role]],3,FALSE),"NULL")</f>
        <v>Manufacturing Director</v>
      </c>
    </row>
    <row r="940" spans="2:13" x14ac:dyDescent="0.25">
      <c r="B940" s="29" t="s">
        <v>56</v>
      </c>
      <c r="C940" s="30" t="s">
        <v>48</v>
      </c>
      <c r="D940" s="31">
        <v>857</v>
      </c>
      <c r="E940" s="30" t="s">
        <v>62</v>
      </c>
      <c r="F940" s="30" t="s">
        <v>52</v>
      </c>
      <c r="G940" s="31">
        <v>36</v>
      </c>
      <c r="H940" s="30" t="s">
        <v>55</v>
      </c>
      <c r="I940" s="32">
        <v>6201</v>
      </c>
      <c r="K940" s="36" t="str">
        <f t="shared" si="14"/>
        <v>No Data Available</v>
      </c>
      <c r="L940" s="36" t="str">
        <f>IFERROR(VLOOKUP(K940,Table2[[Employee Number]:[Monthly Income]],6, FALSE),"No Value")</f>
        <v>No Value</v>
      </c>
      <c r="M940" s="36" t="str">
        <f>IFERROR(VLOOKUP(K940,Table2[[Employee Number]:[Job Role]],3,FALSE),"NULL")</f>
        <v>NULL</v>
      </c>
    </row>
    <row r="941" spans="2:13" x14ac:dyDescent="0.25">
      <c r="B941" s="29" t="s">
        <v>56</v>
      </c>
      <c r="C941" s="30" t="s">
        <v>48</v>
      </c>
      <c r="D941" s="31">
        <v>1304</v>
      </c>
      <c r="E941" s="30" t="s">
        <v>62</v>
      </c>
      <c r="F941" s="30" t="s">
        <v>52</v>
      </c>
      <c r="G941" s="31">
        <v>32</v>
      </c>
      <c r="H941" s="30" t="s">
        <v>77</v>
      </c>
      <c r="I941" s="32">
        <v>6209</v>
      </c>
      <c r="K941" s="36" t="str">
        <f t="shared" si="14"/>
        <v>No Data Available</v>
      </c>
      <c r="L941" s="36" t="str">
        <f>IFERROR(VLOOKUP(K941,Table2[[Employee Number]:[Monthly Income]],6, FALSE),"No Value")</f>
        <v>No Value</v>
      </c>
      <c r="M941" s="36" t="str">
        <f>IFERROR(VLOOKUP(K941,Table2[[Employee Number]:[Job Role]],3,FALSE),"NULL")</f>
        <v>NULL</v>
      </c>
    </row>
    <row r="942" spans="2:13" x14ac:dyDescent="0.25">
      <c r="B942" s="29" t="s">
        <v>56</v>
      </c>
      <c r="C942" s="30" t="s">
        <v>48</v>
      </c>
      <c r="D942" s="31">
        <v>458</v>
      </c>
      <c r="E942" s="30" t="s">
        <v>51</v>
      </c>
      <c r="F942" s="30" t="s">
        <v>52</v>
      </c>
      <c r="G942" s="31">
        <v>27</v>
      </c>
      <c r="H942" s="30" t="s">
        <v>71</v>
      </c>
      <c r="I942" s="32">
        <v>6214</v>
      </c>
      <c r="K942" s="36">
        <f t="shared" si="14"/>
        <v>781</v>
      </c>
      <c r="L942" s="36">
        <f>IFERROR(VLOOKUP(K942,Table2[[Employee Number]:[Monthly Income]],6, FALSE),"No Value")</f>
        <v>6180</v>
      </c>
      <c r="M942" s="36" t="str">
        <f>IFERROR(VLOOKUP(K942,Table2[[Employee Number]:[Job Role]],3,FALSE),"NULL")</f>
        <v>Sales Executive</v>
      </c>
    </row>
    <row r="943" spans="2:13" x14ac:dyDescent="0.25">
      <c r="B943" s="29" t="s">
        <v>56</v>
      </c>
      <c r="C943" s="30" t="s">
        <v>60</v>
      </c>
      <c r="D943" s="31">
        <v>96</v>
      </c>
      <c r="E943" s="30" t="s">
        <v>62</v>
      </c>
      <c r="F943" s="30" t="s">
        <v>63</v>
      </c>
      <c r="G943" s="31">
        <v>32</v>
      </c>
      <c r="H943" s="30" t="s">
        <v>77</v>
      </c>
      <c r="I943" s="32">
        <v>6220</v>
      </c>
      <c r="K943" s="36">
        <f t="shared" si="14"/>
        <v>857</v>
      </c>
      <c r="L943" s="36">
        <f>IFERROR(VLOOKUP(K943,Table2[[Employee Number]:[Monthly Income]],6, FALSE),"No Value")</f>
        <v>6201</v>
      </c>
      <c r="M943" s="36" t="str">
        <f>IFERROR(VLOOKUP(K943,Table2[[Employee Number]:[Job Role]],3,FALSE),"NULL")</f>
        <v>Sales Executive</v>
      </c>
    </row>
    <row r="944" spans="2:13" x14ac:dyDescent="0.25">
      <c r="B944" s="29" t="s">
        <v>56</v>
      </c>
      <c r="C944" s="30" t="s">
        <v>48</v>
      </c>
      <c r="D944" s="31">
        <v>599</v>
      </c>
      <c r="E944" s="30" t="s">
        <v>62</v>
      </c>
      <c r="F944" s="30" t="s">
        <v>52</v>
      </c>
      <c r="G944" s="31">
        <v>41</v>
      </c>
      <c r="H944" s="30" t="s">
        <v>55</v>
      </c>
      <c r="I944" s="32">
        <v>6230</v>
      </c>
      <c r="K944" s="36">
        <f t="shared" si="14"/>
        <v>1304</v>
      </c>
      <c r="L944" s="36">
        <f>IFERROR(VLOOKUP(K944,Table2[[Employee Number]:[Monthly Income]],6, FALSE),"No Value")</f>
        <v>6209</v>
      </c>
      <c r="M944" s="36" t="str">
        <f>IFERROR(VLOOKUP(K944,Table2[[Employee Number]:[Job Role]],3,FALSE),"NULL")</f>
        <v>Sales Executive</v>
      </c>
    </row>
    <row r="945" spans="2:13" x14ac:dyDescent="0.25">
      <c r="B945" s="29" t="s">
        <v>56</v>
      </c>
      <c r="C945" s="30" t="s">
        <v>48</v>
      </c>
      <c r="D945" s="31">
        <v>1399</v>
      </c>
      <c r="E945" s="30" t="s">
        <v>62</v>
      </c>
      <c r="F945" s="30" t="s">
        <v>52</v>
      </c>
      <c r="G945" s="31">
        <v>25</v>
      </c>
      <c r="H945" s="30" t="s">
        <v>65</v>
      </c>
      <c r="I945" s="32">
        <v>6232</v>
      </c>
      <c r="K945" s="36">
        <f t="shared" si="14"/>
        <v>458</v>
      </c>
      <c r="L945" s="36">
        <f>IFERROR(VLOOKUP(K945,Table2[[Employee Number]:[Monthly Income]],6, FALSE),"No Value")</f>
        <v>6214</v>
      </c>
      <c r="M945" s="36" t="str">
        <f>IFERROR(VLOOKUP(K945,Table2[[Employee Number]:[Job Role]],3,FALSE),"NULL")</f>
        <v>Sales Executive</v>
      </c>
    </row>
    <row r="946" spans="2:13" x14ac:dyDescent="0.25">
      <c r="B946" s="29" t="s">
        <v>56</v>
      </c>
      <c r="C946" s="30" t="s">
        <v>48</v>
      </c>
      <c r="D946" s="31">
        <v>936</v>
      </c>
      <c r="E946" s="30" t="s">
        <v>51</v>
      </c>
      <c r="F946" s="30" t="s">
        <v>52</v>
      </c>
      <c r="G946" s="31">
        <v>42</v>
      </c>
      <c r="H946" s="30" t="s">
        <v>55</v>
      </c>
      <c r="I946" s="32">
        <v>6244</v>
      </c>
      <c r="K946" s="36">
        <f t="shared" si="14"/>
        <v>96</v>
      </c>
      <c r="L946" s="36">
        <f>IFERROR(VLOOKUP(K946,Table2[[Employee Number]:[Monthly Income]],6, FALSE),"No Value")</f>
        <v>6220</v>
      </c>
      <c r="M946" s="36" t="str">
        <f>IFERROR(VLOOKUP(K946,Table2[[Employee Number]:[Job Role]],3,FALSE),"NULL")</f>
        <v>Research Scientist</v>
      </c>
    </row>
    <row r="947" spans="2:13" x14ac:dyDescent="0.25">
      <c r="B947" s="29" t="s">
        <v>56</v>
      </c>
      <c r="C947" s="30" t="s">
        <v>60</v>
      </c>
      <c r="D947" s="31">
        <v>273</v>
      </c>
      <c r="E947" s="30" t="s">
        <v>62</v>
      </c>
      <c r="F947" s="30" t="s">
        <v>81</v>
      </c>
      <c r="G947" s="31">
        <v>38</v>
      </c>
      <c r="H947" s="30" t="s">
        <v>77</v>
      </c>
      <c r="I947" s="32">
        <v>6261</v>
      </c>
      <c r="K947" s="36">
        <f t="shared" si="14"/>
        <v>599</v>
      </c>
      <c r="L947" s="36">
        <f>IFERROR(VLOOKUP(K947,Table2[[Employee Number]:[Monthly Income]],6, FALSE),"No Value")</f>
        <v>6230</v>
      </c>
      <c r="M947" s="36" t="str">
        <f>IFERROR(VLOOKUP(K947,Table2[[Employee Number]:[Job Role]],3,FALSE),"NULL")</f>
        <v>Sales Executive</v>
      </c>
    </row>
    <row r="948" spans="2:13" x14ac:dyDescent="0.25">
      <c r="B948" s="29" t="s">
        <v>56</v>
      </c>
      <c r="C948" s="30" t="s">
        <v>48</v>
      </c>
      <c r="D948" s="31">
        <v>641</v>
      </c>
      <c r="E948" s="30" t="s">
        <v>62</v>
      </c>
      <c r="F948" s="30" t="s">
        <v>52</v>
      </c>
      <c r="G948" s="31">
        <v>26</v>
      </c>
      <c r="H948" s="30" t="s">
        <v>55</v>
      </c>
      <c r="I948" s="32">
        <v>6272</v>
      </c>
      <c r="K948" s="36">
        <f t="shared" si="14"/>
        <v>1399</v>
      </c>
      <c r="L948" s="36">
        <f>IFERROR(VLOOKUP(K948,Table2[[Employee Number]:[Monthly Income]],6, FALSE),"No Value")</f>
        <v>6232</v>
      </c>
      <c r="M948" s="36" t="str">
        <f>IFERROR(VLOOKUP(K948,Table2[[Employee Number]:[Job Role]],3,FALSE),"NULL")</f>
        <v>Sales Executive</v>
      </c>
    </row>
    <row r="949" spans="2:13" x14ac:dyDescent="0.25">
      <c r="B949" s="29" t="s">
        <v>56</v>
      </c>
      <c r="C949" s="30" t="s">
        <v>161</v>
      </c>
      <c r="D949" s="31">
        <v>1231</v>
      </c>
      <c r="E949" s="30" t="s">
        <v>62</v>
      </c>
      <c r="F949" s="30" t="s">
        <v>163</v>
      </c>
      <c r="G949" s="31">
        <v>42</v>
      </c>
      <c r="H949" s="30" t="s">
        <v>134</v>
      </c>
      <c r="I949" s="32">
        <v>6272</v>
      </c>
      <c r="K949" s="36">
        <f t="shared" si="14"/>
        <v>936</v>
      </c>
      <c r="L949" s="36">
        <f>IFERROR(VLOOKUP(K949,Table2[[Employee Number]:[Monthly Income]],6, FALSE),"No Value")</f>
        <v>6244</v>
      </c>
      <c r="M949" s="36" t="str">
        <f>IFERROR(VLOOKUP(K949,Table2[[Employee Number]:[Job Role]],3,FALSE),"NULL")</f>
        <v>Sales Executive</v>
      </c>
    </row>
    <row r="950" spans="2:13" x14ac:dyDescent="0.25">
      <c r="B950" s="29" t="s">
        <v>56</v>
      </c>
      <c r="C950" s="30" t="s">
        <v>48</v>
      </c>
      <c r="D950" s="31">
        <v>786</v>
      </c>
      <c r="E950" s="30" t="s">
        <v>62</v>
      </c>
      <c r="F950" s="30" t="s">
        <v>52</v>
      </c>
      <c r="G950" s="31">
        <v>34</v>
      </c>
      <c r="H950" s="30" t="s">
        <v>77</v>
      </c>
      <c r="I950" s="32">
        <v>6274</v>
      </c>
      <c r="K950" s="36">
        <f t="shared" si="14"/>
        <v>273</v>
      </c>
      <c r="L950" s="36">
        <f>IFERROR(VLOOKUP(K950,Table2[[Employee Number]:[Monthly Income]],6, FALSE),"No Value")</f>
        <v>6261</v>
      </c>
      <c r="M950" s="36" t="str">
        <f>IFERROR(VLOOKUP(K950,Table2[[Employee Number]:[Job Role]],3,FALSE),"NULL")</f>
        <v>Manufacturing Director</v>
      </c>
    </row>
    <row r="951" spans="2:13" x14ac:dyDescent="0.25">
      <c r="B951" s="29" t="s">
        <v>56</v>
      </c>
      <c r="C951" s="30" t="s">
        <v>60</v>
      </c>
      <c r="D951" s="31">
        <v>837</v>
      </c>
      <c r="E951" s="30" t="s">
        <v>62</v>
      </c>
      <c r="F951" s="30" t="s">
        <v>83</v>
      </c>
      <c r="G951" s="31">
        <v>38</v>
      </c>
      <c r="H951" s="30" t="s">
        <v>77</v>
      </c>
      <c r="I951" s="32">
        <v>6288</v>
      </c>
      <c r="K951" s="36">
        <f t="shared" si="14"/>
        <v>641</v>
      </c>
      <c r="L951" s="36">
        <f>IFERROR(VLOOKUP(K951,Table2[[Employee Number]:[Monthly Income]],6, FALSE),"No Value")</f>
        <v>6272</v>
      </c>
      <c r="M951" s="36" t="str">
        <f>IFERROR(VLOOKUP(K951,Table2[[Employee Number]:[Job Role]],3,FALSE),"NULL")</f>
        <v>Sales Executive</v>
      </c>
    </row>
    <row r="952" spans="2:13" x14ac:dyDescent="0.25">
      <c r="B952" s="29" t="s">
        <v>56</v>
      </c>
      <c r="C952" s="30" t="s">
        <v>60</v>
      </c>
      <c r="D952" s="31">
        <v>1753</v>
      </c>
      <c r="E952" s="30" t="s">
        <v>62</v>
      </c>
      <c r="F952" s="30" t="s">
        <v>83</v>
      </c>
      <c r="G952" s="31">
        <v>29</v>
      </c>
      <c r="H952" s="30" t="s">
        <v>77</v>
      </c>
      <c r="I952" s="32">
        <v>6294</v>
      </c>
      <c r="K952" s="36">
        <f t="shared" si="14"/>
        <v>1231</v>
      </c>
      <c r="L952" s="36">
        <f>IFERROR(VLOOKUP(K952,Table2[[Employee Number]:[Monthly Income]],6, FALSE),"No Value")</f>
        <v>6272</v>
      </c>
      <c r="M952" s="36" t="str">
        <f>IFERROR(VLOOKUP(K952,Table2[[Employee Number]:[Job Role]],3,FALSE),"NULL")</f>
        <v>Human Resources</v>
      </c>
    </row>
    <row r="953" spans="2:13" x14ac:dyDescent="0.25">
      <c r="B953" s="29" t="s">
        <v>56</v>
      </c>
      <c r="C953" s="30" t="s">
        <v>60</v>
      </c>
      <c r="D953" s="31">
        <v>2026</v>
      </c>
      <c r="E953" s="30" t="s">
        <v>62</v>
      </c>
      <c r="F953" s="30" t="s">
        <v>83</v>
      </c>
      <c r="G953" s="31">
        <v>56</v>
      </c>
      <c r="H953" s="30" t="s">
        <v>71</v>
      </c>
      <c r="I953" s="32">
        <v>6306</v>
      </c>
      <c r="K953" s="36">
        <f t="shared" si="14"/>
        <v>786</v>
      </c>
      <c r="L953" s="36">
        <f>IFERROR(VLOOKUP(K953,Table2[[Employee Number]:[Monthly Income]],6, FALSE),"No Value")</f>
        <v>6274</v>
      </c>
      <c r="M953" s="36" t="str">
        <f>IFERROR(VLOOKUP(K953,Table2[[Employee Number]:[Job Role]],3,FALSE),"NULL")</f>
        <v>Sales Executive</v>
      </c>
    </row>
    <row r="954" spans="2:13" x14ac:dyDescent="0.25">
      <c r="B954" s="29" t="s">
        <v>56</v>
      </c>
      <c r="C954" s="30" t="s">
        <v>60</v>
      </c>
      <c r="D954" s="31">
        <v>679</v>
      </c>
      <c r="E954" s="30" t="s">
        <v>51</v>
      </c>
      <c r="F954" s="30" t="s">
        <v>63</v>
      </c>
      <c r="G954" s="31">
        <v>32</v>
      </c>
      <c r="H954" s="30" t="s">
        <v>71</v>
      </c>
      <c r="I954" s="32">
        <v>6322</v>
      </c>
      <c r="K954" s="36">
        <f t="shared" si="14"/>
        <v>837</v>
      </c>
      <c r="L954" s="36">
        <f>IFERROR(VLOOKUP(K954,Table2[[Employee Number]:[Monthly Income]],6, FALSE),"No Value")</f>
        <v>6288</v>
      </c>
      <c r="M954" s="36" t="str">
        <f>IFERROR(VLOOKUP(K954,Table2[[Employee Number]:[Job Role]],3,FALSE),"NULL")</f>
        <v>Healthcare Representative</v>
      </c>
    </row>
    <row r="955" spans="2:13" x14ac:dyDescent="0.25">
      <c r="B955" s="29" t="s">
        <v>56</v>
      </c>
      <c r="C955" s="30" t="s">
        <v>60</v>
      </c>
      <c r="D955" s="31">
        <v>1985</v>
      </c>
      <c r="E955" s="30" t="s">
        <v>51</v>
      </c>
      <c r="F955" s="30" t="s">
        <v>68</v>
      </c>
      <c r="G955" s="31">
        <v>40</v>
      </c>
      <c r="H955" s="30" t="s">
        <v>77</v>
      </c>
      <c r="I955" s="32">
        <v>6323</v>
      </c>
      <c r="K955" s="36">
        <f t="shared" si="14"/>
        <v>1753</v>
      </c>
      <c r="L955" s="36">
        <f>IFERROR(VLOOKUP(K955,Table2[[Employee Number]:[Monthly Income]],6, FALSE),"No Value")</f>
        <v>6294</v>
      </c>
      <c r="M955" s="36" t="str">
        <f>IFERROR(VLOOKUP(K955,Table2[[Employee Number]:[Job Role]],3,FALSE),"NULL")</f>
        <v>Healthcare Representative</v>
      </c>
    </row>
    <row r="956" spans="2:13" x14ac:dyDescent="0.25">
      <c r="B956" s="29" t="s">
        <v>56</v>
      </c>
      <c r="C956" s="30" t="s">
        <v>48</v>
      </c>
      <c r="D956" s="31">
        <v>868</v>
      </c>
      <c r="E956" s="30" t="s">
        <v>62</v>
      </c>
      <c r="F956" s="30" t="s">
        <v>52</v>
      </c>
      <c r="G956" s="31">
        <v>37</v>
      </c>
      <c r="H956" s="30" t="s">
        <v>71</v>
      </c>
      <c r="I956" s="32">
        <v>6334</v>
      </c>
      <c r="K956" s="36">
        <f t="shared" si="14"/>
        <v>2026</v>
      </c>
      <c r="L956" s="36">
        <f>IFERROR(VLOOKUP(K956,Table2[[Employee Number]:[Monthly Income]],6, FALSE),"No Value")</f>
        <v>6306</v>
      </c>
      <c r="M956" s="36" t="str">
        <f>IFERROR(VLOOKUP(K956,Table2[[Employee Number]:[Job Role]],3,FALSE),"NULL")</f>
        <v>Healthcare Representative</v>
      </c>
    </row>
    <row r="957" spans="2:13" x14ac:dyDescent="0.25">
      <c r="B957" s="29" t="s">
        <v>56</v>
      </c>
      <c r="C957" s="30" t="s">
        <v>161</v>
      </c>
      <c r="D957" s="31">
        <v>184</v>
      </c>
      <c r="E957" s="30" t="s">
        <v>62</v>
      </c>
      <c r="F957" s="30" t="s">
        <v>163</v>
      </c>
      <c r="G957" s="31">
        <v>30</v>
      </c>
      <c r="H957" s="30" t="s">
        <v>77</v>
      </c>
      <c r="I957" s="32">
        <v>6347</v>
      </c>
      <c r="K957" s="36">
        <f t="shared" si="14"/>
        <v>679</v>
      </c>
      <c r="L957" s="36">
        <f>IFERROR(VLOOKUP(K957,Table2[[Employee Number]:[Monthly Income]],6, FALSE),"No Value")</f>
        <v>6322</v>
      </c>
      <c r="M957" s="36" t="str">
        <f>IFERROR(VLOOKUP(K957,Table2[[Employee Number]:[Job Role]],3,FALSE),"NULL")</f>
        <v>Research Scientist</v>
      </c>
    </row>
    <row r="958" spans="2:13" x14ac:dyDescent="0.25">
      <c r="B958" s="29" t="s">
        <v>56</v>
      </c>
      <c r="C958" s="30" t="s">
        <v>60</v>
      </c>
      <c r="D958" s="31">
        <v>460</v>
      </c>
      <c r="E958" s="30" t="s">
        <v>62</v>
      </c>
      <c r="F958" s="30" t="s">
        <v>81</v>
      </c>
      <c r="G958" s="31">
        <v>37</v>
      </c>
      <c r="H958" s="30" t="s">
        <v>55</v>
      </c>
      <c r="I958" s="32">
        <v>6347</v>
      </c>
      <c r="K958" s="36">
        <f t="shared" si="14"/>
        <v>1985</v>
      </c>
      <c r="L958" s="36">
        <f>IFERROR(VLOOKUP(K958,Table2[[Employee Number]:[Monthly Income]],6, FALSE),"No Value")</f>
        <v>6323</v>
      </c>
      <c r="M958" s="36" t="str">
        <f>IFERROR(VLOOKUP(K958,Table2[[Employee Number]:[Job Role]],3,FALSE),"NULL")</f>
        <v>Laboratory Technician</v>
      </c>
    </row>
    <row r="959" spans="2:13" x14ac:dyDescent="0.25">
      <c r="B959" s="29" t="s">
        <v>56</v>
      </c>
      <c r="C959" s="30" t="s">
        <v>48</v>
      </c>
      <c r="D959" s="31">
        <v>1040</v>
      </c>
      <c r="E959" s="30" t="s">
        <v>51</v>
      </c>
      <c r="F959" s="30" t="s">
        <v>52</v>
      </c>
      <c r="G959" s="31">
        <v>50</v>
      </c>
      <c r="H959" s="30" t="s">
        <v>77</v>
      </c>
      <c r="I959" s="32">
        <v>6347</v>
      </c>
      <c r="K959" s="36">
        <f t="shared" si="14"/>
        <v>868</v>
      </c>
      <c r="L959" s="36">
        <f>IFERROR(VLOOKUP(K959,Table2[[Employee Number]:[Monthly Income]],6, FALSE),"No Value")</f>
        <v>6334</v>
      </c>
      <c r="M959" s="36" t="str">
        <f>IFERROR(VLOOKUP(K959,Table2[[Employee Number]:[Job Role]],3,FALSE),"NULL")</f>
        <v>Sales Executive</v>
      </c>
    </row>
    <row r="960" spans="2:13" x14ac:dyDescent="0.25">
      <c r="B960" s="29" t="s">
        <v>56</v>
      </c>
      <c r="C960" s="30" t="s">
        <v>48</v>
      </c>
      <c r="D960" s="31">
        <v>449</v>
      </c>
      <c r="E960" s="30" t="s">
        <v>62</v>
      </c>
      <c r="F960" s="30" t="s">
        <v>52</v>
      </c>
      <c r="G960" s="31">
        <v>27</v>
      </c>
      <c r="H960" s="30" t="s">
        <v>65</v>
      </c>
      <c r="I960" s="32">
        <v>6349</v>
      </c>
      <c r="K960" s="36">
        <f t="shared" si="14"/>
        <v>184</v>
      </c>
      <c r="L960" s="36">
        <f>IFERROR(VLOOKUP(K960,Table2[[Employee Number]:[Monthly Income]],6, FALSE),"No Value")</f>
        <v>6347</v>
      </c>
      <c r="M960" s="36" t="str">
        <f>IFERROR(VLOOKUP(K960,Table2[[Employee Number]:[Job Role]],3,FALSE),"NULL")</f>
        <v>Human Resources</v>
      </c>
    </row>
    <row r="961" spans="2:13" x14ac:dyDescent="0.25">
      <c r="B961" s="29" t="s">
        <v>56</v>
      </c>
      <c r="C961" s="30" t="s">
        <v>60</v>
      </c>
      <c r="D961" s="31">
        <v>1375</v>
      </c>
      <c r="E961" s="30" t="s">
        <v>51</v>
      </c>
      <c r="F961" s="30" t="s">
        <v>83</v>
      </c>
      <c r="G961" s="31">
        <v>40</v>
      </c>
      <c r="H961" s="30" t="s">
        <v>65</v>
      </c>
      <c r="I961" s="32">
        <v>6377</v>
      </c>
      <c r="K961" s="36">
        <f t="shared" si="14"/>
        <v>460</v>
      </c>
      <c r="L961" s="36">
        <f>IFERROR(VLOOKUP(K961,Table2[[Employee Number]:[Monthly Income]],6, FALSE),"No Value")</f>
        <v>6347</v>
      </c>
      <c r="M961" s="36" t="str">
        <f>IFERROR(VLOOKUP(K961,Table2[[Employee Number]:[Job Role]],3,FALSE),"NULL")</f>
        <v>Manufacturing Director</v>
      </c>
    </row>
    <row r="962" spans="2:13" x14ac:dyDescent="0.25">
      <c r="B962" s="29" t="s">
        <v>44</v>
      </c>
      <c r="C962" s="30" t="s">
        <v>48</v>
      </c>
      <c r="D962" s="31">
        <v>492</v>
      </c>
      <c r="E962" s="30" t="s">
        <v>62</v>
      </c>
      <c r="F962" s="30" t="s">
        <v>52</v>
      </c>
      <c r="G962" s="31">
        <v>40</v>
      </c>
      <c r="H962" s="30" t="s">
        <v>55</v>
      </c>
      <c r="I962" s="32">
        <v>6380</v>
      </c>
      <c r="K962" s="36">
        <f t="shared" si="14"/>
        <v>1040</v>
      </c>
      <c r="L962" s="36">
        <f>IFERROR(VLOOKUP(K962,Table2[[Employee Number]:[Monthly Income]],6, FALSE),"No Value")</f>
        <v>6347</v>
      </c>
      <c r="M962" s="36" t="str">
        <f>IFERROR(VLOOKUP(K962,Table2[[Employee Number]:[Job Role]],3,FALSE),"NULL")</f>
        <v>Sales Executive</v>
      </c>
    </row>
    <row r="963" spans="2:13" x14ac:dyDescent="0.25">
      <c r="B963" s="29" t="s">
        <v>56</v>
      </c>
      <c r="C963" s="30" t="s">
        <v>60</v>
      </c>
      <c r="D963" s="31">
        <v>1859</v>
      </c>
      <c r="E963" s="30" t="s">
        <v>62</v>
      </c>
      <c r="F963" s="30" t="s">
        <v>83</v>
      </c>
      <c r="G963" s="31">
        <v>29</v>
      </c>
      <c r="H963" s="30" t="s">
        <v>65</v>
      </c>
      <c r="I963" s="32">
        <v>6384</v>
      </c>
      <c r="K963" s="36">
        <f t="shared" si="14"/>
        <v>449</v>
      </c>
      <c r="L963" s="36">
        <f>IFERROR(VLOOKUP(K963,Table2[[Employee Number]:[Monthly Income]],6, FALSE),"No Value")</f>
        <v>6349</v>
      </c>
      <c r="M963" s="36" t="str">
        <f>IFERROR(VLOOKUP(K963,Table2[[Employee Number]:[Job Role]],3,FALSE),"NULL")</f>
        <v>Sales Executive</v>
      </c>
    </row>
    <row r="964" spans="2:13" x14ac:dyDescent="0.25">
      <c r="B964" s="29" t="s">
        <v>56</v>
      </c>
      <c r="C964" s="30" t="s">
        <v>60</v>
      </c>
      <c r="D964" s="31">
        <v>1034</v>
      </c>
      <c r="E964" s="30" t="s">
        <v>62</v>
      </c>
      <c r="F964" s="30" t="s">
        <v>83</v>
      </c>
      <c r="G964" s="31">
        <v>55</v>
      </c>
      <c r="H964" s="30" t="s">
        <v>71</v>
      </c>
      <c r="I964" s="32">
        <v>6385</v>
      </c>
      <c r="K964" s="36">
        <f t="shared" si="14"/>
        <v>1375</v>
      </c>
      <c r="L964" s="36">
        <f>IFERROR(VLOOKUP(K964,Table2[[Employee Number]:[Monthly Income]],6, FALSE),"No Value")</f>
        <v>6377</v>
      </c>
      <c r="M964" s="36" t="str">
        <f>IFERROR(VLOOKUP(K964,Table2[[Employee Number]:[Job Role]],3,FALSE),"NULL")</f>
        <v>Healthcare Representative</v>
      </c>
    </row>
    <row r="965" spans="2:13" x14ac:dyDescent="0.25">
      <c r="B965" s="29" t="s">
        <v>56</v>
      </c>
      <c r="C965" s="30" t="s">
        <v>60</v>
      </c>
      <c r="D965" s="31">
        <v>1515</v>
      </c>
      <c r="E965" s="30" t="s">
        <v>62</v>
      </c>
      <c r="F965" s="30" t="s">
        <v>83</v>
      </c>
      <c r="G965" s="31">
        <v>33</v>
      </c>
      <c r="H965" s="30" t="s">
        <v>134</v>
      </c>
      <c r="I965" s="32">
        <v>6388</v>
      </c>
      <c r="K965" s="36" t="str">
        <f t="shared" si="14"/>
        <v>No Data Available</v>
      </c>
      <c r="L965" s="36" t="str">
        <f>IFERROR(VLOOKUP(K965,Table2[[Employee Number]:[Monthly Income]],6, FALSE),"No Value")</f>
        <v>No Value</v>
      </c>
      <c r="M965" s="36" t="str">
        <f>IFERROR(VLOOKUP(K965,Table2[[Employee Number]:[Job Role]],3,FALSE),"NULL")</f>
        <v>NULL</v>
      </c>
    </row>
    <row r="966" spans="2:13" x14ac:dyDescent="0.25">
      <c r="B966" s="29" t="s">
        <v>56</v>
      </c>
      <c r="C966" s="30" t="s">
        <v>161</v>
      </c>
      <c r="D966" s="31">
        <v>760</v>
      </c>
      <c r="E966" s="30" t="s">
        <v>51</v>
      </c>
      <c r="F966" s="30" t="s">
        <v>163</v>
      </c>
      <c r="G966" s="31">
        <v>39</v>
      </c>
      <c r="H966" s="30" t="s">
        <v>77</v>
      </c>
      <c r="I966" s="32">
        <v>6389</v>
      </c>
      <c r="K966" s="36">
        <f t="shared" si="14"/>
        <v>1859</v>
      </c>
      <c r="L966" s="36">
        <f>IFERROR(VLOOKUP(K966,Table2[[Employee Number]:[Monthly Income]],6, FALSE),"No Value")</f>
        <v>6384</v>
      </c>
      <c r="M966" s="36" t="str">
        <f>IFERROR(VLOOKUP(K966,Table2[[Employee Number]:[Job Role]],3,FALSE),"NULL")</f>
        <v>Healthcare Representative</v>
      </c>
    </row>
    <row r="967" spans="2:13" x14ac:dyDescent="0.25">
      <c r="B967" s="29" t="s">
        <v>56</v>
      </c>
      <c r="C967" s="30" t="s">
        <v>48</v>
      </c>
      <c r="D967" s="31">
        <v>1560</v>
      </c>
      <c r="E967" s="30" t="s">
        <v>62</v>
      </c>
      <c r="F967" s="30" t="s">
        <v>52</v>
      </c>
      <c r="G967" s="31">
        <v>33</v>
      </c>
      <c r="H967" s="30" t="s">
        <v>71</v>
      </c>
      <c r="I967" s="32">
        <v>6392</v>
      </c>
      <c r="K967" s="36">
        <f t="shared" si="14"/>
        <v>1034</v>
      </c>
      <c r="L967" s="36">
        <f>IFERROR(VLOOKUP(K967,Table2[[Employee Number]:[Monthly Income]],6, FALSE),"No Value")</f>
        <v>6385</v>
      </c>
      <c r="M967" s="36" t="str">
        <f>IFERROR(VLOOKUP(K967,Table2[[Employee Number]:[Job Role]],3,FALSE),"NULL")</f>
        <v>Healthcare Representative</v>
      </c>
    </row>
    <row r="968" spans="2:13" x14ac:dyDescent="0.25">
      <c r="B968" s="29" t="s">
        <v>56</v>
      </c>
      <c r="C968" s="30" t="s">
        <v>60</v>
      </c>
      <c r="D968" s="31">
        <v>384</v>
      </c>
      <c r="E968" s="30" t="s">
        <v>51</v>
      </c>
      <c r="F968" s="30" t="s">
        <v>81</v>
      </c>
      <c r="G968" s="31">
        <v>26</v>
      </c>
      <c r="H968" s="30" t="s">
        <v>77</v>
      </c>
      <c r="I968" s="32">
        <v>6397</v>
      </c>
      <c r="K968" s="36">
        <f t="shared" si="14"/>
        <v>1515</v>
      </c>
      <c r="L968" s="36">
        <f>IFERROR(VLOOKUP(K968,Table2[[Employee Number]:[Monthly Income]],6, FALSE),"No Value")</f>
        <v>6388</v>
      </c>
      <c r="M968" s="36" t="str">
        <f>IFERROR(VLOOKUP(K968,Table2[[Employee Number]:[Job Role]],3,FALSE),"NULL")</f>
        <v>Healthcare Representative</v>
      </c>
    </row>
    <row r="969" spans="2:13" x14ac:dyDescent="0.25">
      <c r="B969" s="29" t="s">
        <v>44</v>
      </c>
      <c r="C969" s="30" t="s">
        <v>48</v>
      </c>
      <c r="D969" s="31">
        <v>785</v>
      </c>
      <c r="E969" s="30" t="s">
        <v>51</v>
      </c>
      <c r="F969" s="30" t="s">
        <v>52</v>
      </c>
      <c r="G969" s="31">
        <v>47</v>
      </c>
      <c r="H969" s="30" t="s">
        <v>55</v>
      </c>
      <c r="I969" s="32">
        <v>6397</v>
      </c>
      <c r="K969" s="36">
        <f t="shared" ref="K969:K1032" si="15">IF(B966="No", D966, "No Data Available")</f>
        <v>760</v>
      </c>
      <c r="L969" s="36">
        <f>IFERROR(VLOOKUP(K969,Table2[[Employee Number]:[Monthly Income]],6, FALSE),"No Value")</f>
        <v>6389</v>
      </c>
      <c r="M969" s="36" t="str">
        <f>IFERROR(VLOOKUP(K969,Table2[[Employee Number]:[Job Role]],3,FALSE),"NULL")</f>
        <v>Human Resources</v>
      </c>
    </row>
    <row r="970" spans="2:13" x14ac:dyDescent="0.25">
      <c r="B970" s="29" t="s">
        <v>56</v>
      </c>
      <c r="C970" s="30" t="s">
        <v>161</v>
      </c>
      <c r="D970" s="31">
        <v>424</v>
      </c>
      <c r="E970" s="30" t="s">
        <v>62</v>
      </c>
      <c r="F970" s="30" t="s">
        <v>163</v>
      </c>
      <c r="G970" s="31">
        <v>31</v>
      </c>
      <c r="H970" s="30" t="s">
        <v>77</v>
      </c>
      <c r="I970" s="32">
        <v>6410</v>
      </c>
      <c r="K970" s="36">
        <f t="shared" si="15"/>
        <v>1560</v>
      </c>
      <c r="L970" s="36">
        <f>IFERROR(VLOOKUP(K970,Table2[[Employee Number]:[Monthly Income]],6, FALSE),"No Value")</f>
        <v>6392</v>
      </c>
      <c r="M970" s="36" t="str">
        <f>IFERROR(VLOOKUP(K970,Table2[[Employee Number]:[Job Role]],3,FALSE),"NULL")</f>
        <v>Sales Executive</v>
      </c>
    </row>
    <row r="971" spans="2:13" x14ac:dyDescent="0.25">
      <c r="B971" s="29" t="s">
        <v>56</v>
      </c>
      <c r="C971" s="30" t="s">
        <v>161</v>
      </c>
      <c r="D971" s="31">
        <v>1722</v>
      </c>
      <c r="E971" s="30" t="s">
        <v>62</v>
      </c>
      <c r="F971" s="30" t="s">
        <v>163</v>
      </c>
      <c r="G971" s="31">
        <v>41</v>
      </c>
      <c r="H971" s="30" t="s">
        <v>77</v>
      </c>
      <c r="I971" s="32">
        <v>6430</v>
      </c>
      <c r="K971" s="36">
        <f t="shared" si="15"/>
        <v>384</v>
      </c>
      <c r="L971" s="36">
        <f>IFERROR(VLOOKUP(K971,Table2[[Employee Number]:[Monthly Income]],6, FALSE),"No Value")</f>
        <v>6397</v>
      </c>
      <c r="M971" s="36" t="str">
        <f>IFERROR(VLOOKUP(K971,Table2[[Employee Number]:[Job Role]],3,FALSE),"NULL")</f>
        <v>Manufacturing Director</v>
      </c>
    </row>
    <row r="972" spans="2:13" x14ac:dyDescent="0.25">
      <c r="B972" s="29" t="s">
        <v>56</v>
      </c>
      <c r="C972" s="30" t="s">
        <v>60</v>
      </c>
      <c r="D972" s="31">
        <v>341</v>
      </c>
      <c r="E972" s="30" t="s">
        <v>62</v>
      </c>
      <c r="F972" s="30" t="s">
        <v>81</v>
      </c>
      <c r="G972" s="31">
        <v>45</v>
      </c>
      <c r="H972" s="30" t="s">
        <v>71</v>
      </c>
      <c r="I972" s="32">
        <v>6434</v>
      </c>
      <c r="K972" s="36" t="str">
        <f t="shared" si="15"/>
        <v>No Data Available</v>
      </c>
      <c r="L972" s="36" t="str">
        <f>IFERROR(VLOOKUP(K972,Table2[[Employee Number]:[Monthly Income]],6, FALSE),"No Value")</f>
        <v>No Value</v>
      </c>
      <c r="M972" s="36" t="str">
        <f>IFERROR(VLOOKUP(K972,Table2[[Employee Number]:[Job Role]],3,FALSE),"NULL")</f>
        <v>NULL</v>
      </c>
    </row>
    <row r="973" spans="2:13" x14ac:dyDescent="0.25">
      <c r="B973" s="29" t="s">
        <v>56</v>
      </c>
      <c r="C973" s="30" t="s">
        <v>48</v>
      </c>
      <c r="D973" s="31">
        <v>1557</v>
      </c>
      <c r="E973" s="30" t="s">
        <v>51</v>
      </c>
      <c r="F973" s="30" t="s">
        <v>52</v>
      </c>
      <c r="G973" s="31">
        <v>48</v>
      </c>
      <c r="H973" s="30" t="s">
        <v>71</v>
      </c>
      <c r="I973" s="32">
        <v>6439</v>
      </c>
      <c r="K973" s="36">
        <f t="shared" si="15"/>
        <v>424</v>
      </c>
      <c r="L973" s="36">
        <f>IFERROR(VLOOKUP(K973,Table2[[Employee Number]:[Monthly Income]],6, FALSE),"No Value")</f>
        <v>6410</v>
      </c>
      <c r="M973" s="36" t="str">
        <f>IFERROR(VLOOKUP(K973,Table2[[Employee Number]:[Job Role]],3,FALSE),"NULL")</f>
        <v>Human Resources</v>
      </c>
    </row>
    <row r="974" spans="2:13" x14ac:dyDescent="0.25">
      <c r="B974" s="29" t="s">
        <v>56</v>
      </c>
      <c r="C974" s="30" t="s">
        <v>60</v>
      </c>
      <c r="D974" s="31">
        <v>635</v>
      </c>
      <c r="E974" s="30" t="s">
        <v>51</v>
      </c>
      <c r="F974" s="30" t="s">
        <v>81</v>
      </c>
      <c r="G974" s="31">
        <v>37</v>
      </c>
      <c r="H974" s="30" t="s">
        <v>71</v>
      </c>
      <c r="I974" s="32">
        <v>6447</v>
      </c>
      <c r="K974" s="36">
        <f t="shared" si="15"/>
        <v>1722</v>
      </c>
      <c r="L974" s="36">
        <f>IFERROR(VLOOKUP(K974,Table2[[Employee Number]:[Monthly Income]],6, FALSE),"No Value")</f>
        <v>6430</v>
      </c>
      <c r="M974" s="36" t="str">
        <f>IFERROR(VLOOKUP(K974,Table2[[Employee Number]:[Job Role]],3,FALSE),"NULL")</f>
        <v>Human Resources</v>
      </c>
    </row>
    <row r="975" spans="2:13" x14ac:dyDescent="0.25">
      <c r="B975" s="29" t="s">
        <v>56</v>
      </c>
      <c r="C975" s="30" t="s">
        <v>60</v>
      </c>
      <c r="D975" s="31">
        <v>40</v>
      </c>
      <c r="E975" s="30" t="s">
        <v>62</v>
      </c>
      <c r="F975" s="30" t="s">
        <v>83</v>
      </c>
      <c r="G975" s="31">
        <v>44</v>
      </c>
      <c r="H975" s="30" t="s">
        <v>71</v>
      </c>
      <c r="I975" s="32">
        <v>6465</v>
      </c>
      <c r="K975" s="36">
        <f t="shared" si="15"/>
        <v>341</v>
      </c>
      <c r="L975" s="36">
        <f>IFERROR(VLOOKUP(K975,Table2[[Employee Number]:[Monthly Income]],6, FALSE),"No Value")</f>
        <v>6434</v>
      </c>
      <c r="M975" s="36" t="str">
        <f>IFERROR(VLOOKUP(K975,Table2[[Employee Number]:[Job Role]],3,FALSE),"NULL")</f>
        <v>Manufacturing Director</v>
      </c>
    </row>
    <row r="976" spans="2:13" x14ac:dyDescent="0.25">
      <c r="B976" s="29" t="s">
        <v>56</v>
      </c>
      <c r="C976" s="30" t="s">
        <v>60</v>
      </c>
      <c r="D976" s="31">
        <v>1737</v>
      </c>
      <c r="E976" s="30" t="s">
        <v>62</v>
      </c>
      <c r="F976" s="30" t="s">
        <v>68</v>
      </c>
      <c r="G976" s="31">
        <v>39</v>
      </c>
      <c r="H976" s="30" t="s">
        <v>77</v>
      </c>
      <c r="I976" s="32">
        <v>6472</v>
      </c>
      <c r="K976" s="36">
        <f t="shared" si="15"/>
        <v>1557</v>
      </c>
      <c r="L976" s="36">
        <f>IFERROR(VLOOKUP(K976,Table2[[Employee Number]:[Monthly Income]],6, FALSE),"No Value")</f>
        <v>6439</v>
      </c>
      <c r="M976" s="36" t="str">
        <f>IFERROR(VLOOKUP(K976,Table2[[Employee Number]:[Job Role]],3,FALSE),"NULL")</f>
        <v>Sales Executive</v>
      </c>
    </row>
    <row r="977" spans="2:13" x14ac:dyDescent="0.25">
      <c r="B977" s="29" t="s">
        <v>56</v>
      </c>
      <c r="C977" s="30" t="s">
        <v>60</v>
      </c>
      <c r="D977" s="31">
        <v>1196</v>
      </c>
      <c r="E977" s="30" t="s">
        <v>51</v>
      </c>
      <c r="F977" s="30" t="s">
        <v>81</v>
      </c>
      <c r="G977" s="31">
        <v>37</v>
      </c>
      <c r="H977" s="30" t="s">
        <v>77</v>
      </c>
      <c r="I977" s="32">
        <v>6474</v>
      </c>
      <c r="K977" s="36">
        <f t="shared" si="15"/>
        <v>635</v>
      </c>
      <c r="L977" s="36">
        <f>IFERROR(VLOOKUP(K977,Table2[[Employee Number]:[Monthly Income]],6, FALSE),"No Value")</f>
        <v>6447</v>
      </c>
      <c r="M977" s="36" t="str">
        <f>IFERROR(VLOOKUP(K977,Table2[[Employee Number]:[Job Role]],3,FALSE),"NULL")</f>
        <v>Manufacturing Director</v>
      </c>
    </row>
    <row r="978" spans="2:13" x14ac:dyDescent="0.25">
      <c r="B978" s="29" t="s">
        <v>56</v>
      </c>
      <c r="C978" s="30" t="s">
        <v>60</v>
      </c>
      <c r="D978" s="31">
        <v>85</v>
      </c>
      <c r="E978" s="30" t="s">
        <v>62</v>
      </c>
      <c r="F978" s="30" t="s">
        <v>81</v>
      </c>
      <c r="G978" s="31">
        <v>36</v>
      </c>
      <c r="H978" s="30" t="s">
        <v>77</v>
      </c>
      <c r="I978" s="32">
        <v>6499</v>
      </c>
      <c r="K978" s="36">
        <f t="shared" si="15"/>
        <v>40</v>
      </c>
      <c r="L978" s="36">
        <f>IFERROR(VLOOKUP(K978,Table2[[Employee Number]:[Monthly Income]],6, FALSE),"No Value")</f>
        <v>6465</v>
      </c>
      <c r="M978" s="36" t="str">
        <f>IFERROR(VLOOKUP(K978,Table2[[Employee Number]:[Job Role]],3,FALSE),"NULL")</f>
        <v>Healthcare Representative</v>
      </c>
    </row>
    <row r="979" spans="2:13" x14ac:dyDescent="0.25">
      <c r="B979" s="29" t="s">
        <v>56</v>
      </c>
      <c r="C979" s="30" t="s">
        <v>48</v>
      </c>
      <c r="D979" s="31">
        <v>808</v>
      </c>
      <c r="E979" s="30" t="s">
        <v>51</v>
      </c>
      <c r="F979" s="30" t="s">
        <v>52</v>
      </c>
      <c r="G979" s="31">
        <v>34</v>
      </c>
      <c r="H979" s="30" t="s">
        <v>55</v>
      </c>
      <c r="I979" s="32">
        <v>6500</v>
      </c>
      <c r="K979" s="36">
        <f t="shared" si="15"/>
        <v>1737</v>
      </c>
      <c r="L979" s="36">
        <f>IFERROR(VLOOKUP(K979,Table2[[Employee Number]:[Monthly Income]],6, FALSE),"No Value")</f>
        <v>6472</v>
      </c>
      <c r="M979" s="36" t="str">
        <f>IFERROR(VLOOKUP(K979,Table2[[Employee Number]:[Job Role]],3,FALSE),"NULL")</f>
        <v>Laboratory Technician</v>
      </c>
    </row>
    <row r="980" spans="2:13" x14ac:dyDescent="0.25">
      <c r="B980" s="29" t="s">
        <v>56</v>
      </c>
      <c r="C980" s="30" t="s">
        <v>48</v>
      </c>
      <c r="D980" s="31">
        <v>1898</v>
      </c>
      <c r="E980" s="30" t="s">
        <v>51</v>
      </c>
      <c r="F980" s="30" t="s">
        <v>52</v>
      </c>
      <c r="G980" s="31">
        <v>27</v>
      </c>
      <c r="H980" s="30" t="s">
        <v>55</v>
      </c>
      <c r="I980" s="32">
        <v>6500</v>
      </c>
      <c r="K980" s="36">
        <f t="shared" si="15"/>
        <v>1196</v>
      </c>
      <c r="L980" s="36">
        <f>IFERROR(VLOOKUP(K980,Table2[[Employee Number]:[Monthly Income]],6, FALSE),"No Value")</f>
        <v>6474</v>
      </c>
      <c r="M980" s="36" t="str">
        <f>IFERROR(VLOOKUP(K980,Table2[[Employee Number]:[Job Role]],3,FALSE),"NULL")</f>
        <v>Manufacturing Director</v>
      </c>
    </row>
    <row r="981" spans="2:13" x14ac:dyDescent="0.25">
      <c r="B981" s="29" t="s">
        <v>56</v>
      </c>
      <c r="C981" s="30" t="s">
        <v>48</v>
      </c>
      <c r="D981" s="31">
        <v>378</v>
      </c>
      <c r="E981" s="30" t="s">
        <v>62</v>
      </c>
      <c r="F981" s="30" t="s">
        <v>52</v>
      </c>
      <c r="G981" s="31">
        <v>37</v>
      </c>
      <c r="H981" s="30" t="s">
        <v>71</v>
      </c>
      <c r="I981" s="32">
        <v>6502</v>
      </c>
      <c r="K981" s="36">
        <f t="shared" si="15"/>
        <v>85</v>
      </c>
      <c r="L981" s="36">
        <f>IFERROR(VLOOKUP(K981,Table2[[Employee Number]:[Monthly Income]],6, FALSE),"No Value")</f>
        <v>6499</v>
      </c>
      <c r="M981" s="36" t="str">
        <f>IFERROR(VLOOKUP(K981,Table2[[Employee Number]:[Job Role]],3,FALSE),"NULL")</f>
        <v>Manufacturing Director</v>
      </c>
    </row>
    <row r="982" spans="2:13" x14ac:dyDescent="0.25">
      <c r="B982" s="29" t="s">
        <v>56</v>
      </c>
      <c r="C982" s="30" t="s">
        <v>60</v>
      </c>
      <c r="D982" s="31">
        <v>1822</v>
      </c>
      <c r="E982" s="30" t="s">
        <v>51</v>
      </c>
      <c r="F982" s="30" t="s">
        <v>83</v>
      </c>
      <c r="G982" s="31">
        <v>40</v>
      </c>
      <c r="H982" s="30" t="s">
        <v>77</v>
      </c>
      <c r="I982" s="32">
        <v>6513</v>
      </c>
      <c r="K982" s="36">
        <f t="shared" si="15"/>
        <v>808</v>
      </c>
      <c r="L982" s="36">
        <f>IFERROR(VLOOKUP(K982,Table2[[Employee Number]:[Monthly Income]],6, FALSE),"No Value")</f>
        <v>6500</v>
      </c>
      <c r="M982" s="36" t="str">
        <f>IFERROR(VLOOKUP(K982,Table2[[Employee Number]:[Job Role]],3,FALSE),"NULL")</f>
        <v>Sales Executive</v>
      </c>
    </row>
    <row r="983" spans="2:13" x14ac:dyDescent="0.25">
      <c r="B983" s="29" t="s">
        <v>56</v>
      </c>
      <c r="C983" s="30" t="s">
        <v>60</v>
      </c>
      <c r="D983" s="31">
        <v>1724</v>
      </c>
      <c r="E983" s="30" t="s">
        <v>51</v>
      </c>
      <c r="F983" s="30" t="s">
        <v>81</v>
      </c>
      <c r="G983" s="31">
        <v>40</v>
      </c>
      <c r="H983" s="30" t="s">
        <v>55</v>
      </c>
      <c r="I983" s="32">
        <v>6516</v>
      </c>
      <c r="K983" s="36">
        <f t="shared" si="15"/>
        <v>1898</v>
      </c>
      <c r="L983" s="36">
        <f>IFERROR(VLOOKUP(K983,Table2[[Employee Number]:[Monthly Income]],6, FALSE),"No Value")</f>
        <v>6500</v>
      </c>
      <c r="M983" s="36" t="str">
        <f>IFERROR(VLOOKUP(K983,Table2[[Employee Number]:[Job Role]],3,FALSE),"NULL")</f>
        <v>Sales Executive</v>
      </c>
    </row>
    <row r="984" spans="2:13" x14ac:dyDescent="0.25">
      <c r="B984" s="29" t="s">
        <v>56</v>
      </c>
      <c r="C984" s="30" t="s">
        <v>48</v>
      </c>
      <c r="D984" s="31">
        <v>889</v>
      </c>
      <c r="E984" s="30" t="s">
        <v>62</v>
      </c>
      <c r="F984" s="30" t="s">
        <v>52</v>
      </c>
      <c r="G984" s="31">
        <v>32</v>
      </c>
      <c r="H984" s="30" t="s">
        <v>55</v>
      </c>
      <c r="I984" s="32">
        <v>6524</v>
      </c>
      <c r="K984" s="36">
        <f t="shared" si="15"/>
        <v>378</v>
      </c>
      <c r="L984" s="36">
        <f>IFERROR(VLOOKUP(K984,Table2[[Employee Number]:[Monthly Income]],6, FALSE),"No Value")</f>
        <v>6502</v>
      </c>
      <c r="M984" s="36" t="str">
        <f>IFERROR(VLOOKUP(K984,Table2[[Employee Number]:[Job Role]],3,FALSE),"NULL")</f>
        <v>Sales Executive</v>
      </c>
    </row>
    <row r="985" spans="2:13" x14ac:dyDescent="0.25">
      <c r="B985" s="29" t="s">
        <v>56</v>
      </c>
      <c r="C985" s="30" t="s">
        <v>48</v>
      </c>
      <c r="D985" s="31">
        <v>523</v>
      </c>
      <c r="E985" s="30" t="s">
        <v>51</v>
      </c>
      <c r="F985" s="30" t="s">
        <v>52</v>
      </c>
      <c r="G985" s="31">
        <v>34</v>
      </c>
      <c r="H985" s="30" t="s">
        <v>71</v>
      </c>
      <c r="I985" s="32">
        <v>6538</v>
      </c>
      <c r="K985" s="36">
        <f t="shared" si="15"/>
        <v>1822</v>
      </c>
      <c r="L985" s="36">
        <f>IFERROR(VLOOKUP(K985,Table2[[Employee Number]:[Monthly Income]],6, FALSE),"No Value")</f>
        <v>6513</v>
      </c>
      <c r="M985" s="36" t="str">
        <f>IFERROR(VLOOKUP(K985,Table2[[Employee Number]:[Job Role]],3,FALSE),"NULL")</f>
        <v>Healthcare Representative</v>
      </c>
    </row>
    <row r="986" spans="2:13" x14ac:dyDescent="0.25">
      <c r="B986" s="29" t="s">
        <v>56</v>
      </c>
      <c r="C986" s="30" t="s">
        <v>60</v>
      </c>
      <c r="D986" s="31">
        <v>496</v>
      </c>
      <c r="E986" s="30" t="s">
        <v>62</v>
      </c>
      <c r="F986" s="30" t="s">
        <v>83</v>
      </c>
      <c r="G986" s="31">
        <v>35</v>
      </c>
      <c r="H986" s="30" t="s">
        <v>71</v>
      </c>
      <c r="I986" s="32">
        <v>6540</v>
      </c>
      <c r="K986" s="36">
        <f t="shared" si="15"/>
        <v>1724</v>
      </c>
      <c r="L986" s="36">
        <f>IFERROR(VLOOKUP(K986,Table2[[Employee Number]:[Monthly Income]],6, FALSE),"No Value")</f>
        <v>6516</v>
      </c>
      <c r="M986" s="36" t="str">
        <f>IFERROR(VLOOKUP(K986,Table2[[Employee Number]:[Job Role]],3,FALSE),"NULL")</f>
        <v>Manufacturing Director</v>
      </c>
    </row>
    <row r="987" spans="2:13" x14ac:dyDescent="0.25">
      <c r="B987" s="29" t="s">
        <v>56</v>
      </c>
      <c r="C987" s="30" t="s">
        <v>60</v>
      </c>
      <c r="D987" s="31">
        <v>347</v>
      </c>
      <c r="E987" s="30" t="s">
        <v>51</v>
      </c>
      <c r="F987" s="30" t="s">
        <v>63</v>
      </c>
      <c r="G987" s="31">
        <v>42</v>
      </c>
      <c r="H987" s="30" t="s">
        <v>55</v>
      </c>
      <c r="I987" s="32">
        <v>6545</v>
      </c>
      <c r="K987" s="36">
        <f t="shared" si="15"/>
        <v>889</v>
      </c>
      <c r="L987" s="36">
        <f>IFERROR(VLOOKUP(K987,Table2[[Employee Number]:[Monthly Income]],6, FALSE),"No Value")</f>
        <v>6524</v>
      </c>
      <c r="M987" s="36" t="str">
        <f>IFERROR(VLOOKUP(K987,Table2[[Employee Number]:[Job Role]],3,FALSE),"NULL")</f>
        <v>Sales Executive</v>
      </c>
    </row>
    <row r="988" spans="2:13" x14ac:dyDescent="0.25">
      <c r="B988" s="29" t="s">
        <v>56</v>
      </c>
      <c r="C988" s="30" t="s">
        <v>60</v>
      </c>
      <c r="D988" s="31">
        <v>1514</v>
      </c>
      <c r="E988" s="30" t="s">
        <v>62</v>
      </c>
      <c r="F988" s="30" t="s">
        <v>81</v>
      </c>
      <c r="G988" s="31">
        <v>28</v>
      </c>
      <c r="H988" s="30" t="s">
        <v>65</v>
      </c>
      <c r="I988" s="32">
        <v>6549</v>
      </c>
      <c r="K988" s="36">
        <f t="shared" si="15"/>
        <v>523</v>
      </c>
      <c r="L988" s="36">
        <f>IFERROR(VLOOKUP(K988,Table2[[Employee Number]:[Monthly Income]],6, FALSE),"No Value")</f>
        <v>6538</v>
      </c>
      <c r="M988" s="36" t="str">
        <f>IFERROR(VLOOKUP(K988,Table2[[Employee Number]:[Job Role]],3,FALSE),"NULL")</f>
        <v>Sales Executive</v>
      </c>
    </row>
    <row r="989" spans="2:13" x14ac:dyDescent="0.25">
      <c r="B989" s="29" t="s">
        <v>56</v>
      </c>
      <c r="C989" s="30" t="s">
        <v>60</v>
      </c>
      <c r="D989" s="31">
        <v>271</v>
      </c>
      <c r="E989" s="30" t="s">
        <v>62</v>
      </c>
      <c r="F989" s="30" t="s">
        <v>81</v>
      </c>
      <c r="G989" s="31">
        <v>38</v>
      </c>
      <c r="H989" s="30" t="s">
        <v>71</v>
      </c>
      <c r="I989" s="32">
        <v>6553</v>
      </c>
      <c r="K989" s="36">
        <f t="shared" si="15"/>
        <v>496</v>
      </c>
      <c r="L989" s="36">
        <f>IFERROR(VLOOKUP(K989,Table2[[Employee Number]:[Monthly Income]],6, FALSE),"No Value")</f>
        <v>6540</v>
      </c>
      <c r="M989" s="36" t="str">
        <f>IFERROR(VLOOKUP(K989,Table2[[Employee Number]:[Job Role]],3,FALSE),"NULL")</f>
        <v>Healthcare Representative</v>
      </c>
    </row>
    <row r="990" spans="2:13" x14ac:dyDescent="0.25">
      <c r="B990" s="29" t="s">
        <v>56</v>
      </c>
      <c r="C990" s="30" t="s">
        <v>60</v>
      </c>
      <c r="D990" s="31">
        <v>170</v>
      </c>
      <c r="E990" s="30" t="s">
        <v>51</v>
      </c>
      <c r="F990" s="30" t="s">
        <v>81</v>
      </c>
      <c r="G990" s="31">
        <v>49</v>
      </c>
      <c r="H990" s="30" t="s">
        <v>71</v>
      </c>
      <c r="I990" s="32">
        <v>6567</v>
      </c>
      <c r="K990" s="36">
        <f t="shared" si="15"/>
        <v>347</v>
      </c>
      <c r="L990" s="36">
        <f>IFERROR(VLOOKUP(K990,Table2[[Employee Number]:[Monthly Income]],6, FALSE),"No Value")</f>
        <v>6545</v>
      </c>
      <c r="M990" s="36" t="str">
        <f>IFERROR(VLOOKUP(K990,Table2[[Employee Number]:[Job Role]],3,FALSE),"NULL")</f>
        <v>Research Scientist</v>
      </c>
    </row>
    <row r="991" spans="2:13" x14ac:dyDescent="0.25">
      <c r="B991" s="29" t="s">
        <v>56</v>
      </c>
      <c r="C991" s="30" t="s">
        <v>48</v>
      </c>
      <c r="D991" s="31">
        <v>533</v>
      </c>
      <c r="E991" s="30" t="s">
        <v>51</v>
      </c>
      <c r="F991" s="30" t="s">
        <v>52</v>
      </c>
      <c r="G991" s="31">
        <v>30</v>
      </c>
      <c r="H991" s="30" t="s">
        <v>77</v>
      </c>
      <c r="I991" s="32">
        <v>6577</v>
      </c>
      <c r="K991" s="36">
        <f t="shared" si="15"/>
        <v>1514</v>
      </c>
      <c r="L991" s="36">
        <f>IFERROR(VLOOKUP(K991,Table2[[Employee Number]:[Monthly Income]],6, FALSE),"No Value")</f>
        <v>6549</v>
      </c>
      <c r="M991" s="36" t="str">
        <f>IFERROR(VLOOKUP(K991,Table2[[Employee Number]:[Job Role]],3,FALSE),"NULL")</f>
        <v>Manufacturing Director</v>
      </c>
    </row>
    <row r="992" spans="2:13" x14ac:dyDescent="0.25">
      <c r="B992" s="29" t="s">
        <v>56</v>
      </c>
      <c r="C992" s="30" t="s">
        <v>48</v>
      </c>
      <c r="D992" s="31">
        <v>1179</v>
      </c>
      <c r="E992" s="30" t="s">
        <v>62</v>
      </c>
      <c r="F992" s="30" t="s">
        <v>52</v>
      </c>
      <c r="G992" s="31">
        <v>30</v>
      </c>
      <c r="H992" s="30" t="s">
        <v>77</v>
      </c>
      <c r="I992" s="32">
        <v>6578</v>
      </c>
      <c r="K992" s="36">
        <f t="shared" si="15"/>
        <v>271</v>
      </c>
      <c r="L992" s="36">
        <f>IFERROR(VLOOKUP(K992,Table2[[Employee Number]:[Monthly Income]],6, FALSE),"No Value")</f>
        <v>6553</v>
      </c>
      <c r="M992" s="36" t="str">
        <f>IFERROR(VLOOKUP(K992,Table2[[Employee Number]:[Job Role]],3,FALSE),"NULL")</f>
        <v>Manufacturing Director</v>
      </c>
    </row>
    <row r="993" spans="2:13" x14ac:dyDescent="0.25">
      <c r="B993" s="29" t="s">
        <v>56</v>
      </c>
      <c r="C993" s="30" t="s">
        <v>48</v>
      </c>
      <c r="D993" s="31">
        <v>604</v>
      </c>
      <c r="E993" s="30" t="s">
        <v>62</v>
      </c>
      <c r="F993" s="30" t="s">
        <v>52</v>
      </c>
      <c r="G993" s="31">
        <v>31</v>
      </c>
      <c r="H993" s="30" t="s">
        <v>65</v>
      </c>
      <c r="I993" s="32">
        <v>6582</v>
      </c>
      <c r="K993" s="36">
        <f t="shared" si="15"/>
        <v>170</v>
      </c>
      <c r="L993" s="36">
        <f>IFERROR(VLOOKUP(K993,Table2[[Employee Number]:[Monthly Income]],6, FALSE),"No Value")</f>
        <v>6567</v>
      </c>
      <c r="M993" s="36" t="str">
        <f>IFERROR(VLOOKUP(K993,Table2[[Employee Number]:[Job Role]],3,FALSE),"NULL")</f>
        <v>Manufacturing Director</v>
      </c>
    </row>
    <row r="994" spans="2:13" x14ac:dyDescent="0.25">
      <c r="B994" s="29" t="s">
        <v>56</v>
      </c>
      <c r="C994" s="30" t="s">
        <v>48</v>
      </c>
      <c r="D994" s="31">
        <v>1912</v>
      </c>
      <c r="E994" s="30" t="s">
        <v>51</v>
      </c>
      <c r="F994" s="30" t="s">
        <v>52</v>
      </c>
      <c r="G994" s="31">
        <v>31</v>
      </c>
      <c r="H994" s="30" t="s">
        <v>55</v>
      </c>
      <c r="I994" s="32">
        <v>6583</v>
      </c>
      <c r="K994" s="36">
        <f t="shared" si="15"/>
        <v>533</v>
      </c>
      <c r="L994" s="36">
        <f>IFERROR(VLOOKUP(K994,Table2[[Employee Number]:[Monthly Income]],6, FALSE),"No Value")</f>
        <v>6577</v>
      </c>
      <c r="M994" s="36" t="str">
        <f>IFERROR(VLOOKUP(K994,Table2[[Employee Number]:[Job Role]],3,FALSE),"NULL")</f>
        <v>Sales Executive</v>
      </c>
    </row>
    <row r="995" spans="2:13" x14ac:dyDescent="0.25">
      <c r="B995" s="29" t="s">
        <v>56</v>
      </c>
      <c r="C995" s="30" t="s">
        <v>60</v>
      </c>
      <c r="D995" s="31">
        <v>924</v>
      </c>
      <c r="E995" s="30" t="s">
        <v>62</v>
      </c>
      <c r="F995" s="30" t="s">
        <v>83</v>
      </c>
      <c r="G995" s="31">
        <v>36</v>
      </c>
      <c r="H995" s="30" t="s">
        <v>65</v>
      </c>
      <c r="I995" s="32">
        <v>6586</v>
      </c>
      <c r="K995" s="36">
        <f t="shared" si="15"/>
        <v>1179</v>
      </c>
      <c r="L995" s="36">
        <f>IFERROR(VLOOKUP(K995,Table2[[Employee Number]:[Monthly Income]],6, FALSE),"No Value")</f>
        <v>6578</v>
      </c>
      <c r="M995" s="36" t="str">
        <f>IFERROR(VLOOKUP(K995,Table2[[Employee Number]:[Job Role]],3,FALSE),"NULL")</f>
        <v>Sales Executive</v>
      </c>
    </row>
    <row r="996" spans="2:13" x14ac:dyDescent="0.25">
      <c r="B996" s="29" t="s">
        <v>56</v>
      </c>
      <c r="C996" s="30" t="s">
        <v>60</v>
      </c>
      <c r="D996" s="31">
        <v>1260</v>
      </c>
      <c r="E996" s="30" t="s">
        <v>62</v>
      </c>
      <c r="F996" s="30" t="s">
        <v>83</v>
      </c>
      <c r="G996" s="31">
        <v>29</v>
      </c>
      <c r="H996" s="30" t="s">
        <v>77</v>
      </c>
      <c r="I996" s="32">
        <v>6623</v>
      </c>
      <c r="K996" s="36">
        <f t="shared" si="15"/>
        <v>604</v>
      </c>
      <c r="L996" s="36">
        <f>IFERROR(VLOOKUP(K996,Table2[[Employee Number]:[Monthly Income]],6, FALSE),"No Value")</f>
        <v>6582</v>
      </c>
      <c r="M996" s="36" t="str">
        <f>IFERROR(VLOOKUP(K996,Table2[[Employee Number]:[Job Role]],3,FALSE),"NULL")</f>
        <v>Sales Executive</v>
      </c>
    </row>
    <row r="997" spans="2:13" x14ac:dyDescent="0.25">
      <c r="B997" s="29" t="s">
        <v>56</v>
      </c>
      <c r="C997" s="30" t="s">
        <v>48</v>
      </c>
      <c r="D997" s="31">
        <v>783</v>
      </c>
      <c r="E997" s="30" t="s">
        <v>62</v>
      </c>
      <c r="F997" s="30" t="s">
        <v>99</v>
      </c>
      <c r="G997" s="31">
        <v>45</v>
      </c>
      <c r="H997" s="30" t="s">
        <v>55</v>
      </c>
      <c r="I997" s="32">
        <v>6632</v>
      </c>
      <c r="K997" s="36">
        <f t="shared" si="15"/>
        <v>1912</v>
      </c>
      <c r="L997" s="36">
        <f>IFERROR(VLOOKUP(K997,Table2[[Employee Number]:[Monthly Income]],6, FALSE),"No Value")</f>
        <v>6583</v>
      </c>
      <c r="M997" s="36" t="str">
        <f>IFERROR(VLOOKUP(K997,Table2[[Employee Number]:[Job Role]],3,FALSE),"NULL")</f>
        <v>Sales Executive</v>
      </c>
    </row>
    <row r="998" spans="2:13" x14ac:dyDescent="0.25">
      <c r="B998" s="29" t="s">
        <v>56</v>
      </c>
      <c r="C998" s="30" t="s">
        <v>48</v>
      </c>
      <c r="D998" s="31">
        <v>366</v>
      </c>
      <c r="E998" s="30" t="s">
        <v>62</v>
      </c>
      <c r="F998" s="30" t="s">
        <v>52</v>
      </c>
      <c r="G998" s="31">
        <v>29</v>
      </c>
      <c r="H998" s="30" t="s">
        <v>77</v>
      </c>
      <c r="I998" s="32">
        <v>6644</v>
      </c>
      <c r="K998" s="36">
        <f t="shared" si="15"/>
        <v>924</v>
      </c>
      <c r="L998" s="36">
        <f>IFERROR(VLOOKUP(K998,Table2[[Employee Number]:[Monthly Income]],6, FALSE),"No Value")</f>
        <v>6586</v>
      </c>
      <c r="M998" s="36" t="str">
        <f>IFERROR(VLOOKUP(K998,Table2[[Employee Number]:[Job Role]],3,FALSE),"NULL")</f>
        <v>Healthcare Representative</v>
      </c>
    </row>
    <row r="999" spans="2:13" x14ac:dyDescent="0.25">
      <c r="B999" s="29" t="s">
        <v>56</v>
      </c>
      <c r="C999" s="30" t="s">
        <v>60</v>
      </c>
      <c r="D999" s="31">
        <v>691</v>
      </c>
      <c r="E999" s="30" t="s">
        <v>62</v>
      </c>
      <c r="F999" s="30" t="s">
        <v>63</v>
      </c>
      <c r="G999" s="31">
        <v>35</v>
      </c>
      <c r="H999" s="30" t="s">
        <v>71</v>
      </c>
      <c r="I999" s="32">
        <v>6646</v>
      </c>
      <c r="K999" s="36">
        <f t="shared" si="15"/>
        <v>1260</v>
      </c>
      <c r="L999" s="36">
        <f>IFERROR(VLOOKUP(K999,Table2[[Employee Number]:[Monthly Income]],6, FALSE),"No Value")</f>
        <v>6623</v>
      </c>
      <c r="M999" s="36" t="str">
        <f>IFERROR(VLOOKUP(K999,Table2[[Employee Number]:[Job Role]],3,FALSE),"NULL")</f>
        <v>Healthcare Representative</v>
      </c>
    </row>
    <row r="1000" spans="2:13" x14ac:dyDescent="0.25">
      <c r="B1000" s="29" t="s">
        <v>56</v>
      </c>
      <c r="C1000" s="30" t="s">
        <v>60</v>
      </c>
      <c r="D1000" s="31">
        <v>1473</v>
      </c>
      <c r="E1000" s="30" t="s">
        <v>62</v>
      </c>
      <c r="F1000" s="30" t="s">
        <v>83</v>
      </c>
      <c r="G1000" s="31">
        <v>49</v>
      </c>
      <c r="H1000" s="30" t="s">
        <v>71</v>
      </c>
      <c r="I1000" s="32">
        <v>6651</v>
      </c>
      <c r="K1000" s="36">
        <f t="shared" si="15"/>
        <v>783</v>
      </c>
      <c r="L1000" s="36">
        <f>IFERROR(VLOOKUP(K1000,Table2[[Employee Number]:[Monthly Income]],6, FALSE),"No Value")</f>
        <v>6632</v>
      </c>
      <c r="M1000" s="36" t="str">
        <f>IFERROR(VLOOKUP(K1000,Table2[[Employee Number]:[Job Role]],3,FALSE),"NULL")</f>
        <v>Sales Representative</v>
      </c>
    </row>
    <row r="1001" spans="2:13" x14ac:dyDescent="0.25">
      <c r="B1001" s="29" t="s">
        <v>56</v>
      </c>
      <c r="C1001" s="30" t="s">
        <v>48</v>
      </c>
      <c r="D1001" s="31">
        <v>2045</v>
      </c>
      <c r="E1001" s="30" t="s">
        <v>51</v>
      </c>
      <c r="F1001" s="30" t="s">
        <v>52</v>
      </c>
      <c r="G1001" s="31">
        <v>36</v>
      </c>
      <c r="H1001" s="30" t="s">
        <v>71</v>
      </c>
      <c r="I1001" s="32">
        <v>6652</v>
      </c>
      <c r="K1001" s="36">
        <f t="shared" si="15"/>
        <v>366</v>
      </c>
      <c r="L1001" s="36">
        <f>IFERROR(VLOOKUP(K1001,Table2[[Employee Number]:[Monthly Income]],6, FALSE),"No Value")</f>
        <v>6644</v>
      </c>
      <c r="M1001" s="36" t="str">
        <f>IFERROR(VLOOKUP(K1001,Table2[[Employee Number]:[Job Role]],3,FALSE),"NULL")</f>
        <v>Sales Executive</v>
      </c>
    </row>
    <row r="1002" spans="2:13" x14ac:dyDescent="0.25">
      <c r="B1002" s="29" t="s">
        <v>56</v>
      </c>
      <c r="C1002" s="30" t="s">
        <v>48</v>
      </c>
      <c r="D1002" s="31">
        <v>479</v>
      </c>
      <c r="E1002" s="30" t="s">
        <v>51</v>
      </c>
      <c r="F1002" s="30" t="s">
        <v>52</v>
      </c>
      <c r="G1002" s="31">
        <v>36</v>
      </c>
      <c r="H1002" s="30" t="s">
        <v>134</v>
      </c>
      <c r="I1002" s="32">
        <v>6653</v>
      </c>
      <c r="K1002" s="36">
        <f t="shared" si="15"/>
        <v>691</v>
      </c>
      <c r="L1002" s="36">
        <f>IFERROR(VLOOKUP(K1002,Table2[[Employee Number]:[Monthly Income]],6, FALSE),"No Value")</f>
        <v>6646</v>
      </c>
      <c r="M1002" s="36" t="str">
        <f>IFERROR(VLOOKUP(K1002,Table2[[Employee Number]:[Job Role]],3,FALSE),"NULL")</f>
        <v>Research Scientist</v>
      </c>
    </row>
    <row r="1003" spans="2:13" x14ac:dyDescent="0.25">
      <c r="B1003" s="29" t="s">
        <v>56</v>
      </c>
      <c r="C1003" s="30" t="s">
        <v>60</v>
      </c>
      <c r="D1003" s="31">
        <v>1955</v>
      </c>
      <c r="E1003" s="30" t="s">
        <v>51</v>
      </c>
      <c r="F1003" s="30" t="s">
        <v>83</v>
      </c>
      <c r="G1003" s="31">
        <v>32</v>
      </c>
      <c r="H1003" s="30" t="s">
        <v>71</v>
      </c>
      <c r="I1003" s="32">
        <v>6667</v>
      </c>
      <c r="K1003" s="36">
        <f t="shared" si="15"/>
        <v>1473</v>
      </c>
      <c r="L1003" s="36">
        <f>IFERROR(VLOOKUP(K1003,Table2[[Employee Number]:[Monthly Income]],6, FALSE),"No Value")</f>
        <v>6651</v>
      </c>
      <c r="M1003" s="36" t="str">
        <f>IFERROR(VLOOKUP(K1003,Table2[[Employee Number]:[Job Role]],3,FALSE),"NULL")</f>
        <v>Healthcare Representative</v>
      </c>
    </row>
    <row r="1004" spans="2:13" x14ac:dyDescent="0.25">
      <c r="B1004" s="29" t="s">
        <v>44</v>
      </c>
      <c r="C1004" s="30" t="s">
        <v>60</v>
      </c>
      <c r="D1004" s="31">
        <v>282</v>
      </c>
      <c r="E1004" s="30" t="s">
        <v>62</v>
      </c>
      <c r="F1004" s="30" t="s">
        <v>83</v>
      </c>
      <c r="G1004" s="31">
        <v>38</v>
      </c>
      <c r="H1004" s="30" t="s">
        <v>65</v>
      </c>
      <c r="I1004" s="32">
        <v>6673</v>
      </c>
      <c r="K1004" s="36">
        <f t="shared" si="15"/>
        <v>2045</v>
      </c>
      <c r="L1004" s="36">
        <f>IFERROR(VLOOKUP(K1004,Table2[[Employee Number]:[Monthly Income]],6, FALSE),"No Value")</f>
        <v>6652</v>
      </c>
      <c r="M1004" s="36" t="str">
        <f>IFERROR(VLOOKUP(K1004,Table2[[Employee Number]:[Job Role]],3,FALSE),"NULL")</f>
        <v>Sales Executive</v>
      </c>
    </row>
    <row r="1005" spans="2:13" x14ac:dyDescent="0.25">
      <c r="B1005" s="29" t="s">
        <v>56</v>
      </c>
      <c r="C1005" s="30" t="s">
        <v>60</v>
      </c>
      <c r="D1005" s="31">
        <v>1315</v>
      </c>
      <c r="E1005" s="30" t="s">
        <v>51</v>
      </c>
      <c r="F1005" s="30" t="s">
        <v>68</v>
      </c>
      <c r="G1005" s="31">
        <v>28</v>
      </c>
      <c r="H1005" s="30" t="s">
        <v>77</v>
      </c>
      <c r="I1005" s="32">
        <v>6674</v>
      </c>
      <c r="K1005" s="36">
        <f t="shared" si="15"/>
        <v>479</v>
      </c>
      <c r="L1005" s="36">
        <f>IFERROR(VLOOKUP(K1005,Table2[[Employee Number]:[Monthly Income]],6, FALSE),"No Value")</f>
        <v>6653</v>
      </c>
      <c r="M1005" s="36" t="str">
        <f>IFERROR(VLOOKUP(K1005,Table2[[Employee Number]:[Job Role]],3,FALSE),"NULL")</f>
        <v>Sales Executive</v>
      </c>
    </row>
    <row r="1006" spans="2:13" x14ac:dyDescent="0.25">
      <c r="B1006" s="29" t="s">
        <v>56</v>
      </c>
      <c r="C1006" s="30" t="s">
        <v>60</v>
      </c>
      <c r="D1006" s="31">
        <v>1383</v>
      </c>
      <c r="E1006" s="30" t="s">
        <v>51</v>
      </c>
      <c r="F1006" s="30" t="s">
        <v>83</v>
      </c>
      <c r="G1006" s="31">
        <v>34</v>
      </c>
      <c r="H1006" s="30" t="s">
        <v>71</v>
      </c>
      <c r="I1006" s="32">
        <v>6687</v>
      </c>
      <c r="K1006" s="36">
        <f t="shared" si="15"/>
        <v>1955</v>
      </c>
      <c r="L1006" s="36">
        <f>IFERROR(VLOOKUP(K1006,Table2[[Employee Number]:[Monthly Income]],6, FALSE),"No Value")</f>
        <v>6667</v>
      </c>
      <c r="M1006" s="36" t="str">
        <f>IFERROR(VLOOKUP(K1006,Table2[[Employee Number]:[Job Role]],3,FALSE),"NULL")</f>
        <v>Healthcare Representative</v>
      </c>
    </row>
    <row r="1007" spans="2:13" x14ac:dyDescent="0.25">
      <c r="B1007" s="29" t="s">
        <v>56</v>
      </c>
      <c r="C1007" s="30" t="s">
        <v>48</v>
      </c>
      <c r="D1007" s="31">
        <v>1105</v>
      </c>
      <c r="E1007" s="30" t="s">
        <v>51</v>
      </c>
      <c r="F1007" s="30" t="s">
        <v>52</v>
      </c>
      <c r="G1007" s="31">
        <v>37</v>
      </c>
      <c r="H1007" s="30" t="s">
        <v>71</v>
      </c>
      <c r="I1007" s="32">
        <v>6694</v>
      </c>
      <c r="K1007" s="36" t="str">
        <f t="shared" si="15"/>
        <v>No Data Available</v>
      </c>
      <c r="L1007" s="36" t="str">
        <f>IFERROR(VLOOKUP(K1007,Table2[[Employee Number]:[Monthly Income]],6, FALSE),"No Value")</f>
        <v>No Value</v>
      </c>
      <c r="M1007" s="36" t="str">
        <f>IFERROR(VLOOKUP(K1007,Table2[[Employee Number]:[Job Role]],3,FALSE),"NULL")</f>
        <v>NULL</v>
      </c>
    </row>
    <row r="1008" spans="2:13" x14ac:dyDescent="0.25">
      <c r="B1008" s="29" t="s">
        <v>44</v>
      </c>
      <c r="C1008" s="30" t="s">
        <v>48</v>
      </c>
      <c r="D1008" s="31">
        <v>299</v>
      </c>
      <c r="E1008" s="30" t="s">
        <v>51</v>
      </c>
      <c r="F1008" s="30" t="s">
        <v>52</v>
      </c>
      <c r="G1008" s="31">
        <v>30</v>
      </c>
      <c r="H1008" s="30" t="s">
        <v>71</v>
      </c>
      <c r="I1008" s="32">
        <v>6696</v>
      </c>
      <c r="K1008" s="36">
        <f t="shared" si="15"/>
        <v>1315</v>
      </c>
      <c r="L1008" s="36">
        <f>IFERROR(VLOOKUP(K1008,Table2[[Employee Number]:[Monthly Income]],6, FALSE),"No Value")</f>
        <v>6674</v>
      </c>
      <c r="M1008" s="36" t="str">
        <f>IFERROR(VLOOKUP(K1008,Table2[[Employee Number]:[Job Role]],3,FALSE),"NULL")</f>
        <v>Laboratory Technician</v>
      </c>
    </row>
    <row r="1009" spans="2:13" x14ac:dyDescent="0.25">
      <c r="B1009" s="29" t="s">
        <v>56</v>
      </c>
      <c r="C1009" s="30" t="s">
        <v>48</v>
      </c>
      <c r="D1009" s="31">
        <v>2035</v>
      </c>
      <c r="E1009" s="30" t="s">
        <v>51</v>
      </c>
      <c r="F1009" s="30" t="s">
        <v>52</v>
      </c>
      <c r="G1009" s="31">
        <v>34</v>
      </c>
      <c r="H1009" s="30" t="s">
        <v>77</v>
      </c>
      <c r="I1009" s="32">
        <v>6712</v>
      </c>
      <c r="K1009" s="36">
        <f t="shared" si="15"/>
        <v>1383</v>
      </c>
      <c r="L1009" s="36">
        <f>IFERROR(VLOOKUP(K1009,Table2[[Employee Number]:[Monthly Income]],6, FALSE),"No Value")</f>
        <v>6687</v>
      </c>
      <c r="M1009" s="36" t="str">
        <f>IFERROR(VLOOKUP(K1009,Table2[[Employee Number]:[Job Role]],3,FALSE),"NULL")</f>
        <v>Healthcare Representative</v>
      </c>
    </row>
    <row r="1010" spans="2:13" x14ac:dyDescent="0.25">
      <c r="B1010" s="29" t="s">
        <v>56</v>
      </c>
      <c r="C1010" s="30" t="s">
        <v>60</v>
      </c>
      <c r="D1010" s="31">
        <v>966</v>
      </c>
      <c r="E1010" s="30" t="s">
        <v>51</v>
      </c>
      <c r="F1010" s="30" t="s">
        <v>81</v>
      </c>
      <c r="G1010" s="31">
        <v>32</v>
      </c>
      <c r="H1010" s="30" t="s">
        <v>71</v>
      </c>
      <c r="I1010" s="32">
        <v>6725</v>
      </c>
      <c r="K1010" s="36">
        <f t="shared" si="15"/>
        <v>1105</v>
      </c>
      <c r="L1010" s="36">
        <f>IFERROR(VLOOKUP(K1010,Table2[[Employee Number]:[Monthly Income]],6, FALSE),"No Value")</f>
        <v>6694</v>
      </c>
      <c r="M1010" s="36" t="str">
        <f>IFERROR(VLOOKUP(K1010,Table2[[Employee Number]:[Job Role]],3,FALSE),"NULL")</f>
        <v>Sales Executive</v>
      </c>
    </row>
    <row r="1011" spans="2:13" x14ac:dyDescent="0.25">
      <c r="B1011" s="29" t="s">
        <v>44</v>
      </c>
      <c r="C1011" s="30" t="s">
        <v>48</v>
      </c>
      <c r="D1011" s="31">
        <v>2044</v>
      </c>
      <c r="E1011" s="30" t="s">
        <v>62</v>
      </c>
      <c r="F1011" s="30" t="s">
        <v>52</v>
      </c>
      <c r="G1011" s="31">
        <v>50</v>
      </c>
      <c r="H1011" s="30" t="s">
        <v>71</v>
      </c>
      <c r="I1011" s="32">
        <v>6728</v>
      </c>
      <c r="K1011" s="36" t="str">
        <f t="shared" si="15"/>
        <v>No Data Available</v>
      </c>
      <c r="L1011" s="36" t="str">
        <f>IFERROR(VLOOKUP(K1011,Table2[[Employee Number]:[Monthly Income]],6, FALSE),"No Value")</f>
        <v>No Value</v>
      </c>
      <c r="M1011" s="36" t="str">
        <f>IFERROR(VLOOKUP(K1011,Table2[[Employee Number]:[Job Role]],3,FALSE),"NULL")</f>
        <v>NULL</v>
      </c>
    </row>
    <row r="1012" spans="2:13" x14ac:dyDescent="0.25">
      <c r="B1012" s="29" t="s">
        <v>44</v>
      </c>
      <c r="C1012" s="30" t="s">
        <v>48</v>
      </c>
      <c r="D1012" s="31">
        <v>1734</v>
      </c>
      <c r="E1012" s="30" t="s">
        <v>62</v>
      </c>
      <c r="F1012" s="30" t="s">
        <v>52</v>
      </c>
      <c r="G1012" s="31">
        <v>32</v>
      </c>
      <c r="H1012" s="30" t="s">
        <v>55</v>
      </c>
      <c r="I1012" s="32">
        <v>6735</v>
      </c>
      <c r="K1012" s="36">
        <f t="shared" si="15"/>
        <v>2035</v>
      </c>
      <c r="L1012" s="36">
        <f>IFERROR(VLOOKUP(K1012,Table2[[Employee Number]:[Monthly Income]],6, FALSE),"No Value")</f>
        <v>6712</v>
      </c>
      <c r="M1012" s="36" t="str">
        <f>IFERROR(VLOOKUP(K1012,Table2[[Employee Number]:[Job Role]],3,FALSE),"NULL")</f>
        <v>Sales Executive</v>
      </c>
    </row>
    <row r="1013" spans="2:13" x14ac:dyDescent="0.25">
      <c r="B1013" s="29" t="s">
        <v>56</v>
      </c>
      <c r="C1013" s="30" t="s">
        <v>60</v>
      </c>
      <c r="D1013" s="31">
        <v>482</v>
      </c>
      <c r="E1013" s="30" t="s">
        <v>62</v>
      </c>
      <c r="F1013" s="30" t="s">
        <v>83</v>
      </c>
      <c r="G1013" s="31">
        <v>57</v>
      </c>
      <c r="H1013" s="30" t="s">
        <v>71</v>
      </c>
      <c r="I1013" s="32">
        <v>6755</v>
      </c>
      <c r="K1013" s="36">
        <f t="shared" si="15"/>
        <v>966</v>
      </c>
      <c r="L1013" s="36">
        <f>IFERROR(VLOOKUP(K1013,Table2[[Employee Number]:[Monthly Income]],6, FALSE),"No Value")</f>
        <v>6725</v>
      </c>
      <c r="M1013" s="36" t="str">
        <f>IFERROR(VLOOKUP(K1013,Table2[[Employee Number]:[Job Role]],3,FALSE),"NULL")</f>
        <v>Manufacturing Director</v>
      </c>
    </row>
    <row r="1014" spans="2:13" x14ac:dyDescent="0.25">
      <c r="B1014" s="29" t="s">
        <v>56</v>
      </c>
      <c r="C1014" s="30" t="s">
        <v>60</v>
      </c>
      <c r="D1014" s="31">
        <v>477</v>
      </c>
      <c r="E1014" s="30" t="s">
        <v>62</v>
      </c>
      <c r="F1014" s="30" t="s">
        <v>83</v>
      </c>
      <c r="G1014" s="31">
        <v>42</v>
      </c>
      <c r="H1014" s="30" t="s">
        <v>71</v>
      </c>
      <c r="I1014" s="32">
        <v>6781</v>
      </c>
      <c r="K1014" s="36" t="str">
        <f t="shared" si="15"/>
        <v>No Data Available</v>
      </c>
      <c r="L1014" s="36" t="str">
        <f>IFERROR(VLOOKUP(K1014,Table2[[Employee Number]:[Monthly Income]],6, FALSE),"No Value")</f>
        <v>No Value</v>
      </c>
      <c r="M1014" s="36" t="str">
        <f>IFERROR(VLOOKUP(K1014,Table2[[Employee Number]:[Job Role]],3,FALSE),"NULL")</f>
        <v>NULL</v>
      </c>
    </row>
    <row r="1015" spans="2:13" x14ac:dyDescent="0.25">
      <c r="B1015" s="29" t="s">
        <v>56</v>
      </c>
      <c r="C1015" s="30" t="s">
        <v>60</v>
      </c>
      <c r="D1015" s="31">
        <v>1132</v>
      </c>
      <c r="E1015" s="30" t="s">
        <v>62</v>
      </c>
      <c r="F1015" s="30" t="s">
        <v>68</v>
      </c>
      <c r="G1015" s="31">
        <v>39</v>
      </c>
      <c r="H1015" s="30" t="s">
        <v>77</v>
      </c>
      <c r="I1015" s="32">
        <v>6782</v>
      </c>
      <c r="K1015" s="36" t="str">
        <f t="shared" si="15"/>
        <v>No Data Available</v>
      </c>
      <c r="L1015" s="36" t="str">
        <f>IFERROR(VLOOKUP(K1015,Table2[[Employee Number]:[Monthly Income]],6, FALSE),"No Value")</f>
        <v>No Value</v>
      </c>
      <c r="M1015" s="36" t="str">
        <f>IFERROR(VLOOKUP(K1015,Table2[[Employee Number]:[Job Role]],3,FALSE),"NULL")</f>
        <v>NULL</v>
      </c>
    </row>
    <row r="1016" spans="2:13" x14ac:dyDescent="0.25">
      <c r="B1016" s="29" t="s">
        <v>44</v>
      </c>
      <c r="C1016" s="30" t="s">
        <v>48</v>
      </c>
      <c r="D1016" s="31">
        <v>723</v>
      </c>
      <c r="E1016" s="30" t="s">
        <v>62</v>
      </c>
      <c r="F1016" s="30" t="s">
        <v>52</v>
      </c>
      <c r="G1016" s="31">
        <v>50</v>
      </c>
      <c r="H1016" s="30" t="s">
        <v>55</v>
      </c>
      <c r="I1016" s="32">
        <v>6796</v>
      </c>
      <c r="K1016" s="36">
        <f t="shared" si="15"/>
        <v>482</v>
      </c>
      <c r="L1016" s="36">
        <f>IFERROR(VLOOKUP(K1016,Table2[[Employee Number]:[Monthly Income]],6, FALSE),"No Value")</f>
        <v>6755</v>
      </c>
      <c r="M1016" s="36" t="str">
        <f>IFERROR(VLOOKUP(K1016,Table2[[Employee Number]:[Job Role]],3,FALSE),"NULL")</f>
        <v>Healthcare Representative</v>
      </c>
    </row>
    <row r="1017" spans="2:13" x14ac:dyDescent="0.25">
      <c r="B1017" s="29" t="s">
        <v>56</v>
      </c>
      <c r="C1017" s="30" t="s">
        <v>48</v>
      </c>
      <c r="D1017" s="31">
        <v>1823</v>
      </c>
      <c r="E1017" s="30" t="s">
        <v>62</v>
      </c>
      <c r="F1017" s="30" t="s">
        <v>52</v>
      </c>
      <c r="G1017" s="31">
        <v>34</v>
      </c>
      <c r="H1017" s="30" t="s">
        <v>55</v>
      </c>
      <c r="I1017" s="32">
        <v>6799</v>
      </c>
      <c r="K1017" s="36">
        <f t="shared" si="15"/>
        <v>477</v>
      </c>
      <c r="L1017" s="36">
        <f>IFERROR(VLOOKUP(K1017,Table2[[Employee Number]:[Monthly Income]],6, FALSE),"No Value")</f>
        <v>6781</v>
      </c>
      <c r="M1017" s="36" t="str">
        <f>IFERROR(VLOOKUP(K1017,Table2[[Employee Number]:[Job Role]],3,FALSE),"NULL")</f>
        <v>Healthcare Representative</v>
      </c>
    </row>
    <row r="1018" spans="2:13" x14ac:dyDescent="0.25">
      <c r="B1018" s="29" t="s">
        <v>56</v>
      </c>
      <c r="C1018" s="30" t="s">
        <v>60</v>
      </c>
      <c r="D1018" s="31">
        <v>275</v>
      </c>
      <c r="E1018" s="30" t="s">
        <v>62</v>
      </c>
      <c r="F1018" s="30" t="s">
        <v>81</v>
      </c>
      <c r="G1018" s="31">
        <v>49</v>
      </c>
      <c r="H1018" s="30" t="s">
        <v>71</v>
      </c>
      <c r="I1018" s="32">
        <v>6804</v>
      </c>
      <c r="K1018" s="36">
        <f t="shared" si="15"/>
        <v>1132</v>
      </c>
      <c r="L1018" s="36">
        <f>IFERROR(VLOOKUP(K1018,Table2[[Employee Number]:[Monthly Income]],6, FALSE),"No Value")</f>
        <v>6782</v>
      </c>
      <c r="M1018" s="36" t="str">
        <f>IFERROR(VLOOKUP(K1018,Table2[[Employee Number]:[Job Role]],3,FALSE),"NULL")</f>
        <v>Laboratory Technician</v>
      </c>
    </row>
    <row r="1019" spans="2:13" x14ac:dyDescent="0.25">
      <c r="B1019" s="29" t="s">
        <v>56</v>
      </c>
      <c r="C1019" s="30" t="s">
        <v>48</v>
      </c>
      <c r="D1019" s="31">
        <v>754</v>
      </c>
      <c r="E1019" s="30" t="s">
        <v>62</v>
      </c>
      <c r="F1019" s="30" t="s">
        <v>52</v>
      </c>
      <c r="G1019" s="31">
        <v>43</v>
      </c>
      <c r="H1019" s="30" t="s">
        <v>77</v>
      </c>
      <c r="I1019" s="32">
        <v>6804</v>
      </c>
      <c r="K1019" s="36" t="str">
        <f t="shared" si="15"/>
        <v>No Data Available</v>
      </c>
      <c r="L1019" s="36" t="str">
        <f>IFERROR(VLOOKUP(K1019,Table2[[Employee Number]:[Monthly Income]],6, FALSE),"No Value")</f>
        <v>No Value</v>
      </c>
      <c r="M1019" s="36" t="str">
        <f>IFERROR(VLOOKUP(K1019,Table2[[Employee Number]:[Job Role]],3,FALSE),"NULL")</f>
        <v>NULL</v>
      </c>
    </row>
    <row r="1020" spans="2:13" x14ac:dyDescent="0.25">
      <c r="B1020" s="29" t="s">
        <v>56</v>
      </c>
      <c r="C1020" s="30" t="s">
        <v>60</v>
      </c>
      <c r="D1020" s="31">
        <v>616</v>
      </c>
      <c r="E1020" s="30" t="s">
        <v>51</v>
      </c>
      <c r="F1020" s="30" t="s">
        <v>83</v>
      </c>
      <c r="G1020" s="31">
        <v>41</v>
      </c>
      <c r="H1020" s="30" t="s">
        <v>71</v>
      </c>
      <c r="I1020" s="32">
        <v>6811</v>
      </c>
      <c r="K1020" s="36">
        <f t="shared" si="15"/>
        <v>1823</v>
      </c>
      <c r="L1020" s="36">
        <f>IFERROR(VLOOKUP(K1020,Table2[[Employee Number]:[Monthly Income]],6, FALSE),"No Value")</f>
        <v>6799</v>
      </c>
      <c r="M1020" s="36" t="str">
        <f>IFERROR(VLOOKUP(K1020,Table2[[Employee Number]:[Job Role]],3,FALSE),"NULL")</f>
        <v>Sales Executive</v>
      </c>
    </row>
    <row r="1021" spans="2:13" x14ac:dyDescent="0.25">
      <c r="B1021" s="29" t="s">
        <v>56</v>
      </c>
      <c r="C1021" s="30" t="s">
        <v>60</v>
      </c>
      <c r="D1021" s="31">
        <v>764</v>
      </c>
      <c r="E1021" s="30" t="s">
        <v>51</v>
      </c>
      <c r="F1021" s="30" t="s">
        <v>83</v>
      </c>
      <c r="G1021" s="31">
        <v>27</v>
      </c>
      <c r="H1021" s="30" t="s">
        <v>77</v>
      </c>
      <c r="I1021" s="32">
        <v>6811</v>
      </c>
      <c r="K1021" s="36">
        <f t="shared" si="15"/>
        <v>275</v>
      </c>
      <c r="L1021" s="36">
        <f>IFERROR(VLOOKUP(K1021,Table2[[Employee Number]:[Monthly Income]],6, FALSE),"No Value")</f>
        <v>6804</v>
      </c>
      <c r="M1021" s="36" t="str">
        <f>IFERROR(VLOOKUP(K1021,Table2[[Employee Number]:[Job Role]],3,FALSE),"NULL")</f>
        <v>Manufacturing Director</v>
      </c>
    </row>
    <row r="1022" spans="2:13" x14ac:dyDescent="0.25">
      <c r="B1022" s="29" t="s">
        <v>56</v>
      </c>
      <c r="C1022" s="30" t="s">
        <v>60</v>
      </c>
      <c r="D1022" s="31">
        <v>1252</v>
      </c>
      <c r="E1022" s="30" t="s">
        <v>51</v>
      </c>
      <c r="F1022" s="30" t="s">
        <v>83</v>
      </c>
      <c r="G1022" s="31">
        <v>31</v>
      </c>
      <c r="H1022" s="30" t="s">
        <v>77</v>
      </c>
      <c r="I1022" s="32">
        <v>6812</v>
      </c>
      <c r="K1022" s="36">
        <f t="shared" si="15"/>
        <v>754</v>
      </c>
      <c r="L1022" s="36">
        <f>IFERROR(VLOOKUP(K1022,Table2[[Employee Number]:[Monthly Income]],6, FALSE),"No Value")</f>
        <v>6804</v>
      </c>
      <c r="M1022" s="36" t="str">
        <f>IFERROR(VLOOKUP(K1022,Table2[[Employee Number]:[Job Role]],3,FALSE),"NULL")</f>
        <v>Sales Executive</v>
      </c>
    </row>
    <row r="1023" spans="2:13" x14ac:dyDescent="0.25">
      <c r="B1023" s="29" t="s">
        <v>56</v>
      </c>
      <c r="C1023" s="30" t="s">
        <v>48</v>
      </c>
      <c r="D1023" s="31">
        <v>1585</v>
      </c>
      <c r="E1023" s="30" t="s">
        <v>51</v>
      </c>
      <c r="F1023" s="30" t="s">
        <v>52</v>
      </c>
      <c r="G1023" s="31">
        <v>36</v>
      </c>
      <c r="H1023" s="30" t="s">
        <v>71</v>
      </c>
      <c r="I1023" s="32">
        <v>6815</v>
      </c>
      <c r="K1023" s="36">
        <f t="shared" si="15"/>
        <v>616</v>
      </c>
      <c r="L1023" s="36">
        <f>IFERROR(VLOOKUP(K1023,Table2[[Employee Number]:[Monthly Income]],6, FALSE),"No Value")</f>
        <v>6811</v>
      </c>
      <c r="M1023" s="36" t="str">
        <f>IFERROR(VLOOKUP(K1023,Table2[[Employee Number]:[Job Role]],3,FALSE),"NULL")</f>
        <v>Healthcare Representative</v>
      </c>
    </row>
    <row r="1024" spans="2:13" x14ac:dyDescent="0.25">
      <c r="B1024" s="29" t="s">
        <v>56</v>
      </c>
      <c r="C1024" s="30" t="s">
        <v>48</v>
      </c>
      <c r="D1024" s="31">
        <v>35</v>
      </c>
      <c r="E1024" s="30" t="s">
        <v>62</v>
      </c>
      <c r="F1024" s="30" t="s">
        <v>52</v>
      </c>
      <c r="G1024" s="31">
        <v>42</v>
      </c>
      <c r="H1024" s="30" t="s">
        <v>71</v>
      </c>
      <c r="I1024" s="32">
        <v>6825</v>
      </c>
      <c r="K1024" s="36">
        <f t="shared" si="15"/>
        <v>764</v>
      </c>
      <c r="L1024" s="36">
        <f>IFERROR(VLOOKUP(K1024,Table2[[Employee Number]:[Monthly Income]],6, FALSE),"No Value")</f>
        <v>6811</v>
      </c>
      <c r="M1024" s="36" t="str">
        <f>IFERROR(VLOOKUP(K1024,Table2[[Employee Number]:[Job Role]],3,FALSE),"NULL")</f>
        <v>Healthcare Representative</v>
      </c>
    </row>
    <row r="1025" spans="2:13" x14ac:dyDescent="0.25">
      <c r="B1025" s="29" t="s">
        <v>56</v>
      </c>
      <c r="C1025" s="30" t="s">
        <v>60</v>
      </c>
      <c r="D1025" s="31">
        <v>1251</v>
      </c>
      <c r="E1025" s="30" t="s">
        <v>62</v>
      </c>
      <c r="F1025" s="30" t="s">
        <v>83</v>
      </c>
      <c r="G1025" s="31">
        <v>31</v>
      </c>
      <c r="H1025" s="30" t="s">
        <v>55</v>
      </c>
      <c r="I1025" s="32">
        <v>6833</v>
      </c>
      <c r="K1025" s="36">
        <f t="shared" si="15"/>
        <v>1252</v>
      </c>
      <c r="L1025" s="36">
        <f>IFERROR(VLOOKUP(K1025,Table2[[Employee Number]:[Monthly Income]],6, FALSE),"No Value")</f>
        <v>6812</v>
      </c>
      <c r="M1025" s="36" t="str">
        <f>IFERROR(VLOOKUP(K1025,Table2[[Employee Number]:[Job Role]],3,FALSE),"NULL")</f>
        <v>Healthcare Representative</v>
      </c>
    </row>
    <row r="1026" spans="2:13" x14ac:dyDescent="0.25">
      <c r="B1026" s="29" t="s">
        <v>56</v>
      </c>
      <c r="C1026" s="30" t="s">
        <v>48</v>
      </c>
      <c r="D1026" s="31">
        <v>1927</v>
      </c>
      <c r="E1026" s="30" t="s">
        <v>62</v>
      </c>
      <c r="F1026" s="30" t="s">
        <v>52</v>
      </c>
      <c r="G1026" s="31">
        <v>28</v>
      </c>
      <c r="H1026" s="30" t="s">
        <v>55</v>
      </c>
      <c r="I1026" s="32">
        <v>6834</v>
      </c>
      <c r="K1026" s="36">
        <f t="shared" si="15"/>
        <v>1585</v>
      </c>
      <c r="L1026" s="36">
        <f>IFERROR(VLOOKUP(K1026,Table2[[Employee Number]:[Monthly Income]],6, FALSE),"No Value")</f>
        <v>6815</v>
      </c>
      <c r="M1026" s="36" t="str">
        <f>IFERROR(VLOOKUP(K1026,Table2[[Employee Number]:[Job Role]],3,FALSE),"NULL")</f>
        <v>Sales Executive</v>
      </c>
    </row>
    <row r="1027" spans="2:13" x14ac:dyDescent="0.25">
      <c r="B1027" s="29" t="s">
        <v>56</v>
      </c>
      <c r="C1027" s="30" t="s">
        <v>60</v>
      </c>
      <c r="D1027" s="31">
        <v>1664</v>
      </c>
      <c r="E1027" s="30" t="s">
        <v>62</v>
      </c>
      <c r="F1027" s="30" t="s">
        <v>83</v>
      </c>
      <c r="G1027" s="31">
        <v>36</v>
      </c>
      <c r="H1027" s="30" t="s">
        <v>55</v>
      </c>
      <c r="I1027" s="32">
        <v>6842</v>
      </c>
      <c r="K1027" s="36">
        <f t="shared" si="15"/>
        <v>35</v>
      </c>
      <c r="L1027" s="36">
        <f>IFERROR(VLOOKUP(K1027,Table2[[Employee Number]:[Monthly Income]],6, FALSE),"No Value")</f>
        <v>6825</v>
      </c>
      <c r="M1027" s="36" t="str">
        <f>IFERROR(VLOOKUP(K1027,Table2[[Employee Number]:[Job Role]],3,FALSE),"NULL")</f>
        <v>Sales Executive</v>
      </c>
    </row>
    <row r="1028" spans="2:13" x14ac:dyDescent="0.25">
      <c r="B1028" s="29" t="s">
        <v>56</v>
      </c>
      <c r="C1028" s="30" t="s">
        <v>48</v>
      </c>
      <c r="D1028" s="31">
        <v>1239</v>
      </c>
      <c r="E1028" s="30" t="s">
        <v>51</v>
      </c>
      <c r="F1028" s="30" t="s">
        <v>52</v>
      </c>
      <c r="G1028" s="31">
        <v>40</v>
      </c>
      <c r="H1028" s="30" t="s">
        <v>77</v>
      </c>
      <c r="I1028" s="32">
        <v>6852</v>
      </c>
      <c r="K1028" s="36">
        <f t="shared" si="15"/>
        <v>1251</v>
      </c>
      <c r="L1028" s="36">
        <f>IFERROR(VLOOKUP(K1028,Table2[[Employee Number]:[Monthly Income]],6, FALSE),"No Value")</f>
        <v>6833</v>
      </c>
      <c r="M1028" s="36" t="str">
        <f>IFERROR(VLOOKUP(K1028,Table2[[Employee Number]:[Job Role]],3,FALSE),"NULL")</f>
        <v>Healthcare Representative</v>
      </c>
    </row>
    <row r="1029" spans="2:13" x14ac:dyDescent="0.25">
      <c r="B1029" s="29" t="s">
        <v>56</v>
      </c>
      <c r="C1029" s="30" t="s">
        <v>60</v>
      </c>
      <c r="D1029" s="31">
        <v>1830</v>
      </c>
      <c r="E1029" s="30" t="s">
        <v>51</v>
      </c>
      <c r="F1029" s="30" t="s">
        <v>63</v>
      </c>
      <c r="G1029" s="31">
        <v>54</v>
      </c>
      <c r="H1029" s="30" t="s">
        <v>71</v>
      </c>
      <c r="I1029" s="32">
        <v>6854</v>
      </c>
      <c r="K1029" s="36">
        <f t="shared" si="15"/>
        <v>1927</v>
      </c>
      <c r="L1029" s="36">
        <f>IFERROR(VLOOKUP(K1029,Table2[[Employee Number]:[Monthly Income]],6, FALSE),"No Value")</f>
        <v>6834</v>
      </c>
      <c r="M1029" s="36" t="str">
        <f>IFERROR(VLOOKUP(K1029,Table2[[Employee Number]:[Job Role]],3,FALSE),"NULL")</f>
        <v>Sales Executive</v>
      </c>
    </row>
    <row r="1030" spans="2:13" x14ac:dyDescent="0.25">
      <c r="B1030" s="29" t="s">
        <v>56</v>
      </c>
      <c r="C1030" s="30" t="s">
        <v>48</v>
      </c>
      <c r="D1030" s="31">
        <v>1036</v>
      </c>
      <c r="E1030" s="30" t="s">
        <v>62</v>
      </c>
      <c r="F1030" s="30" t="s">
        <v>52</v>
      </c>
      <c r="G1030" s="31">
        <v>38</v>
      </c>
      <c r="H1030" s="30" t="s">
        <v>71</v>
      </c>
      <c r="I1030" s="32">
        <v>6861</v>
      </c>
      <c r="K1030" s="36">
        <f t="shared" si="15"/>
        <v>1664</v>
      </c>
      <c r="L1030" s="36">
        <f>IFERROR(VLOOKUP(K1030,Table2[[Employee Number]:[Monthly Income]],6, FALSE),"No Value")</f>
        <v>6842</v>
      </c>
      <c r="M1030" s="36" t="str">
        <f>IFERROR(VLOOKUP(K1030,Table2[[Employee Number]:[Job Role]],3,FALSE),"NULL")</f>
        <v>Healthcare Representative</v>
      </c>
    </row>
    <row r="1031" spans="2:13" x14ac:dyDescent="0.25">
      <c r="B1031" s="29" t="s">
        <v>56</v>
      </c>
      <c r="C1031" s="30" t="s">
        <v>60</v>
      </c>
      <c r="D1031" s="31">
        <v>1814</v>
      </c>
      <c r="E1031" s="30" t="s">
        <v>62</v>
      </c>
      <c r="F1031" s="30" t="s">
        <v>83</v>
      </c>
      <c r="G1031" s="31">
        <v>41</v>
      </c>
      <c r="H1031" s="30" t="s">
        <v>77</v>
      </c>
      <c r="I1031" s="32">
        <v>6870</v>
      </c>
      <c r="K1031" s="36">
        <f t="shared" si="15"/>
        <v>1239</v>
      </c>
      <c r="L1031" s="36">
        <f>IFERROR(VLOOKUP(K1031,Table2[[Employee Number]:[Monthly Income]],6, FALSE),"No Value")</f>
        <v>6852</v>
      </c>
      <c r="M1031" s="36" t="str">
        <f>IFERROR(VLOOKUP(K1031,Table2[[Employee Number]:[Job Role]],3,FALSE),"NULL")</f>
        <v>Sales Executive</v>
      </c>
    </row>
    <row r="1032" spans="2:13" x14ac:dyDescent="0.25">
      <c r="B1032" s="29" t="s">
        <v>56</v>
      </c>
      <c r="C1032" s="30" t="s">
        <v>60</v>
      </c>
      <c r="D1032" s="31">
        <v>833</v>
      </c>
      <c r="E1032" s="30" t="s">
        <v>51</v>
      </c>
      <c r="F1032" s="30" t="s">
        <v>81</v>
      </c>
      <c r="G1032" s="31">
        <v>30</v>
      </c>
      <c r="H1032" s="30" t="s">
        <v>77</v>
      </c>
      <c r="I1032" s="32">
        <v>6877</v>
      </c>
      <c r="K1032" s="36">
        <f t="shared" si="15"/>
        <v>1830</v>
      </c>
      <c r="L1032" s="36">
        <f>IFERROR(VLOOKUP(K1032,Table2[[Employee Number]:[Monthly Income]],6, FALSE),"No Value")</f>
        <v>6854</v>
      </c>
      <c r="M1032" s="36" t="str">
        <f>IFERROR(VLOOKUP(K1032,Table2[[Employee Number]:[Job Role]],3,FALSE),"NULL")</f>
        <v>Research Scientist</v>
      </c>
    </row>
    <row r="1033" spans="2:13" x14ac:dyDescent="0.25">
      <c r="B1033" s="29" t="s">
        <v>56</v>
      </c>
      <c r="C1033" s="30" t="s">
        <v>60</v>
      </c>
      <c r="D1033" s="31">
        <v>1728</v>
      </c>
      <c r="E1033" s="30" t="s">
        <v>62</v>
      </c>
      <c r="F1033" s="30" t="s">
        <v>81</v>
      </c>
      <c r="G1033" s="31">
        <v>35</v>
      </c>
      <c r="H1033" s="30" t="s">
        <v>71</v>
      </c>
      <c r="I1033" s="32">
        <v>6883</v>
      </c>
      <c r="K1033" s="36">
        <f t="shared" ref="K1033:K1096" si="16">IF(B1030="No", D1030, "No Data Available")</f>
        <v>1036</v>
      </c>
      <c r="L1033" s="36">
        <f>IFERROR(VLOOKUP(K1033,Table2[[Employee Number]:[Monthly Income]],6, FALSE),"No Value")</f>
        <v>6861</v>
      </c>
      <c r="M1033" s="36" t="str">
        <f>IFERROR(VLOOKUP(K1033,Table2[[Employee Number]:[Job Role]],3,FALSE),"NULL")</f>
        <v>Sales Executive</v>
      </c>
    </row>
    <row r="1034" spans="2:13" x14ac:dyDescent="0.25">
      <c r="B1034" s="29" t="s">
        <v>56</v>
      </c>
      <c r="C1034" s="30" t="s">
        <v>48</v>
      </c>
      <c r="D1034" s="31">
        <v>1355</v>
      </c>
      <c r="E1034" s="30" t="s">
        <v>51</v>
      </c>
      <c r="F1034" s="30" t="s">
        <v>52</v>
      </c>
      <c r="G1034" s="31">
        <v>38</v>
      </c>
      <c r="H1034" s="30" t="s">
        <v>55</v>
      </c>
      <c r="I1034" s="32">
        <v>6893</v>
      </c>
      <c r="K1034" s="36">
        <f t="shared" si="16"/>
        <v>1814</v>
      </c>
      <c r="L1034" s="36">
        <f>IFERROR(VLOOKUP(K1034,Table2[[Employee Number]:[Monthly Income]],6, FALSE),"No Value")</f>
        <v>6870</v>
      </c>
      <c r="M1034" s="36" t="str">
        <f>IFERROR(VLOOKUP(K1034,Table2[[Employee Number]:[Job Role]],3,FALSE),"NULL")</f>
        <v>Healthcare Representative</v>
      </c>
    </row>
    <row r="1035" spans="2:13" x14ac:dyDescent="0.25">
      <c r="B1035" s="29" t="s">
        <v>56</v>
      </c>
      <c r="C1035" s="30" t="s">
        <v>48</v>
      </c>
      <c r="D1035" s="31">
        <v>416</v>
      </c>
      <c r="E1035" s="30" t="s">
        <v>62</v>
      </c>
      <c r="F1035" s="30" t="s">
        <v>52</v>
      </c>
      <c r="G1035" s="31">
        <v>31</v>
      </c>
      <c r="H1035" s="30" t="s">
        <v>77</v>
      </c>
      <c r="I1035" s="32">
        <v>6929</v>
      </c>
      <c r="K1035" s="36">
        <f t="shared" si="16"/>
        <v>833</v>
      </c>
      <c r="L1035" s="36">
        <f>IFERROR(VLOOKUP(K1035,Table2[[Employee Number]:[Monthly Income]],6, FALSE),"No Value")</f>
        <v>6877</v>
      </c>
      <c r="M1035" s="36" t="str">
        <f>IFERROR(VLOOKUP(K1035,Table2[[Employee Number]:[Job Role]],3,FALSE),"NULL")</f>
        <v>Manufacturing Director</v>
      </c>
    </row>
    <row r="1036" spans="2:13" x14ac:dyDescent="0.25">
      <c r="B1036" s="29" t="s">
        <v>56</v>
      </c>
      <c r="C1036" s="30" t="s">
        <v>48</v>
      </c>
      <c r="D1036" s="31">
        <v>349</v>
      </c>
      <c r="E1036" s="30" t="s">
        <v>62</v>
      </c>
      <c r="F1036" s="30" t="s">
        <v>52</v>
      </c>
      <c r="G1036" s="31">
        <v>29</v>
      </c>
      <c r="H1036" s="30" t="s">
        <v>55</v>
      </c>
      <c r="I1036" s="32">
        <v>6931</v>
      </c>
      <c r="K1036" s="36">
        <f t="shared" si="16"/>
        <v>1728</v>
      </c>
      <c r="L1036" s="36">
        <f>IFERROR(VLOOKUP(K1036,Table2[[Employee Number]:[Monthly Income]],6, FALSE),"No Value")</f>
        <v>6883</v>
      </c>
      <c r="M1036" s="36" t="str">
        <f>IFERROR(VLOOKUP(K1036,Table2[[Employee Number]:[Job Role]],3,FALSE),"NULL")</f>
        <v>Manufacturing Director</v>
      </c>
    </row>
    <row r="1037" spans="2:13" x14ac:dyDescent="0.25">
      <c r="B1037" s="29" t="s">
        <v>56</v>
      </c>
      <c r="C1037" s="30" t="s">
        <v>48</v>
      </c>
      <c r="D1037" s="31">
        <v>947</v>
      </c>
      <c r="E1037" s="30" t="s">
        <v>51</v>
      </c>
      <c r="F1037" s="30" t="s">
        <v>52</v>
      </c>
      <c r="G1037" s="31">
        <v>31</v>
      </c>
      <c r="H1037" s="30" t="s">
        <v>55</v>
      </c>
      <c r="I1037" s="32">
        <v>6932</v>
      </c>
      <c r="K1037" s="36">
        <f t="shared" si="16"/>
        <v>1355</v>
      </c>
      <c r="L1037" s="36">
        <f>IFERROR(VLOOKUP(K1037,Table2[[Employee Number]:[Monthly Income]],6, FALSE),"No Value")</f>
        <v>6893</v>
      </c>
      <c r="M1037" s="36" t="str">
        <f>IFERROR(VLOOKUP(K1037,Table2[[Employee Number]:[Job Role]],3,FALSE),"NULL")</f>
        <v>Sales Executive</v>
      </c>
    </row>
    <row r="1038" spans="2:13" x14ac:dyDescent="0.25">
      <c r="B1038" s="29" t="s">
        <v>56</v>
      </c>
      <c r="C1038" s="30" t="s">
        <v>60</v>
      </c>
      <c r="D1038" s="31">
        <v>969</v>
      </c>
      <c r="E1038" s="30" t="s">
        <v>51</v>
      </c>
      <c r="F1038" s="30" t="s">
        <v>83</v>
      </c>
      <c r="G1038" s="31">
        <v>33</v>
      </c>
      <c r="H1038" s="30" t="s">
        <v>77</v>
      </c>
      <c r="I1038" s="32">
        <v>6949</v>
      </c>
      <c r="K1038" s="36">
        <f t="shared" si="16"/>
        <v>416</v>
      </c>
      <c r="L1038" s="36">
        <f>IFERROR(VLOOKUP(K1038,Table2[[Employee Number]:[Monthly Income]],6, FALSE),"No Value")</f>
        <v>6929</v>
      </c>
      <c r="M1038" s="36" t="str">
        <f>IFERROR(VLOOKUP(K1038,Table2[[Employee Number]:[Job Role]],3,FALSE),"NULL")</f>
        <v>Sales Executive</v>
      </c>
    </row>
    <row r="1039" spans="2:13" x14ac:dyDescent="0.25">
      <c r="B1039" s="29" t="s">
        <v>56</v>
      </c>
      <c r="C1039" s="30" t="s">
        <v>60</v>
      </c>
      <c r="D1039" s="31">
        <v>1847</v>
      </c>
      <c r="E1039" s="30" t="s">
        <v>51</v>
      </c>
      <c r="F1039" s="30" t="s">
        <v>63</v>
      </c>
      <c r="G1039" s="31">
        <v>36</v>
      </c>
      <c r="H1039" s="30" t="s">
        <v>71</v>
      </c>
      <c r="I1039" s="32">
        <v>6962</v>
      </c>
      <c r="K1039" s="36">
        <f t="shared" si="16"/>
        <v>349</v>
      </c>
      <c r="L1039" s="36">
        <f>IFERROR(VLOOKUP(K1039,Table2[[Employee Number]:[Monthly Income]],6, FALSE),"No Value")</f>
        <v>6931</v>
      </c>
      <c r="M1039" s="36" t="str">
        <f>IFERROR(VLOOKUP(K1039,Table2[[Employee Number]:[Job Role]],3,FALSE),"NULL")</f>
        <v>Sales Executive</v>
      </c>
    </row>
    <row r="1040" spans="2:13" x14ac:dyDescent="0.25">
      <c r="B1040" s="29" t="s">
        <v>56</v>
      </c>
      <c r="C1040" s="30" t="s">
        <v>60</v>
      </c>
      <c r="D1040" s="31">
        <v>1689</v>
      </c>
      <c r="E1040" s="30" t="s">
        <v>62</v>
      </c>
      <c r="F1040" s="30" t="s">
        <v>83</v>
      </c>
      <c r="G1040" s="31">
        <v>53</v>
      </c>
      <c r="H1040" s="30" t="s">
        <v>71</v>
      </c>
      <c r="I1040" s="32">
        <v>7005</v>
      </c>
      <c r="K1040" s="36">
        <f t="shared" si="16"/>
        <v>947</v>
      </c>
      <c r="L1040" s="36">
        <f>IFERROR(VLOOKUP(K1040,Table2[[Employee Number]:[Monthly Income]],6, FALSE),"No Value")</f>
        <v>6932</v>
      </c>
      <c r="M1040" s="36" t="str">
        <f>IFERROR(VLOOKUP(K1040,Table2[[Employee Number]:[Job Role]],3,FALSE),"NULL")</f>
        <v>Sales Executive</v>
      </c>
    </row>
    <row r="1041" spans="2:13" x14ac:dyDescent="0.25">
      <c r="B1041" s="29" t="s">
        <v>56</v>
      </c>
      <c r="C1041" s="30" t="s">
        <v>48</v>
      </c>
      <c r="D1041" s="31">
        <v>1678</v>
      </c>
      <c r="E1041" s="30" t="s">
        <v>62</v>
      </c>
      <c r="F1041" s="30" t="s">
        <v>52</v>
      </c>
      <c r="G1041" s="31">
        <v>41</v>
      </c>
      <c r="H1041" s="30" t="s">
        <v>55</v>
      </c>
      <c r="I1041" s="32">
        <v>7082</v>
      </c>
      <c r="K1041" s="36">
        <f t="shared" si="16"/>
        <v>969</v>
      </c>
      <c r="L1041" s="36">
        <f>IFERROR(VLOOKUP(K1041,Table2[[Employee Number]:[Monthly Income]],6, FALSE),"No Value")</f>
        <v>6949</v>
      </c>
      <c r="M1041" s="36" t="str">
        <f>IFERROR(VLOOKUP(K1041,Table2[[Employee Number]:[Job Role]],3,FALSE),"NULL")</f>
        <v>Healthcare Representative</v>
      </c>
    </row>
    <row r="1042" spans="2:13" x14ac:dyDescent="0.25">
      <c r="B1042" s="29" t="s">
        <v>56</v>
      </c>
      <c r="C1042" s="30" t="s">
        <v>48</v>
      </c>
      <c r="D1042" s="31">
        <v>1535</v>
      </c>
      <c r="E1042" s="30" t="s">
        <v>62</v>
      </c>
      <c r="F1042" s="30" t="s">
        <v>52</v>
      </c>
      <c r="G1042" s="31">
        <v>34</v>
      </c>
      <c r="H1042" s="30" t="s">
        <v>77</v>
      </c>
      <c r="I1042" s="32">
        <v>7083</v>
      </c>
      <c r="K1042" s="36">
        <f t="shared" si="16"/>
        <v>1847</v>
      </c>
      <c r="L1042" s="36">
        <f>IFERROR(VLOOKUP(K1042,Table2[[Employee Number]:[Monthly Income]],6, FALSE),"No Value")</f>
        <v>6962</v>
      </c>
      <c r="M1042" s="36" t="str">
        <f>IFERROR(VLOOKUP(K1042,Table2[[Employee Number]:[Job Role]],3,FALSE),"NULL")</f>
        <v>Research Scientist</v>
      </c>
    </row>
    <row r="1043" spans="2:13" x14ac:dyDescent="0.25">
      <c r="B1043" s="29" t="s">
        <v>56</v>
      </c>
      <c r="C1043" s="30" t="s">
        <v>60</v>
      </c>
      <c r="D1043" s="31">
        <v>1312</v>
      </c>
      <c r="E1043" s="30" t="s">
        <v>51</v>
      </c>
      <c r="F1043" s="30" t="s">
        <v>83</v>
      </c>
      <c r="G1043" s="31">
        <v>36</v>
      </c>
      <c r="H1043" s="30" t="s">
        <v>71</v>
      </c>
      <c r="I1043" s="32">
        <v>7094</v>
      </c>
      <c r="K1043" s="36">
        <f t="shared" si="16"/>
        <v>1689</v>
      </c>
      <c r="L1043" s="36">
        <f>IFERROR(VLOOKUP(K1043,Table2[[Employee Number]:[Monthly Income]],6, FALSE),"No Value")</f>
        <v>7005</v>
      </c>
      <c r="M1043" s="36" t="str">
        <f>IFERROR(VLOOKUP(K1043,Table2[[Employee Number]:[Job Role]],3,FALSE),"NULL")</f>
        <v>Healthcare Representative</v>
      </c>
    </row>
    <row r="1044" spans="2:13" x14ac:dyDescent="0.25">
      <c r="B1044" s="29" t="s">
        <v>56</v>
      </c>
      <c r="C1044" s="30" t="s">
        <v>48</v>
      </c>
      <c r="D1044" s="31">
        <v>677</v>
      </c>
      <c r="E1044" s="30" t="s">
        <v>62</v>
      </c>
      <c r="F1044" s="30" t="s">
        <v>52</v>
      </c>
      <c r="G1044" s="31">
        <v>33</v>
      </c>
      <c r="H1044" s="30" t="s">
        <v>71</v>
      </c>
      <c r="I1044" s="32">
        <v>7104</v>
      </c>
      <c r="K1044" s="36">
        <f t="shared" si="16"/>
        <v>1678</v>
      </c>
      <c r="L1044" s="36">
        <f>IFERROR(VLOOKUP(K1044,Table2[[Employee Number]:[Monthly Income]],6, FALSE),"No Value")</f>
        <v>7082</v>
      </c>
      <c r="M1044" s="36" t="str">
        <f>IFERROR(VLOOKUP(K1044,Table2[[Employee Number]:[Job Role]],3,FALSE),"NULL")</f>
        <v>Sales Executive</v>
      </c>
    </row>
    <row r="1045" spans="2:13" x14ac:dyDescent="0.25">
      <c r="B1045" s="29" t="s">
        <v>56</v>
      </c>
      <c r="C1045" s="30" t="s">
        <v>60</v>
      </c>
      <c r="D1045" s="31">
        <v>1099</v>
      </c>
      <c r="E1045" s="30" t="s">
        <v>62</v>
      </c>
      <c r="F1045" s="30" t="s">
        <v>83</v>
      </c>
      <c r="G1045" s="31">
        <v>33</v>
      </c>
      <c r="H1045" s="30" t="s">
        <v>77</v>
      </c>
      <c r="I1045" s="32">
        <v>7119</v>
      </c>
      <c r="K1045" s="36">
        <f t="shared" si="16"/>
        <v>1535</v>
      </c>
      <c r="L1045" s="36">
        <f>IFERROR(VLOOKUP(K1045,Table2[[Employee Number]:[Monthly Income]],6, FALSE),"No Value")</f>
        <v>7083</v>
      </c>
      <c r="M1045" s="36" t="str">
        <f>IFERROR(VLOOKUP(K1045,Table2[[Employee Number]:[Job Role]],3,FALSE),"NULL")</f>
        <v>Sales Executive</v>
      </c>
    </row>
    <row r="1046" spans="2:13" x14ac:dyDescent="0.25">
      <c r="B1046" s="29" t="s">
        <v>56</v>
      </c>
      <c r="C1046" s="30" t="s">
        <v>48</v>
      </c>
      <c r="D1046" s="31">
        <v>1754</v>
      </c>
      <c r="E1046" s="30" t="s">
        <v>62</v>
      </c>
      <c r="F1046" s="30" t="s">
        <v>52</v>
      </c>
      <c r="G1046" s="31">
        <v>30</v>
      </c>
      <c r="H1046" s="30" t="s">
        <v>55</v>
      </c>
      <c r="I1046" s="32">
        <v>7140</v>
      </c>
      <c r="K1046" s="36">
        <f t="shared" si="16"/>
        <v>1312</v>
      </c>
      <c r="L1046" s="36">
        <f>IFERROR(VLOOKUP(K1046,Table2[[Employee Number]:[Monthly Income]],6, FALSE),"No Value")</f>
        <v>7094</v>
      </c>
      <c r="M1046" s="36" t="str">
        <f>IFERROR(VLOOKUP(K1046,Table2[[Employee Number]:[Job Role]],3,FALSE),"NULL")</f>
        <v>Healthcare Representative</v>
      </c>
    </row>
    <row r="1047" spans="2:13" x14ac:dyDescent="0.25">
      <c r="B1047" s="29" t="s">
        <v>56</v>
      </c>
      <c r="C1047" s="30" t="s">
        <v>60</v>
      </c>
      <c r="D1047" s="31">
        <v>462</v>
      </c>
      <c r="E1047" s="30" t="s">
        <v>51</v>
      </c>
      <c r="F1047" s="30" t="s">
        <v>81</v>
      </c>
      <c r="G1047" s="31">
        <v>31</v>
      </c>
      <c r="H1047" s="30" t="s">
        <v>71</v>
      </c>
      <c r="I1047" s="32">
        <v>7143</v>
      </c>
      <c r="K1047" s="36">
        <f t="shared" si="16"/>
        <v>677</v>
      </c>
      <c r="L1047" s="36">
        <f>IFERROR(VLOOKUP(K1047,Table2[[Employee Number]:[Monthly Income]],6, FALSE),"No Value")</f>
        <v>7104</v>
      </c>
      <c r="M1047" s="36" t="str">
        <f>IFERROR(VLOOKUP(K1047,Table2[[Employee Number]:[Job Role]],3,FALSE),"NULL")</f>
        <v>Sales Executive</v>
      </c>
    </row>
    <row r="1048" spans="2:13" x14ac:dyDescent="0.25">
      <c r="B1048" s="29" t="s">
        <v>56</v>
      </c>
      <c r="C1048" s="30" t="s">
        <v>60</v>
      </c>
      <c r="D1048" s="31">
        <v>112</v>
      </c>
      <c r="E1048" s="30" t="s">
        <v>62</v>
      </c>
      <c r="F1048" s="30" t="s">
        <v>81</v>
      </c>
      <c r="G1048" s="31">
        <v>56</v>
      </c>
      <c r="H1048" s="30" t="s">
        <v>77</v>
      </c>
      <c r="I1048" s="32">
        <v>7260</v>
      </c>
      <c r="K1048" s="36">
        <f t="shared" si="16"/>
        <v>1099</v>
      </c>
      <c r="L1048" s="36">
        <f>IFERROR(VLOOKUP(K1048,Table2[[Employee Number]:[Monthly Income]],6, FALSE),"No Value")</f>
        <v>7119</v>
      </c>
      <c r="M1048" s="36" t="str">
        <f>IFERROR(VLOOKUP(K1048,Table2[[Employee Number]:[Job Role]],3,FALSE),"NULL")</f>
        <v>Healthcare Representative</v>
      </c>
    </row>
    <row r="1049" spans="2:13" x14ac:dyDescent="0.25">
      <c r="B1049" s="29" t="s">
        <v>56</v>
      </c>
      <c r="C1049" s="30" t="s">
        <v>48</v>
      </c>
      <c r="D1049" s="31">
        <v>982</v>
      </c>
      <c r="E1049" s="30" t="s">
        <v>62</v>
      </c>
      <c r="F1049" s="30" t="s">
        <v>52</v>
      </c>
      <c r="G1049" s="31">
        <v>30</v>
      </c>
      <c r="H1049" s="30" t="s">
        <v>55</v>
      </c>
      <c r="I1049" s="32">
        <v>7264</v>
      </c>
      <c r="K1049" s="36">
        <f t="shared" si="16"/>
        <v>1754</v>
      </c>
      <c r="L1049" s="36">
        <f>IFERROR(VLOOKUP(K1049,Table2[[Employee Number]:[Monthly Income]],6, FALSE),"No Value")</f>
        <v>7140</v>
      </c>
      <c r="M1049" s="36" t="str">
        <f>IFERROR(VLOOKUP(K1049,Table2[[Employee Number]:[Job Role]],3,FALSE),"NULL")</f>
        <v>Sales Executive</v>
      </c>
    </row>
    <row r="1050" spans="2:13" x14ac:dyDescent="0.25">
      <c r="B1050" s="29" t="s">
        <v>56</v>
      </c>
      <c r="C1050" s="30" t="s">
        <v>48</v>
      </c>
      <c r="D1050" s="31">
        <v>204</v>
      </c>
      <c r="E1050" s="30" t="s">
        <v>62</v>
      </c>
      <c r="F1050" s="30" t="s">
        <v>52</v>
      </c>
      <c r="G1050" s="31">
        <v>35</v>
      </c>
      <c r="H1050" s="30" t="s">
        <v>134</v>
      </c>
      <c r="I1050" s="32">
        <v>7295</v>
      </c>
      <c r="K1050" s="36">
        <f t="shared" si="16"/>
        <v>462</v>
      </c>
      <c r="L1050" s="36">
        <f>IFERROR(VLOOKUP(K1050,Table2[[Employee Number]:[Monthly Income]],6, FALSE),"No Value")</f>
        <v>7143</v>
      </c>
      <c r="M1050" s="36" t="str">
        <f>IFERROR(VLOOKUP(K1050,Table2[[Employee Number]:[Job Role]],3,FALSE),"NULL")</f>
        <v>Manufacturing Director</v>
      </c>
    </row>
    <row r="1051" spans="2:13" x14ac:dyDescent="0.25">
      <c r="B1051" s="29" t="s">
        <v>44</v>
      </c>
      <c r="C1051" s="30" t="s">
        <v>48</v>
      </c>
      <c r="D1051" s="31">
        <v>1869</v>
      </c>
      <c r="E1051" s="30" t="s">
        <v>51</v>
      </c>
      <c r="F1051" s="30" t="s">
        <v>52</v>
      </c>
      <c r="G1051" s="31">
        <v>46</v>
      </c>
      <c r="H1051" s="30" t="s">
        <v>77</v>
      </c>
      <c r="I1051" s="32">
        <v>7314</v>
      </c>
      <c r="K1051" s="36">
        <f t="shared" si="16"/>
        <v>112</v>
      </c>
      <c r="L1051" s="36">
        <f>IFERROR(VLOOKUP(K1051,Table2[[Employee Number]:[Monthly Income]],6, FALSE),"No Value")</f>
        <v>7260</v>
      </c>
      <c r="M1051" s="36" t="str">
        <f>IFERROR(VLOOKUP(K1051,Table2[[Employee Number]:[Job Role]],3,FALSE),"NULL")</f>
        <v>Manufacturing Director</v>
      </c>
    </row>
    <row r="1052" spans="2:13" x14ac:dyDescent="0.25">
      <c r="B1052" s="29" t="s">
        <v>44</v>
      </c>
      <c r="C1052" s="30" t="s">
        <v>48</v>
      </c>
      <c r="D1052" s="31">
        <v>1165</v>
      </c>
      <c r="E1052" s="30" t="s">
        <v>51</v>
      </c>
      <c r="F1052" s="30" t="s">
        <v>52</v>
      </c>
      <c r="G1052" s="31">
        <v>29</v>
      </c>
      <c r="H1052" s="30" t="s">
        <v>65</v>
      </c>
      <c r="I1052" s="32">
        <v>7336</v>
      </c>
      <c r="K1052" s="36">
        <f t="shared" si="16"/>
        <v>982</v>
      </c>
      <c r="L1052" s="36">
        <f>IFERROR(VLOOKUP(K1052,Table2[[Employee Number]:[Monthly Income]],6, FALSE),"No Value")</f>
        <v>7264</v>
      </c>
      <c r="M1052" s="36" t="str">
        <f>IFERROR(VLOOKUP(K1052,Table2[[Employee Number]:[Job Role]],3,FALSE),"NULL")</f>
        <v>Sales Executive</v>
      </c>
    </row>
    <row r="1053" spans="2:13" x14ac:dyDescent="0.25">
      <c r="B1053" s="29" t="s">
        <v>56</v>
      </c>
      <c r="C1053" s="30" t="s">
        <v>48</v>
      </c>
      <c r="D1053" s="31">
        <v>1125</v>
      </c>
      <c r="E1053" s="30" t="s">
        <v>62</v>
      </c>
      <c r="F1053" s="30" t="s">
        <v>52</v>
      </c>
      <c r="G1053" s="31">
        <v>38</v>
      </c>
      <c r="H1053" s="30" t="s">
        <v>55</v>
      </c>
      <c r="I1053" s="32">
        <v>7351</v>
      </c>
      <c r="K1053" s="36">
        <f t="shared" si="16"/>
        <v>204</v>
      </c>
      <c r="L1053" s="36">
        <f>IFERROR(VLOOKUP(K1053,Table2[[Employee Number]:[Monthly Income]],6, FALSE),"No Value")</f>
        <v>7295</v>
      </c>
      <c r="M1053" s="36" t="str">
        <f>IFERROR(VLOOKUP(K1053,Table2[[Employee Number]:[Job Role]],3,FALSE),"NULL")</f>
        <v>Sales Executive</v>
      </c>
    </row>
    <row r="1054" spans="2:13" x14ac:dyDescent="0.25">
      <c r="B1054" s="29" t="s">
        <v>56</v>
      </c>
      <c r="C1054" s="30" t="s">
        <v>60</v>
      </c>
      <c r="D1054" s="31">
        <v>1228</v>
      </c>
      <c r="E1054" s="30" t="s">
        <v>62</v>
      </c>
      <c r="F1054" s="30" t="s">
        <v>81</v>
      </c>
      <c r="G1054" s="31">
        <v>46</v>
      </c>
      <c r="H1054" s="30" t="s">
        <v>71</v>
      </c>
      <c r="I1054" s="32">
        <v>7379</v>
      </c>
      <c r="K1054" s="36" t="str">
        <f t="shared" si="16"/>
        <v>No Data Available</v>
      </c>
      <c r="L1054" s="36" t="str">
        <f>IFERROR(VLOOKUP(K1054,Table2[[Employee Number]:[Monthly Income]],6, FALSE),"No Value")</f>
        <v>No Value</v>
      </c>
      <c r="M1054" s="36" t="str">
        <f>IFERROR(VLOOKUP(K1054,Table2[[Employee Number]:[Job Role]],3,FALSE),"NULL")</f>
        <v>NULL</v>
      </c>
    </row>
    <row r="1055" spans="2:13" x14ac:dyDescent="0.25">
      <c r="B1055" s="29" t="s">
        <v>56</v>
      </c>
      <c r="C1055" s="30" t="s">
        <v>60</v>
      </c>
      <c r="D1055" s="31">
        <v>944</v>
      </c>
      <c r="E1055" s="30" t="s">
        <v>51</v>
      </c>
      <c r="F1055" s="30" t="s">
        <v>68</v>
      </c>
      <c r="G1055" s="31">
        <v>49</v>
      </c>
      <c r="H1055" s="30" t="s">
        <v>55</v>
      </c>
      <c r="I1055" s="32">
        <v>7403</v>
      </c>
      <c r="K1055" s="36" t="str">
        <f t="shared" si="16"/>
        <v>No Data Available</v>
      </c>
      <c r="L1055" s="36" t="str">
        <f>IFERROR(VLOOKUP(K1055,Table2[[Employee Number]:[Monthly Income]],6, FALSE),"No Value")</f>
        <v>No Value</v>
      </c>
      <c r="M1055" s="36" t="str">
        <f>IFERROR(VLOOKUP(K1055,Table2[[Employee Number]:[Job Role]],3,FALSE),"NULL")</f>
        <v>NULL</v>
      </c>
    </row>
    <row r="1056" spans="2:13" x14ac:dyDescent="0.25">
      <c r="B1056" s="29" t="s">
        <v>56</v>
      </c>
      <c r="C1056" s="30" t="s">
        <v>60</v>
      </c>
      <c r="D1056" s="31">
        <v>605</v>
      </c>
      <c r="E1056" s="30" t="s">
        <v>62</v>
      </c>
      <c r="F1056" s="30" t="s">
        <v>81</v>
      </c>
      <c r="G1056" s="31">
        <v>42</v>
      </c>
      <c r="H1056" s="30" t="s">
        <v>77</v>
      </c>
      <c r="I1056" s="32">
        <v>7406</v>
      </c>
      <c r="K1056" s="36">
        <f t="shared" si="16"/>
        <v>1125</v>
      </c>
      <c r="L1056" s="36">
        <f>IFERROR(VLOOKUP(K1056,Table2[[Employee Number]:[Monthly Income]],6, FALSE),"No Value")</f>
        <v>7351</v>
      </c>
      <c r="M1056" s="36" t="str">
        <f>IFERROR(VLOOKUP(K1056,Table2[[Employee Number]:[Job Role]],3,FALSE),"NULL")</f>
        <v>Sales Executive</v>
      </c>
    </row>
    <row r="1057" spans="2:13" x14ac:dyDescent="0.25">
      <c r="B1057" s="29" t="s">
        <v>56</v>
      </c>
      <c r="C1057" s="30" t="s">
        <v>60</v>
      </c>
      <c r="D1057" s="31">
        <v>725</v>
      </c>
      <c r="E1057" s="30" t="s">
        <v>51</v>
      </c>
      <c r="F1057" s="30" t="s">
        <v>81</v>
      </c>
      <c r="G1057" s="31">
        <v>27</v>
      </c>
      <c r="H1057" s="30" t="s">
        <v>55</v>
      </c>
      <c r="I1057" s="32">
        <v>7412</v>
      </c>
      <c r="K1057" s="36">
        <f t="shared" si="16"/>
        <v>1228</v>
      </c>
      <c r="L1057" s="36">
        <f>IFERROR(VLOOKUP(K1057,Table2[[Employee Number]:[Monthly Income]],6, FALSE),"No Value")</f>
        <v>7379</v>
      </c>
      <c r="M1057" s="36" t="str">
        <f>IFERROR(VLOOKUP(K1057,Table2[[Employee Number]:[Job Role]],3,FALSE),"NULL")</f>
        <v>Manufacturing Director</v>
      </c>
    </row>
    <row r="1058" spans="2:13" x14ac:dyDescent="0.25">
      <c r="B1058" s="29" t="s">
        <v>56</v>
      </c>
      <c r="C1058" s="30" t="s">
        <v>48</v>
      </c>
      <c r="D1058" s="31">
        <v>152</v>
      </c>
      <c r="E1058" s="30" t="s">
        <v>62</v>
      </c>
      <c r="F1058" s="30" t="s">
        <v>52</v>
      </c>
      <c r="G1058" s="31">
        <v>37</v>
      </c>
      <c r="H1058" s="30" t="s">
        <v>77</v>
      </c>
      <c r="I1058" s="32">
        <v>7428</v>
      </c>
      <c r="K1058" s="36">
        <f t="shared" si="16"/>
        <v>944</v>
      </c>
      <c r="L1058" s="36">
        <f>IFERROR(VLOOKUP(K1058,Table2[[Employee Number]:[Monthly Income]],6, FALSE),"No Value")</f>
        <v>7403</v>
      </c>
      <c r="M1058" s="36" t="str">
        <f>IFERROR(VLOOKUP(K1058,Table2[[Employee Number]:[Job Role]],3,FALSE),"NULL")</f>
        <v>Laboratory Technician</v>
      </c>
    </row>
    <row r="1059" spans="2:13" x14ac:dyDescent="0.25">
      <c r="B1059" s="29" t="s">
        <v>56</v>
      </c>
      <c r="C1059" s="30" t="s">
        <v>60</v>
      </c>
      <c r="D1059" s="31">
        <v>1553</v>
      </c>
      <c r="E1059" s="30" t="s">
        <v>62</v>
      </c>
      <c r="F1059" s="30" t="s">
        <v>83</v>
      </c>
      <c r="G1059" s="31">
        <v>45</v>
      </c>
      <c r="H1059" s="30" t="s">
        <v>71</v>
      </c>
      <c r="I1059" s="32">
        <v>7441</v>
      </c>
      <c r="K1059" s="36">
        <f t="shared" si="16"/>
        <v>605</v>
      </c>
      <c r="L1059" s="36">
        <f>IFERROR(VLOOKUP(K1059,Table2[[Employee Number]:[Monthly Income]],6, FALSE),"No Value")</f>
        <v>7406</v>
      </c>
      <c r="M1059" s="36" t="str">
        <f>IFERROR(VLOOKUP(K1059,Table2[[Employee Number]:[Job Role]],3,FALSE),"NULL")</f>
        <v>Manufacturing Director</v>
      </c>
    </row>
    <row r="1060" spans="2:13" x14ac:dyDescent="0.25">
      <c r="B1060" s="29" t="s">
        <v>44</v>
      </c>
      <c r="C1060" s="30" t="s">
        <v>60</v>
      </c>
      <c r="D1060" s="31">
        <v>1459</v>
      </c>
      <c r="E1060" s="30" t="s">
        <v>51</v>
      </c>
      <c r="F1060" s="30" t="s">
        <v>81</v>
      </c>
      <c r="G1060" s="31">
        <v>31</v>
      </c>
      <c r="H1060" s="30" t="s">
        <v>134</v>
      </c>
      <c r="I1060" s="32">
        <v>7446</v>
      </c>
      <c r="K1060" s="36">
        <f t="shared" si="16"/>
        <v>725</v>
      </c>
      <c r="L1060" s="36">
        <f>IFERROR(VLOOKUP(K1060,Table2[[Employee Number]:[Monthly Income]],6, FALSE),"No Value")</f>
        <v>7412</v>
      </c>
      <c r="M1060" s="36" t="str">
        <f>IFERROR(VLOOKUP(K1060,Table2[[Employee Number]:[Job Role]],3,FALSE),"NULL")</f>
        <v>Manufacturing Director</v>
      </c>
    </row>
    <row r="1061" spans="2:13" x14ac:dyDescent="0.25">
      <c r="B1061" s="29" t="s">
        <v>56</v>
      </c>
      <c r="C1061" s="30" t="s">
        <v>48</v>
      </c>
      <c r="D1061" s="31">
        <v>453</v>
      </c>
      <c r="E1061" s="30" t="s">
        <v>62</v>
      </c>
      <c r="F1061" s="30" t="s">
        <v>52</v>
      </c>
      <c r="G1061" s="31">
        <v>40</v>
      </c>
      <c r="H1061" s="30" t="s">
        <v>55</v>
      </c>
      <c r="I1061" s="32">
        <v>7457</v>
      </c>
      <c r="K1061" s="36">
        <f t="shared" si="16"/>
        <v>152</v>
      </c>
      <c r="L1061" s="36">
        <f>IFERROR(VLOOKUP(K1061,Table2[[Employee Number]:[Monthly Income]],6, FALSE),"No Value")</f>
        <v>7428</v>
      </c>
      <c r="M1061" s="36" t="str">
        <f>IFERROR(VLOOKUP(K1061,Table2[[Employee Number]:[Job Role]],3,FALSE),"NULL")</f>
        <v>Sales Executive</v>
      </c>
    </row>
    <row r="1062" spans="2:13" x14ac:dyDescent="0.25">
      <c r="B1062" s="29" t="s">
        <v>56</v>
      </c>
      <c r="C1062" s="30" t="s">
        <v>60</v>
      </c>
      <c r="D1062" s="31">
        <v>145</v>
      </c>
      <c r="E1062" s="30" t="s">
        <v>51</v>
      </c>
      <c r="F1062" s="30" t="s">
        <v>83</v>
      </c>
      <c r="G1062" s="31">
        <v>51</v>
      </c>
      <c r="H1062" s="30" t="s">
        <v>71</v>
      </c>
      <c r="I1062" s="32">
        <v>7484</v>
      </c>
      <c r="K1062" s="36">
        <f t="shared" si="16"/>
        <v>1553</v>
      </c>
      <c r="L1062" s="36">
        <f>IFERROR(VLOOKUP(K1062,Table2[[Employee Number]:[Monthly Income]],6, FALSE),"No Value")</f>
        <v>7441</v>
      </c>
      <c r="M1062" s="36" t="str">
        <f>IFERROR(VLOOKUP(K1062,Table2[[Employee Number]:[Job Role]],3,FALSE),"NULL")</f>
        <v>Healthcare Representative</v>
      </c>
    </row>
    <row r="1063" spans="2:13" x14ac:dyDescent="0.25">
      <c r="B1063" s="29" t="s">
        <v>56</v>
      </c>
      <c r="C1063" s="30" t="s">
        <v>60</v>
      </c>
      <c r="D1063" s="31">
        <v>623</v>
      </c>
      <c r="E1063" s="30" t="s">
        <v>51</v>
      </c>
      <c r="F1063" s="30" t="s">
        <v>81</v>
      </c>
      <c r="G1063" s="31">
        <v>37</v>
      </c>
      <c r="H1063" s="30" t="s">
        <v>77</v>
      </c>
      <c r="I1063" s="32">
        <v>7491</v>
      </c>
      <c r="K1063" s="36" t="str">
        <f t="shared" si="16"/>
        <v>No Data Available</v>
      </c>
      <c r="L1063" s="36" t="str">
        <f>IFERROR(VLOOKUP(K1063,Table2[[Employee Number]:[Monthly Income]],6, FALSE),"No Value")</f>
        <v>No Value</v>
      </c>
      <c r="M1063" s="36" t="str">
        <f>IFERROR(VLOOKUP(K1063,Table2[[Employee Number]:[Job Role]],3,FALSE),"NULL")</f>
        <v>NULL</v>
      </c>
    </row>
    <row r="1064" spans="2:13" x14ac:dyDescent="0.25">
      <c r="B1064" s="29" t="s">
        <v>56</v>
      </c>
      <c r="C1064" s="30" t="s">
        <v>60</v>
      </c>
      <c r="D1064" s="31">
        <v>1971</v>
      </c>
      <c r="E1064" s="30" t="s">
        <v>62</v>
      </c>
      <c r="F1064" s="30" t="s">
        <v>83</v>
      </c>
      <c r="G1064" s="31">
        <v>43</v>
      </c>
      <c r="H1064" s="30" t="s">
        <v>77</v>
      </c>
      <c r="I1064" s="32">
        <v>7510</v>
      </c>
      <c r="K1064" s="36">
        <f t="shared" si="16"/>
        <v>453</v>
      </c>
      <c r="L1064" s="36">
        <f>IFERROR(VLOOKUP(K1064,Table2[[Employee Number]:[Monthly Income]],6, FALSE),"No Value")</f>
        <v>7457</v>
      </c>
      <c r="M1064" s="36" t="str">
        <f>IFERROR(VLOOKUP(K1064,Table2[[Employee Number]:[Job Role]],3,FALSE),"NULL")</f>
        <v>Sales Executive</v>
      </c>
    </row>
    <row r="1065" spans="2:13" x14ac:dyDescent="0.25">
      <c r="B1065" s="29" t="s">
        <v>56</v>
      </c>
      <c r="C1065" s="30" t="s">
        <v>48</v>
      </c>
      <c r="D1065" s="31">
        <v>1050</v>
      </c>
      <c r="E1065" s="30" t="s">
        <v>51</v>
      </c>
      <c r="F1065" s="30" t="s">
        <v>52</v>
      </c>
      <c r="G1065" s="31">
        <v>53</v>
      </c>
      <c r="H1065" s="30" t="s">
        <v>77</v>
      </c>
      <c r="I1065" s="32">
        <v>7525</v>
      </c>
      <c r="K1065" s="36">
        <f t="shared" si="16"/>
        <v>145</v>
      </c>
      <c r="L1065" s="36">
        <f>IFERROR(VLOOKUP(K1065,Table2[[Employee Number]:[Monthly Income]],6, FALSE),"No Value")</f>
        <v>7484</v>
      </c>
      <c r="M1065" s="36" t="str">
        <f>IFERROR(VLOOKUP(K1065,Table2[[Employee Number]:[Job Role]],3,FALSE),"NULL")</f>
        <v>Healthcare Representative</v>
      </c>
    </row>
    <row r="1066" spans="2:13" x14ac:dyDescent="0.25">
      <c r="B1066" s="29" t="s">
        <v>56</v>
      </c>
      <c r="C1066" s="30" t="s">
        <v>48</v>
      </c>
      <c r="D1066" s="31">
        <v>438</v>
      </c>
      <c r="E1066" s="30" t="s">
        <v>62</v>
      </c>
      <c r="F1066" s="30" t="s">
        <v>52</v>
      </c>
      <c r="G1066" s="31">
        <v>31</v>
      </c>
      <c r="H1066" s="30" t="s">
        <v>77</v>
      </c>
      <c r="I1066" s="32">
        <v>7547</v>
      </c>
      <c r="K1066" s="36">
        <f t="shared" si="16"/>
        <v>623</v>
      </c>
      <c r="L1066" s="36">
        <f>IFERROR(VLOOKUP(K1066,Table2[[Employee Number]:[Monthly Income]],6, FALSE),"No Value")</f>
        <v>7491</v>
      </c>
      <c r="M1066" s="36" t="str">
        <f>IFERROR(VLOOKUP(K1066,Table2[[Employee Number]:[Job Role]],3,FALSE),"NULL")</f>
        <v>Manufacturing Director</v>
      </c>
    </row>
    <row r="1067" spans="2:13" x14ac:dyDescent="0.25">
      <c r="B1067" s="29" t="s">
        <v>44</v>
      </c>
      <c r="C1067" s="30" t="s">
        <v>60</v>
      </c>
      <c r="D1067" s="31">
        <v>1421</v>
      </c>
      <c r="E1067" s="30" t="s">
        <v>51</v>
      </c>
      <c r="F1067" s="30" t="s">
        <v>83</v>
      </c>
      <c r="G1067" s="31">
        <v>29</v>
      </c>
      <c r="H1067" s="30" t="s">
        <v>65</v>
      </c>
      <c r="I1067" s="32">
        <v>7553</v>
      </c>
      <c r="K1067" s="36">
        <f t="shared" si="16"/>
        <v>1971</v>
      </c>
      <c r="L1067" s="36">
        <f>IFERROR(VLOOKUP(K1067,Table2[[Employee Number]:[Monthly Income]],6, FALSE),"No Value")</f>
        <v>7510</v>
      </c>
      <c r="M1067" s="36" t="str">
        <f>IFERROR(VLOOKUP(K1067,Table2[[Employee Number]:[Job Role]],3,FALSE),"NULL")</f>
        <v>Healthcare Representative</v>
      </c>
    </row>
    <row r="1068" spans="2:13" x14ac:dyDescent="0.25">
      <c r="B1068" s="29" t="s">
        <v>56</v>
      </c>
      <c r="C1068" s="30" t="s">
        <v>48</v>
      </c>
      <c r="D1068" s="31">
        <v>789</v>
      </c>
      <c r="E1068" s="30" t="s">
        <v>62</v>
      </c>
      <c r="F1068" s="30" t="s">
        <v>52</v>
      </c>
      <c r="G1068" s="31">
        <v>36</v>
      </c>
      <c r="H1068" s="30" t="s">
        <v>71</v>
      </c>
      <c r="I1068" s="32">
        <v>7587</v>
      </c>
      <c r="K1068" s="36">
        <f t="shared" si="16"/>
        <v>1050</v>
      </c>
      <c r="L1068" s="36">
        <f>IFERROR(VLOOKUP(K1068,Table2[[Employee Number]:[Monthly Income]],6, FALSE),"No Value")</f>
        <v>7525</v>
      </c>
      <c r="M1068" s="36" t="str">
        <f>IFERROR(VLOOKUP(K1068,Table2[[Employee Number]:[Job Role]],3,FALSE),"NULL")</f>
        <v>Sales Executive</v>
      </c>
    </row>
    <row r="1069" spans="2:13" x14ac:dyDescent="0.25">
      <c r="B1069" s="29" t="s">
        <v>56</v>
      </c>
      <c r="C1069" s="30" t="s">
        <v>48</v>
      </c>
      <c r="D1069" s="31">
        <v>513</v>
      </c>
      <c r="E1069" s="30" t="s">
        <v>62</v>
      </c>
      <c r="F1069" s="30" t="s">
        <v>52</v>
      </c>
      <c r="G1069" s="31">
        <v>36</v>
      </c>
      <c r="H1069" s="30" t="s">
        <v>55</v>
      </c>
      <c r="I1069" s="32">
        <v>7596</v>
      </c>
      <c r="K1069" s="36">
        <f t="shared" si="16"/>
        <v>438</v>
      </c>
      <c r="L1069" s="36">
        <f>IFERROR(VLOOKUP(K1069,Table2[[Employee Number]:[Monthly Income]],6, FALSE),"No Value")</f>
        <v>7547</v>
      </c>
      <c r="M1069" s="36" t="str">
        <f>IFERROR(VLOOKUP(K1069,Table2[[Employee Number]:[Job Role]],3,FALSE),"NULL")</f>
        <v>Sales Executive</v>
      </c>
    </row>
    <row r="1070" spans="2:13" x14ac:dyDescent="0.25">
      <c r="B1070" s="29" t="s">
        <v>56</v>
      </c>
      <c r="C1070" s="30" t="s">
        <v>60</v>
      </c>
      <c r="D1070" s="31">
        <v>724</v>
      </c>
      <c r="E1070" s="30" t="s">
        <v>51</v>
      </c>
      <c r="F1070" s="30" t="s">
        <v>83</v>
      </c>
      <c r="G1070" s="31">
        <v>38</v>
      </c>
      <c r="H1070" s="30" t="s">
        <v>71</v>
      </c>
      <c r="I1070" s="32">
        <v>7625</v>
      </c>
      <c r="K1070" s="36" t="str">
        <f t="shared" si="16"/>
        <v>No Data Available</v>
      </c>
      <c r="L1070" s="36" t="str">
        <f>IFERROR(VLOOKUP(K1070,Table2[[Employee Number]:[Monthly Income]],6, FALSE),"No Value")</f>
        <v>No Value</v>
      </c>
      <c r="M1070" s="36" t="str">
        <f>IFERROR(VLOOKUP(K1070,Table2[[Employee Number]:[Job Role]],3,FALSE),"NULL")</f>
        <v>NULL</v>
      </c>
    </row>
    <row r="1071" spans="2:13" x14ac:dyDescent="0.25">
      <c r="B1071" s="29" t="s">
        <v>56</v>
      </c>
      <c r="C1071" s="30" t="s">
        <v>60</v>
      </c>
      <c r="D1071" s="31">
        <v>586</v>
      </c>
      <c r="E1071" s="30" t="s">
        <v>62</v>
      </c>
      <c r="F1071" s="30" t="s">
        <v>83</v>
      </c>
      <c r="G1071" s="31">
        <v>35</v>
      </c>
      <c r="H1071" s="30" t="s">
        <v>77</v>
      </c>
      <c r="I1071" s="32">
        <v>7632</v>
      </c>
      <c r="K1071" s="36">
        <f t="shared" si="16"/>
        <v>789</v>
      </c>
      <c r="L1071" s="36">
        <f>IFERROR(VLOOKUP(K1071,Table2[[Employee Number]:[Monthly Income]],6, FALSE),"No Value")</f>
        <v>7587</v>
      </c>
      <c r="M1071" s="36" t="str">
        <f>IFERROR(VLOOKUP(K1071,Table2[[Employee Number]:[Job Role]],3,FALSE),"NULL")</f>
        <v>Sales Executive</v>
      </c>
    </row>
    <row r="1072" spans="2:13" x14ac:dyDescent="0.25">
      <c r="B1072" s="29" t="s">
        <v>56</v>
      </c>
      <c r="C1072" s="30" t="s">
        <v>48</v>
      </c>
      <c r="D1072" s="31">
        <v>81</v>
      </c>
      <c r="E1072" s="30" t="s">
        <v>51</v>
      </c>
      <c r="F1072" s="30" t="s">
        <v>52</v>
      </c>
      <c r="G1072" s="31">
        <v>59</v>
      </c>
      <c r="H1072" s="30" t="s">
        <v>77</v>
      </c>
      <c r="I1072" s="32">
        <v>7637</v>
      </c>
      <c r="K1072" s="36">
        <f t="shared" si="16"/>
        <v>513</v>
      </c>
      <c r="L1072" s="36">
        <f>IFERROR(VLOOKUP(K1072,Table2[[Employee Number]:[Monthly Income]],6, FALSE),"No Value")</f>
        <v>7596</v>
      </c>
      <c r="M1072" s="36" t="str">
        <f>IFERROR(VLOOKUP(K1072,Table2[[Employee Number]:[Job Role]],3,FALSE),"NULL")</f>
        <v>Sales Executive</v>
      </c>
    </row>
    <row r="1073" spans="2:13" x14ac:dyDescent="0.25">
      <c r="B1073" s="29" t="s">
        <v>44</v>
      </c>
      <c r="C1073" s="30" t="s">
        <v>48</v>
      </c>
      <c r="D1073" s="31">
        <v>283</v>
      </c>
      <c r="E1073" s="30" t="s">
        <v>51</v>
      </c>
      <c r="F1073" s="30" t="s">
        <v>52</v>
      </c>
      <c r="G1073" s="31">
        <v>29</v>
      </c>
      <c r="H1073" s="30" t="s">
        <v>77</v>
      </c>
      <c r="I1073" s="32">
        <v>7639</v>
      </c>
      <c r="K1073" s="36">
        <f t="shared" si="16"/>
        <v>724</v>
      </c>
      <c r="L1073" s="36">
        <f>IFERROR(VLOOKUP(K1073,Table2[[Employee Number]:[Monthly Income]],6, FALSE),"No Value")</f>
        <v>7625</v>
      </c>
      <c r="M1073" s="36" t="str">
        <f>IFERROR(VLOOKUP(K1073,Table2[[Employee Number]:[Job Role]],3,FALSE),"NULL")</f>
        <v>Healthcare Representative</v>
      </c>
    </row>
    <row r="1074" spans="2:13" x14ac:dyDescent="0.25">
      <c r="B1074" s="29" t="s">
        <v>56</v>
      </c>
      <c r="C1074" s="30" t="s">
        <v>48</v>
      </c>
      <c r="D1074" s="31">
        <v>904</v>
      </c>
      <c r="E1074" s="30" t="s">
        <v>62</v>
      </c>
      <c r="F1074" s="30" t="s">
        <v>52</v>
      </c>
      <c r="G1074" s="31">
        <v>37</v>
      </c>
      <c r="H1074" s="30" t="s">
        <v>55</v>
      </c>
      <c r="I1074" s="32">
        <v>7642</v>
      </c>
      <c r="K1074" s="36">
        <f t="shared" si="16"/>
        <v>586</v>
      </c>
      <c r="L1074" s="36">
        <f>IFERROR(VLOOKUP(K1074,Table2[[Employee Number]:[Monthly Income]],6, FALSE),"No Value")</f>
        <v>7632</v>
      </c>
      <c r="M1074" s="36" t="str">
        <f>IFERROR(VLOOKUP(K1074,Table2[[Employee Number]:[Job Role]],3,FALSE),"NULL")</f>
        <v>Healthcare Representative</v>
      </c>
    </row>
    <row r="1075" spans="2:13" x14ac:dyDescent="0.25">
      <c r="B1075" s="29" t="s">
        <v>56</v>
      </c>
      <c r="C1075" s="30" t="s">
        <v>48</v>
      </c>
      <c r="D1075" s="31">
        <v>2024</v>
      </c>
      <c r="E1075" s="30" t="s">
        <v>51</v>
      </c>
      <c r="F1075" s="30" t="s">
        <v>52</v>
      </c>
      <c r="G1075" s="31">
        <v>36</v>
      </c>
      <c r="H1075" s="30" t="s">
        <v>77</v>
      </c>
      <c r="I1075" s="32">
        <v>7644</v>
      </c>
      <c r="K1075" s="36">
        <f t="shared" si="16"/>
        <v>81</v>
      </c>
      <c r="L1075" s="36">
        <f>IFERROR(VLOOKUP(K1075,Table2[[Employee Number]:[Monthly Income]],6, FALSE),"No Value")</f>
        <v>7637</v>
      </c>
      <c r="M1075" s="36" t="str">
        <f>IFERROR(VLOOKUP(K1075,Table2[[Employee Number]:[Job Role]],3,FALSE),"NULL")</f>
        <v>Sales Executive</v>
      </c>
    </row>
    <row r="1076" spans="2:13" x14ac:dyDescent="0.25">
      <c r="B1076" s="29" t="s">
        <v>44</v>
      </c>
      <c r="C1076" s="30" t="s">
        <v>48</v>
      </c>
      <c r="D1076" s="31">
        <v>840</v>
      </c>
      <c r="E1076" s="30" t="s">
        <v>51</v>
      </c>
      <c r="F1076" s="30" t="s">
        <v>52</v>
      </c>
      <c r="G1076" s="31">
        <v>49</v>
      </c>
      <c r="H1076" s="30" t="s">
        <v>77</v>
      </c>
      <c r="I1076" s="32">
        <v>7654</v>
      </c>
      <c r="K1076" s="36" t="str">
        <f t="shared" si="16"/>
        <v>No Data Available</v>
      </c>
      <c r="L1076" s="36" t="str">
        <f>IFERROR(VLOOKUP(K1076,Table2[[Employee Number]:[Monthly Income]],6, FALSE),"No Value")</f>
        <v>No Value</v>
      </c>
      <c r="M1076" s="36" t="str">
        <f>IFERROR(VLOOKUP(K1076,Table2[[Employee Number]:[Job Role]],3,FALSE),"NULL")</f>
        <v>NULL</v>
      </c>
    </row>
    <row r="1077" spans="2:13" x14ac:dyDescent="0.25">
      <c r="B1077" s="29" t="s">
        <v>56</v>
      </c>
      <c r="C1077" s="30" t="s">
        <v>60</v>
      </c>
      <c r="D1077" s="31">
        <v>1121</v>
      </c>
      <c r="E1077" s="30" t="s">
        <v>51</v>
      </c>
      <c r="F1077" s="30" t="s">
        <v>81</v>
      </c>
      <c r="G1077" s="31">
        <v>28</v>
      </c>
      <c r="H1077" s="30" t="s">
        <v>77</v>
      </c>
      <c r="I1077" s="32">
        <v>7655</v>
      </c>
      <c r="K1077" s="36">
        <f t="shared" si="16"/>
        <v>904</v>
      </c>
      <c r="L1077" s="36">
        <f>IFERROR(VLOOKUP(K1077,Table2[[Employee Number]:[Monthly Income]],6, FALSE),"No Value")</f>
        <v>7642</v>
      </c>
      <c r="M1077" s="36" t="str">
        <f>IFERROR(VLOOKUP(K1077,Table2[[Employee Number]:[Job Role]],3,FALSE),"NULL")</f>
        <v>Sales Executive</v>
      </c>
    </row>
    <row r="1078" spans="2:13" x14ac:dyDescent="0.25">
      <c r="B1078" s="29" t="s">
        <v>56</v>
      </c>
      <c r="C1078" s="30" t="s">
        <v>60</v>
      </c>
      <c r="D1078" s="31">
        <v>692</v>
      </c>
      <c r="E1078" s="30" t="s">
        <v>62</v>
      </c>
      <c r="F1078" s="30" t="s">
        <v>83</v>
      </c>
      <c r="G1078" s="31">
        <v>33</v>
      </c>
      <c r="H1078" s="30" t="s">
        <v>77</v>
      </c>
      <c r="I1078" s="32">
        <v>7725</v>
      </c>
      <c r="K1078" s="36">
        <f t="shared" si="16"/>
        <v>2024</v>
      </c>
      <c r="L1078" s="36">
        <f>IFERROR(VLOOKUP(K1078,Table2[[Employee Number]:[Monthly Income]],6, FALSE),"No Value")</f>
        <v>7644</v>
      </c>
      <c r="M1078" s="36" t="str">
        <f>IFERROR(VLOOKUP(K1078,Table2[[Employee Number]:[Job Role]],3,FALSE),"NULL")</f>
        <v>Sales Executive</v>
      </c>
    </row>
    <row r="1079" spans="2:13" x14ac:dyDescent="0.25">
      <c r="B1079" s="29" t="s">
        <v>56</v>
      </c>
      <c r="C1079" s="30" t="s">
        <v>60</v>
      </c>
      <c r="D1079" s="31">
        <v>1103</v>
      </c>
      <c r="E1079" s="30" t="s">
        <v>62</v>
      </c>
      <c r="F1079" s="30" t="s">
        <v>83</v>
      </c>
      <c r="G1079" s="31">
        <v>34</v>
      </c>
      <c r="H1079" s="30" t="s">
        <v>65</v>
      </c>
      <c r="I1079" s="32">
        <v>7756</v>
      </c>
      <c r="K1079" s="36" t="str">
        <f t="shared" si="16"/>
        <v>No Data Available</v>
      </c>
      <c r="L1079" s="36" t="str">
        <f>IFERROR(VLOOKUP(K1079,Table2[[Employee Number]:[Monthly Income]],6, FALSE),"No Value")</f>
        <v>No Value</v>
      </c>
      <c r="M1079" s="36" t="str">
        <f>IFERROR(VLOOKUP(K1079,Table2[[Employee Number]:[Job Role]],3,FALSE),"NULL")</f>
        <v>NULL</v>
      </c>
    </row>
    <row r="1080" spans="2:13" x14ac:dyDescent="0.25">
      <c r="B1080" s="29" t="s">
        <v>56</v>
      </c>
      <c r="C1080" s="30" t="s">
        <v>60</v>
      </c>
      <c r="D1080" s="31">
        <v>1638</v>
      </c>
      <c r="E1080" s="30" t="s">
        <v>51</v>
      </c>
      <c r="F1080" s="30" t="s">
        <v>81</v>
      </c>
      <c r="G1080" s="31">
        <v>38</v>
      </c>
      <c r="H1080" s="30" t="s">
        <v>55</v>
      </c>
      <c r="I1080" s="32">
        <v>7756</v>
      </c>
      <c r="K1080" s="36">
        <f t="shared" si="16"/>
        <v>1121</v>
      </c>
      <c r="L1080" s="36">
        <f>IFERROR(VLOOKUP(K1080,Table2[[Employee Number]:[Monthly Income]],6, FALSE),"No Value")</f>
        <v>7655</v>
      </c>
      <c r="M1080" s="36" t="str">
        <f>IFERROR(VLOOKUP(K1080,Table2[[Employee Number]:[Job Role]],3,FALSE),"NULL")</f>
        <v>Manufacturing Director</v>
      </c>
    </row>
    <row r="1081" spans="2:13" x14ac:dyDescent="0.25">
      <c r="B1081" s="29" t="s">
        <v>56</v>
      </c>
      <c r="C1081" s="30" t="s">
        <v>60</v>
      </c>
      <c r="D1081" s="31">
        <v>1133</v>
      </c>
      <c r="E1081" s="30" t="s">
        <v>62</v>
      </c>
      <c r="F1081" s="30" t="s">
        <v>81</v>
      </c>
      <c r="G1081" s="31">
        <v>36</v>
      </c>
      <c r="H1081" s="30" t="s">
        <v>71</v>
      </c>
      <c r="I1081" s="32">
        <v>7779</v>
      </c>
      <c r="K1081" s="36">
        <f t="shared" si="16"/>
        <v>692</v>
      </c>
      <c r="L1081" s="36">
        <f>IFERROR(VLOOKUP(K1081,Table2[[Employee Number]:[Monthly Income]],6, FALSE),"No Value")</f>
        <v>7725</v>
      </c>
      <c r="M1081" s="36" t="str">
        <f>IFERROR(VLOOKUP(K1081,Table2[[Employee Number]:[Job Role]],3,FALSE),"NULL")</f>
        <v>Healthcare Representative</v>
      </c>
    </row>
    <row r="1082" spans="2:13" x14ac:dyDescent="0.25">
      <c r="B1082" s="29" t="s">
        <v>56</v>
      </c>
      <c r="C1082" s="30" t="s">
        <v>48</v>
      </c>
      <c r="D1082" s="31">
        <v>984</v>
      </c>
      <c r="E1082" s="30" t="s">
        <v>62</v>
      </c>
      <c r="F1082" s="30" t="s">
        <v>52</v>
      </c>
      <c r="G1082" s="31">
        <v>35</v>
      </c>
      <c r="H1082" s="30" t="s">
        <v>71</v>
      </c>
      <c r="I1082" s="32">
        <v>7823</v>
      </c>
      <c r="K1082" s="36">
        <f t="shared" si="16"/>
        <v>1103</v>
      </c>
      <c r="L1082" s="36">
        <f>IFERROR(VLOOKUP(K1082,Table2[[Employee Number]:[Monthly Income]],6, FALSE),"No Value")</f>
        <v>7756</v>
      </c>
      <c r="M1082" s="36" t="str">
        <f>IFERROR(VLOOKUP(K1082,Table2[[Employee Number]:[Job Role]],3,FALSE),"NULL")</f>
        <v>Healthcare Representative</v>
      </c>
    </row>
    <row r="1083" spans="2:13" x14ac:dyDescent="0.25">
      <c r="B1083" s="29" t="s">
        <v>56</v>
      </c>
      <c r="C1083" s="30" t="s">
        <v>48</v>
      </c>
      <c r="D1083" s="31">
        <v>1706</v>
      </c>
      <c r="E1083" s="30" t="s">
        <v>62</v>
      </c>
      <c r="F1083" s="30" t="s">
        <v>52</v>
      </c>
      <c r="G1083" s="31">
        <v>43</v>
      </c>
      <c r="H1083" s="30" t="s">
        <v>77</v>
      </c>
      <c r="I1083" s="32">
        <v>7847</v>
      </c>
      <c r="K1083" s="36">
        <f t="shared" si="16"/>
        <v>1638</v>
      </c>
      <c r="L1083" s="36">
        <f>IFERROR(VLOOKUP(K1083,Table2[[Employee Number]:[Monthly Income]],6, FALSE),"No Value")</f>
        <v>7756</v>
      </c>
      <c r="M1083" s="36" t="str">
        <f>IFERROR(VLOOKUP(K1083,Table2[[Employee Number]:[Job Role]],3,FALSE),"NULL")</f>
        <v>Manufacturing Director</v>
      </c>
    </row>
    <row r="1084" spans="2:13" x14ac:dyDescent="0.25">
      <c r="B1084" s="29" t="s">
        <v>56</v>
      </c>
      <c r="C1084" s="30" t="s">
        <v>60</v>
      </c>
      <c r="D1084" s="31">
        <v>743</v>
      </c>
      <c r="E1084" s="30" t="s">
        <v>51</v>
      </c>
      <c r="F1084" s="30" t="s">
        <v>81</v>
      </c>
      <c r="G1084" s="31">
        <v>38</v>
      </c>
      <c r="H1084" s="30" t="s">
        <v>77</v>
      </c>
      <c r="I1084" s="32">
        <v>7861</v>
      </c>
      <c r="K1084" s="36">
        <f t="shared" si="16"/>
        <v>1133</v>
      </c>
      <c r="L1084" s="36">
        <f>IFERROR(VLOOKUP(K1084,Table2[[Employee Number]:[Monthly Income]],6, FALSE),"No Value")</f>
        <v>7779</v>
      </c>
      <c r="M1084" s="36" t="str">
        <f>IFERROR(VLOOKUP(K1084,Table2[[Employee Number]:[Job Role]],3,FALSE),"NULL")</f>
        <v>Manufacturing Director</v>
      </c>
    </row>
    <row r="1085" spans="2:13" x14ac:dyDescent="0.25">
      <c r="B1085" s="29" t="s">
        <v>56</v>
      </c>
      <c r="C1085" s="30" t="s">
        <v>60</v>
      </c>
      <c r="D1085" s="31">
        <v>1703</v>
      </c>
      <c r="E1085" s="30" t="s">
        <v>51</v>
      </c>
      <c r="F1085" s="30" t="s">
        <v>83</v>
      </c>
      <c r="G1085" s="31">
        <v>44</v>
      </c>
      <c r="H1085" s="30" t="s">
        <v>77</v>
      </c>
      <c r="I1085" s="32">
        <v>7879</v>
      </c>
      <c r="K1085" s="36">
        <f t="shared" si="16"/>
        <v>984</v>
      </c>
      <c r="L1085" s="36">
        <f>IFERROR(VLOOKUP(K1085,Table2[[Employee Number]:[Monthly Income]],6, FALSE),"No Value")</f>
        <v>7823</v>
      </c>
      <c r="M1085" s="36" t="str">
        <f>IFERROR(VLOOKUP(K1085,Table2[[Employee Number]:[Job Role]],3,FALSE),"NULL")</f>
        <v>Sales Executive</v>
      </c>
    </row>
    <row r="1086" spans="2:13" x14ac:dyDescent="0.25">
      <c r="B1086" s="29" t="s">
        <v>56</v>
      </c>
      <c r="C1086" s="30" t="s">
        <v>48</v>
      </c>
      <c r="D1086" s="31">
        <v>985</v>
      </c>
      <c r="E1086" s="30" t="s">
        <v>62</v>
      </c>
      <c r="F1086" s="30" t="s">
        <v>52</v>
      </c>
      <c r="G1086" s="31">
        <v>39</v>
      </c>
      <c r="H1086" s="30" t="s">
        <v>134</v>
      </c>
      <c r="I1086" s="32">
        <v>7880</v>
      </c>
      <c r="K1086" s="36">
        <f t="shared" si="16"/>
        <v>1706</v>
      </c>
      <c r="L1086" s="36">
        <f>IFERROR(VLOOKUP(K1086,Table2[[Employee Number]:[Monthly Income]],6, FALSE),"No Value")</f>
        <v>7847</v>
      </c>
      <c r="M1086" s="36" t="str">
        <f>IFERROR(VLOOKUP(K1086,Table2[[Employee Number]:[Job Role]],3,FALSE),"NULL")</f>
        <v>Sales Executive</v>
      </c>
    </row>
    <row r="1087" spans="2:13" x14ac:dyDescent="0.25">
      <c r="B1087" s="29" t="s">
        <v>56</v>
      </c>
      <c r="C1087" s="30" t="s">
        <v>60</v>
      </c>
      <c r="D1087" s="31">
        <v>1363</v>
      </c>
      <c r="E1087" s="30" t="s">
        <v>62</v>
      </c>
      <c r="F1087" s="30" t="s">
        <v>81</v>
      </c>
      <c r="G1087" s="31">
        <v>48</v>
      </c>
      <c r="H1087" s="30" t="s">
        <v>77</v>
      </c>
      <c r="I1087" s="32">
        <v>7898</v>
      </c>
      <c r="K1087" s="36">
        <f t="shared" si="16"/>
        <v>743</v>
      </c>
      <c r="L1087" s="36">
        <f>IFERROR(VLOOKUP(K1087,Table2[[Employee Number]:[Monthly Income]],6, FALSE),"No Value")</f>
        <v>7861</v>
      </c>
      <c r="M1087" s="36" t="str">
        <f>IFERROR(VLOOKUP(K1087,Table2[[Employee Number]:[Job Role]],3,FALSE),"NULL")</f>
        <v>Manufacturing Director</v>
      </c>
    </row>
    <row r="1088" spans="2:13" x14ac:dyDescent="0.25">
      <c r="B1088" s="29" t="s">
        <v>56</v>
      </c>
      <c r="C1088" s="30" t="s">
        <v>48</v>
      </c>
      <c r="D1088" s="31">
        <v>312</v>
      </c>
      <c r="E1088" s="30" t="s">
        <v>51</v>
      </c>
      <c r="F1088" s="30" t="s">
        <v>52</v>
      </c>
      <c r="G1088" s="31">
        <v>29</v>
      </c>
      <c r="H1088" s="30" t="s">
        <v>65</v>
      </c>
      <c r="I1088" s="32">
        <v>7918</v>
      </c>
      <c r="K1088" s="36">
        <f t="shared" si="16"/>
        <v>1703</v>
      </c>
      <c r="L1088" s="36">
        <f>IFERROR(VLOOKUP(K1088,Table2[[Employee Number]:[Monthly Income]],6, FALSE),"No Value")</f>
        <v>7879</v>
      </c>
      <c r="M1088" s="36" t="str">
        <f>IFERROR(VLOOKUP(K1088,Table2[[Employee Number]:[Job Role]],3,FALSE),"NULL")</f>
        <v>Healthcare Representative</v>
      </c>
    </row>
    <row r="1089" spans="2:13" x14ac:dyDescent="0.25">
      <c r="B1089" s="29" t="s">
        <v>56</v>
      </c>
      <c r="C1089" s="30" t="s">
        <v>60</v>
      </c>
      <c r="D1089" s="31">
        <v>1641</v>
      </c>
      <c r="E1089" s="30" t="s">
        <v>51</v>
      </c>
      <c r="F1089" s="30" t="s">
        <v>81</v>
      </c>
      <c r="G1089" s="31">
        <v>40</v>
      </c>
      <c r="H1089" s="30" t="s">
        <v>77</v>
      </c>
      <c r="I1089" s="32">
        <v>7945</v>
      </c>
      <c r="K1089" s="36">
        <f t="shared" si="16"/>
        <v>985</v>
      </c>
      <c r="L1089" s="36">
        <f>IFERROR(VLOOKUP(K1089,Table2[[Employee Number]:[Monthly Income]],6, FALSE),"No Value")</f>
        <v>7880</v>
      </c>
      <c r="M1089" s="36" t="str">
        <f>IFERROR(VLOOKUP(K1089,Table2[[Employee Number]:[Job Role]],3,FALSE),"NULL")</f>
        <v>Sales Executive</v>
      </c>
    </row>
    <row r="1090" spans="2:13" x14ac:dyDescent="0.25">
      <c r="B1090" s="29" t="s">
        <v>56</v>
      </c>
      <c r="C1090" s="30" t="s">
        <v>60</v>
      </c>
      <c r="D1090" s="31">
        <v>543</v>
      </c>
      <c r="E1090" s="30" t="s">
        <v>62</v>
      </c>
      <c r="F1090" s="30" t="s">
        <v>81</v>
      </c>
      <c r="G1090" s="31">
        <v>52</v>
      </c>
      <c r="H1090" s="30" t="s">
        <v>77</v>
      </c>
      <c r="I1090" s="32">
        <v>7969</v>
      </c>
      <c r="K1090" s="36">
        <f t="shared" si="16"/>
        <v>1363</v>
      </c>
      <c r="L1090" s="36">
        <f>IFERROR(VLOOKUP(K1090,Table2[[Employee Number]:[Monthly Income]],6, FALSE),"No Value")</f>
        <v>7898</v>
      </c>
      <c r="M1090" s="36" t="str">
        <f>IFERROR(VLOOKUP(K1090,Table2[[Employee Number]:[Job Role]],3,FALSE),"NULL")</f>
        <v>Manufacturing Director</v>
      </c>
    </row>
    <row r="1091" spans="2:13" x14ac:dyDescent="0.25">
      <c r="B1091" s="29" t="s">
        <v>44</v>
      </c>
      <c r="C1091" s="30" t="s">
        <v>60</v>
      </c>
      <c r="D1091" s="31">
        <v>1295</v>
      </c>
      <c r="E1091" s="30" t="s">
        <v>51</v>
      </c>
      <c r="F1091" s="30" t="s">
        <v>83</v>
      </c>
      <c r="G1091" s="31">
        <v>44</v>
      </c>
      <c r="H1091" s="30" t="s">
        <v>77</v>
      </c>
      <c r="I1091" s="32">
        <v>7978</v>
      </c>
      <c r="K1091" s="36">
        <f t="shared" si="16"/>
        <v>312</v>
      </c>
      <c r="L1091" s="36">
        <f>IFERROR(VLOOKUP(K1091,Table2[[Employee Number]:[Monthly Income]],6, FALSE),"No Value")</f>
        <v>7918</v>
      </c>
      <c r="M1091" s="36" t="str">
        <f>IFERROR(VLOOKUP(K1091,Table2[[Employee Number]:[Job Role]],3,FALSE),"NULL")</f>
        <v>Sales Executive</v>
      </c>
    </row>
    <row r="1092" spans="2:13" x14ac:dyDescent="0.25">
      <c r="B1092" s="29" t="s">
        <v>56</v>
      </c>
      <c r="C1092" s="30" t="s">
        <v>161</v>
      </c>
      <c r="D1092" s="31">
        <v>1419</v>
      </c>
      <c r="E1092" s="30" t="s">
        <v>62</v>
      </c>
      <c r="F1092" s="30" t="s">
        <v>163</v>
      </c>
      <c r="G1092" s="31">
        <v>29</v>
      </c>
      <c r="H1092" s="30" t="s">
        <v>77</v>
      </c>
      <c r="I1092" s="32">
        <v>7988</v>
      </c>
      <c r="K1092" s="36">
        <f t="shared" si="16"/>
        <v>1641</v>
      </c>
      <c r="L1092" s="36">
        <f>IFERROR(VLOOKUP(K1092,Table2[[Employee Number]:[Monthly Income]],6, FALSE),"No Value")</f>
        <v>7945</v>
      </c>
      <c r="M1092" s="36" t="str">
        <f>IFERROR(VLOOKUP(K1092,Table2[[Employee Number]:[Job Role]],3,FALSE),"NULL")</f>
        <v>Manufacturing Director</v>
      </c>
    </row>
    <row r="1093" spans="2:13" x14ac:dyDescent="0.25">
      <c r="B1093" s="29" t="s">
        <v>56</v>
      </c>
      <c r="C1093" s="30" t="s">
        <v>48</v>
      </c>
      <c r="D1093" s="31">
        <v>1801</v>
      </c>
      <c r="E1093" s="30" t="s">
        <v>62</v>
      </c>
      <c r="F1093" s="30" t="s">
        <v>52</v>
      </c>
      <c r="G1093" s="31">
        <v>46</v>
      </c>
      <c r="H1093" s="30" t="s">
        <v>55</v>
      </c>
      <c r="I1093" s="32">
        <v>7991</v>
      </c>
      <c r="K1093" s="36">
        <f t="shared" si="16"/>
        <v>543</v>
      </c>
      <c r="L1093" s="36">
        <f>IFERROR(VLOOKUP(K1093,Table2[[Employee Number]:[Monthly Income]],6, FALSE),"No Value")</f>
        <v>7969</v>
      </c>
      <c r="M1093" s="36" t="str">
        <f>IFERROR(VLOOKUP(K1093,Table2[[Employee Number]:[Job Role]],3,FALSE),"NULL")</f>
        <v>Manufacturing Director</v>
      </c>
    </row>
    <row r="1094" spans="2:13" x14ac:dyDescent="0.25">
      <c r="B1094" s="29" t="s">
        <v>56</v>
      </c>
      <c r="C1094" s="30" t="s">
        <v>60</v>
      </c>
      <c r="D1094" s="31">
        <v>1651</v>
      </c>
      <c r="E1094" s="30" t="s">
        <v>51</v>
      </c>
      <c r="F1094" s="30" t="s">
        <v>83</v>
      </c>
      <c r="G1094" s="31">
        <v>36</v>
      </c>
      <c r="H1094" s="30" t="s">
        <v>71</v>
      </c>
      <c r="I1094" s="32">
        <v>8008</v>
      </c>
      <c r="K1094" s="36" t="str">
        <f t="shared" si="16"/>
        <v>No Data Available</v>
      </c>
      <c r="L1094" s="36" t="str">
        <f>IFERROR(VLOOKUP(K1094,Table2[[Employee Number]:[Monthly Income]],6, FALSE),"No Value")</f>
        <v>No Value</v>
      </c>
      <c r="M1094" s="36" t="str">
        <f>IFERROR(VLOOKUP(K1094,Table2[[Employee Number]:[Job Role]],3,FALSE),"NULL")</f>
        <v>NULL</v>
      </c>
    </row>
    <row r="1095" spans="2:13" x14ac:dyDescent="0.25">
      <c r="B1095" s="29" t="s">
        <v>56</v>
      </c>
      <c r="C1095" s="30" t="s">
        <v>48</v>
      </c>
      <c r="D1095" s="31">
        <v>406</v>
      </c>
      <c r="E1095" s="30" t="s">
        <v>62</v>
      </c>
      <c r="F1095" s="30" t="s">
        <v>52</v>
      </c>
      <c r="G1095" s="31">
        <v>35</v>
      </c>
      <c r="H1095" s="30" t="s">
        <v>77</v>
      </c>
      <c r="I1095" s="32">
        <v>8020</v>
      </c>
      <c r="K1095" s="36">
        <f t="shared" si="16"/>
        <v>1419</v>
      </c>
      <c r="L1095" s="36">
        <f>IFERROR(VLOOKUP(K1095,Table2[[Employee Number]:[Monthly Income]],6, FALSE),"No Value")</f>
        <v>7988</v>
      </c>
      <c r="M1095" s="36" t="str">
        <f>IFERROR(VLOOKUP(K1095,Table2[[Employee Number]:[Job Role]],3,FALSE),"NULL")</f>
        <v>Human Resources</v>
      </c>
    </row>
    <row r="1096" spans="2:13" x14ac:dyDescent="0.25">
      <c r="B1096" s="29" t="s">
        <v>56</v>
      </c>
      <c r="C1096" s="30" t="s">
        <v>60</v>
      </c>
      <c r="D1096" s="31">
        <v>464</v>
      </c>
      <c r="E1096" s="30" t="s">
        <v>62</v>
      </c>
      <c r="F1096" s="30" t="s">
        <v>81</v>
      </c>
      <c r="G1096" s="31">
        <v>35</v>
      </c>
      <c r="H1096" s="30" t="s">
        <v>71</v>
      </c>
      <c r="I1096" s="32">
        <v>8095</v>
      </c>
      <c r="K1096" s="36">
        <f t="shared" si="16"/>
        <v>1801</v>
      </c>
      <c r="L1096" s="36">
        <f>IFERROR(VLOOKUP(K1096,Table2[[Employee Number]:[Monthly Income]],6, FALSE),"No Value")</f>
        <v>7991</v>
      </c>
      <c r="M1096" s="36" t="str">
        <f>IFERROR(VLOOKUP(K1096,Table2[[Employee Number]:[Job Role]],3,FALSE),"NULL")</f>
        <v>Sales Executive</v>
      </c>
    </row>
    <row r="1097" spans="2:13" x14ac:dyDescent="0.25">
      <c r="B1097" s="29" t="s">
        <v>56</v>
      </c>
      <c r="C1097" s="30" t="s">
        <v>48</v>
      </c>
      <c r="D1097" s="31">
        <v>1915</v>
      </c>
      <c r="E1097" s="30" t="s">
        <v>51</v>
      </c>
      <c r="F1097" s="30" t="s">
        <v>52</v>
      </c>
      <c r="G1097" s="31">
        <v>34</v>
      </c>
      <c r="H1097" s="30" t="s">
        <v>65</v>
      </c>
      <c r="I1097" s="32">
        <v>8103</v>
      </c>
      <c r="K1097" s="36">
        <f t="shared" ref="K1097:K1160" si="17">IF(B1094="No", D1094, "No Data Available")</f>
        <v>1651</v>
      </c>
      <c r="L1097" s="36">
        <f>IFERROR(VLOOKUP(K1097,Table2[[Employee Number]:[Monthly Income]],6, FALSE),"No Value")</f>
        <v>8008</v>
      </c>
      <c r="M1097" s="36" t="str">
        <f>IFERROR(VLOOKUP(K1097,Table2[[Employee Number]:[Job Role]],3,FALSE),"NULL")</f>
        <v>Healthcare Representative</v>
      </c>
    </row>
    <row r="1098" spans="2:13" x14ac:dyDescent="0.25">
      <c r="B1098" s="29" t="s">
        <v>56</v>
      </c>
      <c r="C1098" s="30" t="s">
        <v>48</v>
      </c>
      <c r="D1098" s="31">
        <v>712</v>
      </c>
      <c r="E1098" s="30" t="s">
        <v>62</v>
      </c>
      <c r="F1098" s="30" t="s">
        <v>52</v>
      </c>
      <c r="G1098" s="31">
        <v>48</v>
      </c>
      <c r="H1098" s="30" t="s">
        <v>65</v>
      </c>
      <c r="I1098" s="32">
        <v>8120</v>
      </c>
      <c r="K1098" s="36">
        <f t="shared" si="17"/>
        <v>406</v>
      </c>
      <c r="L1098" s="36">
        <f>IFERROR(VLOOKUP(K1098,Table2[[Employee Number]:[Monthly Income]],6, FALSE),"No Value")</f>
        <v>8020</v>
      </c>
      <c r="M1098" s="36" t="str">
        <f>IFERROR(VLOOKUP(K1098,Table2[[Employee Number]:[Job Role]],3,FALSE),"NULL")</f>
        <v>Sales Executive</v>
      </c>
    </row>
    <row r="1099" spans="2:13" x14ac:dyDescent="0.25">
      <c r="B1099" s="29" t="s">
        <v>44</v>
      </c>
      <c r="C1099" s="30" t="s">
        <v>48</v>
      </c>
      <c r="D1099" s="31">
        <v>1761</v>
      </c>
      <c r="E1099" s="30" t="s">
        <v>62</v>
      </c>
      <c r="F1099" s="30" t="s">
        <v>52</v>
      </c>
      <c r="G1099" s="31">
        <v>31</v>
      </c>
      <c r="H1099" s="30" t="s">
        <v>71</v>
      </c>
      <c r="I1099" s="32">
        <v>8161</v>
      </c>
      <c r="K1099" s="36">
        <f t="shared" si="17"/>
        <v>464</v>
      </c>
      <c r="L1099" s="36">
        <f>IFERROR(VLOOKUP(K1099,Table2[[Employee Number]:[Monthly Income]],6, FALSE),"No Value")</f>
        <v>8095</v>
      </c>
      <c r="M1099" s="36" t="str">
        <f>IFERROR(VLOOKUP(K1099,Table2[[Employee Number]:[Job Role]],3,FALSE),"NULL")</f>
        <v>Manufacturing Director</v>
      </c>
    </row>
    <row r="1100" spans="2:13" x14ac:dyDescent="0.25">
      <c r="B1100" s="29" t="s">
        <v>56</v>
      </c>
      <c r="C1100" s="30" t="s">
        <v>48</v>
      </c>
      <c r="D1100" s="31">
        <v>176</v>
      </c>
      <c r="E1100" s="30" t="s">
        <v>62</v>
      </c>
      <c r="F1100" s="30" t="s">
        <v>52</v>
      </c>
      <c r="G1100" s="31">
        <v>41</v>
      </c>
      <c r="H1100" s="30" t="s">
        <v>65</v>
      </c>
      <c r="I1100" s="32">
        <v>8189</v>
      </c>
      <c r="K1100" s="36">
        <f t="shared" si="17"/>
        <v>1915</v>
      </c>
      <c r="L1100" s="36">
        <f>IFERROR(VLOOKUP(K1100,Table2[[Employee Number]:[Monthly Income]],6, FALSE),"No Value")</f>
        <v>8103</v>
      </c>
      <c r="M1100" s="36" t="str">
        <f>IFERROR(VLOOKUP(K1100,Table2[[Employee Number]:[Job Role]],3,FALSE),"NULL")</f>
        <v>Sales Executive</v>
      </c>
    </row>
    <row r="1101" spans="2:13" x14ac:dyDescent="0.25">
      <c r="B1101" s="29" t="s">
        <v>44</v>
      </c>
      <c r="C1101" s="30" t="s">
        <v>48</v>
      </c>
      <c r="D1101" s="31">
        <v>1157</v>
      </c>
      <c r="E1101" s="30" t="s">
        <v>51</v>
      </c>
      <c r="F1101" s="30" t="s">
        <v>52</v>
      </c>
      <c r="G1101" s="31">
        <v>33</v>
      </c>
      <c r="H1101" s="30" t="s">
        <v>71</v>
      </c>
      <c r="I1101" s="32">
        <v>8224</v>
      </c>
      <c r="K1101" s="36">
        <f t="shared" si="17"/>
        <v>712</v>
      </c>
      <c r="L1101" s="36">
        <f>IFERROR(VLOOKUP(K1101,Table2[[Employee Number]:[Monthly Income]],6, FALSE),"No Value")</f>
        <v>8120</v>
      </c>
      <c r="M1101" s="36" t="str">
        <f>IFERROR(VLOOKUP(K1101,Table2[[Employee Number]:[Job Role]],3,FALSE),"NULL")</f>
        <v>Sales Executive</v>
      </c>
    </row>
    <row r="1102" spans="2:13" x14ac:dyDescent="0.25">
      <c r="B1102" s="29" t="s">
        <v>56</v>
      </c>
      <c r="C1102" s="30" t="s">
        <v>48</v>
      </c>
      <c r="D1102" s="31">
        <v>1588</v>
      </c>
      <c r="E1102" s="30" t="s">
        <v>62</v>
      </c>
      <c r="F1102" s="30" t="s">
        <v>52</v>
      </c>
      <c r="G1102" s="31">
        <v>39</v>
      </c>
      <c r="H1102" s="30" t="s">
        <v>77</v>
      </c>
      <c r="I1102" s="32">
        <v>8237</v>
      </c>
      <c r="K1102" s="36" t="str">
        <f t="shared" si="17"/>
        <v>No Data Available</v>
      </c>
      <c r="L1102" s="36" t="str">
        <f>IFERROR(VLOOKUP(K1102,Table2[[Employee Number]:[Monthly Income]],6, FALSE),"No Value")</f>
        <v>No Value</v>
      </c>
      <c r="M1102" s="36" t="str">
        <f>IFERROR(VLOOKUP(K1102,Table2[[Employee Number]:[Job Role]],3,FALSE),"NULL")</f>
        <v>NULL</v>
      </c>
    </row>
    <row r="1103" spans="2:13" x14ac:dyDescent="0.25">
      <c r="B1103" s="29" t="s">
        <v>56</v>
      </c>
      <c r="C1103" s="30" t="s">
        <v>48</v>
      </c>
      <c r="D1103" s="31">
        <v>463</v>
      </c>
      <c r="E1103" s="30" t="s">
        <v>51</v>
      </c>
      <c r="F1103" s="30" t="s">
        <v>52</v>
      </c>
      <c r="G1103" s="31">
        <v>29</v>
      </c>
      <c r="H1103" s="30" t="s">
        <v>65</v>
      </c>
      <c r="I1103" s="32">
        <v>8268</v>
      </c>
      <c r="K1103" s="36">
        <f t="shared" si="17"/>
        <v>176</v>
      </c>
      <c r="L1103" s="36">
        <f>IFERROR(VLOOKUP(K1103,Table2[[Employee Number]:[Monthly Income]],6, FALSE),"No Value")</f>
        <v>8189</v>
      </c>
      <c r="M1103" s="36" t="str">
        <f>IFERROR(VLOOKUP(K1103,Table2[[Employee Number]:[Job Role]],3,FALSE),"NULL")</f>
        <v>Sales Executive</v>
      </c>
    </row>
    <row r="1104" spans="2:13" x14ac:dyDescent="0.25">
      <c r="B1104" s="29" t="s">
        <v>56</v>
      </c>
      <c r="C1104" s="30" t="s">
        <v>60</v>
      </c>
      <c r="D1104" s="31">
        <v>1790</v>
      </c>
      <c r="E1104" s="30" t="s">
        <v>62</v>
      </c>
      <c r="F1104" s="30" t="s">
        <v>83</v>
      </c>
      <c r="G1104" s="31">
        <v>36</v>
      </c>
      <c r="H1104" s="30" t="s">
        <v>77</v>
      </c>
      <c r="I1104" s="32">
        <v>8321</v>
      </c>
      <c r="K1104" s="36" t="str">
        <f t="shared" si="17"/>
        <v>No Data Available</v>
      </c>
      <c r="L1104" s="36" t="str">
        <f>IFERROR(VLOOKUP(K1104,Table2[[Employee Number]:[Monthly Income]],6, FALSE),"No Value")</f>
        <v>No Value</v>
      </c>
      <c r="M1104" s="36" t="str">
        <f>IFERROR(VLOOKUP(K1104,Table2[[Employee Number]:[Job Role]],3,FALSE),"NULL")</f>
        <v>NULL</v>
      </c>
    </row>
    <row r="1105" spans="2:13" x14ac:dyDescent="0.25">
      <c r="B1105" s="29" t="s">
        <v>56</v>
      </c>
      <c r="C1105" s="30" t="s">
        <v>48</v>
      </c>
      <c r="D1105" s="31">
        <v>1749</v>
      </c>
      <c r="E1105" s="30" t="s">
        <v>62</v>
      </c>
      <c r="F1105" s="30" t="s">
        <v>52</v>
      </c>
      <c r="G1105" s="31">
        <v>31</v>
      </c>
      <c r="H1105" s="30" t="s">
        <v>77</v>
      </c>
      <c r="I1105" s="32">
        <v>8346</v>
      </c>
      <c r="K1105" s="36">
        <f t="shared" si="17"/>
        <v>1588</v>
      </c>
      <c r="L1105" s="36">
        <f>IFERROR(VLOOKUP(K1105,Table2[[Employee Number]:[Monthly Income]],6, FALSE),"No Value")</f>
        <v>8237</v>
      </c>
      <c r="M1105" s="36" t="str">
        <f>IFERROR(VLOOKUP(K1105,Table2[[Employee Number]:[Job Role]],3,FALSE),"NULL")</f>
        <v>Sales Executive</v>
      </c>
    </row>
    <row r="1106" spans="2:13" x14ac:dyDescent="0.25">
      <c r="B1106" s="29" t="s">
        <v>56</v>
      </c>
      <c r="C1106" s="30" t="s">
        <v>60</v>
      </c>
      <c r="D1106" s="31">
        <v>1525</v>
      </c>
      <c r="E1106" s="30" t="s">
        <v>51</v>
      </c>
      <c r="F1106" s="30" t="s">
        <v>81</v>
      </c>
      <c r="G1106" s="31">
        <v>39</v>
      </c>
      <c r="H1106" s="30" t="s">
        <v>77</v>
      </c>
      <c r="I1106" s="32">
        <v>8376</v>
      </c>
      <c r="K1106" s="36">
        <f t="shared" si="17"/>
        <v>463</v>
      </c>
      <c r="L1106" s="36">
        <f>IFERROR(VLOOKUP(K1106,Table2[[Employee Number]:[Monthly Income]],6, FALSE),"No Value")</f>
        <v>8268</v>
      </c>
      <c r="M1106" s="36" t="str">
        <f>IFERROR(VLOOKUP(K1106,Table2[[Employee Number]:[Job Role]],3,FALSE),"NULL")</f>
        <v>Sales Executive</v>
      </c>
    </row>
    <row r="1107" spans="2:13" x14ac:dyDescent="0.25">
      <c r="B1107" s="29" t="s">
        <v>56</v>
      </c>
      <c r="C1107" s="30" t="s">
        <v>48</v>
      </c>
      <c r="D1107" s="31">
        <v>1268</v>
      </c>
      <c r="E1107" s="30" t="s">
        <v>62</v>
      </c>
      <c r="F1107" s="30" t="s">
        <v>52</v>
      </c>
      <c r="G1107" s="31">
        <v>33</v>
      </c>
      <c r="H1107" s="30" t="s">
        <v>134</v>
      </c>
      <c r="I1107" s="32">
        <v>8380</v>
      </c>
      <c r="K1107" s="36">
        <f t="shared" si="17"/>
        <v>1790</v>
      </c>
      <c r="L1107" s="36">
        <f>IFERROR(VLOOKUP(K1107,Table2[[Employee Number]:[Monthly Income]],6, FALSE),"No Value")</f>
        <v>8321</v>
      </c>
      <c r="M1107" s="36" t="str">
        <f>IFERROR(VLOOKUP(K1107,Table2[[Employee Number]:[Job Role]],3,FALSE),"NULL")</f>
        <v>Healthcare Representative</v>
      </c>
    </row>
    <row r="1108" spans="2:13" x14ac:dyDescent="0.25">
      <c r="B1108" s="29" t="s">
        <v>56</v>
      </c>
      <c r="C1108" s="30" t="s">
        <v>48</v>
      </c>
      <c r="D1108" s="31">
        <v>682</v>
      </c>
      <c r="E1108" s="30" t="s">
        <v>51</v>
      </c>
      <c r="F1108" s="30" t="s">
        <v>52</v>
      </c>
      <c r="G1108" s="31">
        <v>53</v>
      </c>
      <c r="H1108" s="30" t="s">
        <v>65</v>
      </c>
      <c r="I1108" s="32">
        <v>8381</v>
      </c>
      <c r="K1108" s="36">
        <f t="shared" si="17"/>
        <v>1749</v>
      </c>
      <c r="L1108" s="36">
        <f>IFERROR(VLOOKUP(K1108,Table2[[Employee Number]:[Monthly Income]],6, FALSE),"No Value")</f>
        <v>8346</v>
      </c>
      <c r="M1108" s="36" t="str">
        <f>IFERROR(VLOOKUP(K1108,Table2[[Employee Number]:[Job Role]],3,FALSE),"NULL")</f>
        <v>Sales Executive</v>
      </c>
    </row>
    <row r="1109" spans="2:13" x14ac:dyDescent="0.25">
      <c r="B1109" s="29" t="s">
        <v>56</v>
      </c>
      <c r="C1109" s="30" t="s">
        <v>48</v>
      </c>
      <c r="D1109" s="31">
        <v>534</v>
      </c>
      <c r="E1109" s="30" t="s">
        <v>62</v>
      </c>
      <c r="F1109" s="30" t="s">
        <v>52</v>
      </c>
      <c r="G1109" s="31">
        <v>41</v>
      </c>
      <c r="H1109" s="30" t="s">
        <v>77</v>
      </c>
      <c r="I1109" s="32">
        <v>8392</v>
      </c>
      <c r="K1109" s="36">
        <f t="shared" si="17"/>
        <v>1525</v>
      </c>
      <c r="L1109" s="36">
        <f>IFERROR(VLOOKUP(K1109,Table2[[Employee Number]:[Monthly Income]],6, FALSE),"No Value")</f>
        <v>8376</v>
      </c>
      <c r="M1109" s="36" t="str">
        <f>IFERROR(VLOOKUP(K1109,Table2[[Employee Number]:[Job Role]],3,FALSE),"NULL")</f>
        <v>Manufacturing Director</v>
      </c>
    </row>
    <row r="1110" spans="2:13" x14ac:dyDescent="0.25">
      <c r="B1110" s="29" t="s">
        <v>56</v>
      </c>
      <c r="C1110" s="30" t="s">
        <v>48</v>
      </c>
      <c r="D1110" s="31">
        <v>1066</v>
      </c>
      <c r="E1110" s="30" t="s">
        <v>62</v>
      </c>
      <c r="F1110" s="30" t="s">
        <v>52</v>
      </c>
      <c r="G1110" s="31">
        <v>40</v>
      </c>
      <c r="H1110" s="30" t="s">
        <v>77</v>
      </c>
      <c r="I1110" s="32">
        <v>8396</v>
      </c>
      <c r="K1110" s="36">
        <f t="shared" si="17"/>
        <v>1268</v>
      </c>
      <c r="L1110" s="36">
        <f>IFERROR(VLOOKUP(K1110,Table2[[Employee Number]:[Monthly Income]],6, FALSE),"No Value")</f>
        <v>8380</v>
      </c>
      <c r="M1110" s="36" t="str">
        <f>IFERROR(VLOOKUP(K1110,Table2[[Employee Number]:[Job Role]],3,FALSE),"NULL")</f>
        <v>Sales Executive</v>
      </c>
    </row>
    <row r="1111" spans="2:13" x14ac:dyDescent="0.25">
      <c r="B1111" s="29" t="s">
        <v>56</v>
      </c>
      <c r="C1111" s="30" t="s">
        <v>48</v>
      </c>
      <c r="D1111" s="31">
        <v>567</v>
      </c>
      <c r="E1111" s="30" t="s">
        <v>51</v>
      </c>
      <c r="F1111" s="30" t="s">
        <v>52</v>
      </c>
      <c r="G1111" s="31">
        <v>30</v>
      </c>
      <c r="H1111" s="30" t="s">
        <v>71</v>
      </c>
      <c r="I1111" s="32">
        <v>8412</v>
      </c>
      <c r="K1111" s="36">
        <f t="shared" si="17"/>
        <v>682</v>
      </c>
      <c r="L1111" s="36">
        <f>IFERROR(VLOOKUP(K1111,Table2[[Employee Number]:[Monthly Income]],6, FALSE),"No Value")</f>
        <v>8381</v>
      </c>
      <c r="M1111" s="36" t="str">
        <f>IFERROR(VLOOKUP(K1111,Table2[[Employee Number]:[Job Role]],3,FALSE),"NULL")</f>
        <v>Sales Executive</v>
      </c>
    </row>
    <row r="1112" spans="2:13" x14ac:dyDescent="0.25">
      <c r="B1112" s="29" t="s">
        <v>44</v>
      </c>
      <c r="C1112" s="30" t="s">
        <v>48</v>
      </c>
      <c r="D1112" s="31">
        <v>1319</v>
      </c>
      <c r="E1112" s="30" t="s">
        <v>62</v>
      </c>
      <c r="F1112" s="30" t="s">
        <v>52</v>
      </c>
      <c r="G1112" s="31">
        <v>52</v>
      </c>
      <c r="H1112" s="30" t="s">
        <v>77</v>
      </c>
      <c r="I1112" s="32">
        <v>8446</v>
      </c>
      <c r="K1112" s="36">
        <f t="shared" si="17"/>
        <v>534</v>
      </c>
      <c r="L1112" s="36">
        <f>IFERROR(VLOOKUP(K1112,Table2[[Employee Number]:[Monthly Income]],6, FALSE),"No Value")</f>
        <v>8392</v>
      </c>
      <c r="M1112" s="36" t="str">
        <f>IFERROR(VLOOKUP(K1112,Table2[[Employee Number]:[Job Role]],3,FALSE),"NULL")</f>
        <v>Sales Executive</v>
      </c>
    </row>
    <row r="1113" spans="2:13" x14ac:dyDescent="0.25">
      <c r="B1113" s="29" t="s">
        <v>56</v>
      </c>
      <c r="C1113" s="30" t="s">
        <v>48</v>
      </c>
      <c r="D1113" s="31">
        <v>1469</v>
      </c>
      <c r="E1113" s="30" t="s">
        <v>62</v>
      </c>
      <c r="F1113" s="30" t="s">
        <v>52</v>
      </c>
      <c r="G1113" s="31">
        <v>28</v>
      </c>
      <c r="H1113" s="30" t="s">
        <v>77</v>
      </c>
      <c r="I1113" s="32">
        <v>8463</v>
      </c>
      <c r="K1113" s="36">
        <f t="shared" si="17"/>
        <v>1066</v>
      </c>
      <c r="L1113" s="36">
        <f>IFERROR(VLOOKUP(K1113,Table2[[Employee Number]:[Monthly Income]],6, FALSE),"No Value")</f>
        <v>8396</v>
      </c>
      <c r="M1113" s="36" t="str">
        <f>IFERROR(VLOOKUP(K1113,Table2[[Employee Number]:[Job Role]],3,FALSE),"NULL")</f>
        <v>Sales Executive</v>
      </c>
    </row>
    <row r="1114" spans="2:13" x14ac:dyDescent="0.25">
      <c r="B1114" s="29" t="s">
        <v>56</v>
      </c>
      <c r="C1114" s="30" t="s">
        <v>60</v>
      </c>
      <c r="D1114" s="31">
        <v>292</v>
      </c>
      <c r="E1114" s="30" t="s">
        <v>62</v>
      </c>
      <c r="F1114" s="30" t="s">
        <v>81</v>
      </c>
      <c r="G1114" s="31">
        <v>30</v>
      </c>
      <c r="H1114" s="30" t="s">
        <v>65</v>
      </c>
      <c r="I1114" s="32">
        <v>8474</v>
      </c>
      <c r="K1114" s="36">
        <f t="shared" si="17"/>
        <v>567</v>
      </c>
      <c r="L1114" s="36">
        <f>IFERROR(VLOOKUP(K1114,Table2[[Employee Number]:[Monthly Income]],6, FALSE),"No Value")</f>
        <v>8412</v>
      </c>
      <c r="M1114" s="36" t="str">
        <f>IFERROR(VLOOKUP(K1114,Table2[[Employee Number]:[Job Role]],3,FALSE),"NULL")</f>
        <v>Sales Executive</v>
      </c>
    </row>
    <row r="1115" spans="2:13" x14ac:dyDescent="0.25">
      <c r="B1115" s="29" t="s">
        <v>56</v>
      </c>
      <c r="C1115" s="30" t="s">
        <v>60</v>
      </c>
      <c r="D1115" s="31">
        <v>1344</v>
      </c>
      <c r="E1115" s="30" t="s">
        <v>62</v>
      </c>
      <c r="F1115" s="30" t="s">
        <v>83</v>
      </c>
      <c r="G1115" s="31">
        <v>34</v>
      </c>
      <c r="H1115" s="30" t="s">
        <v>77</v>
      </c>
      <c r="I1115" s="32">
        <v>8500</v>
      </c>
      <c r="K1115" s="36" t="str">
        <f t="shared" si="17"/>
        <v>No Data Available</v>
      </c>
      <c r="L1115" s="36" t="str">
        <f>IFERROR(VLOOKUP(K1115,Table2[[Employee Number]:[Monthly Income]],6, FALSE),"No Value")</f>
        <v>No Value</v>
      </c>
      <c r="M1115" s="36" t="str">
        <f>IFERROR(VLOOKUP(K1115,Table2[[Employee Number]:[Job Role]],3,FALSE),"NULL")</f>
        <v>NULL</v>
      </c>
    </row>
    <row r="1116" spans="2:13" x14ac:dyDescent="0.25">
      <c r="B1116" s="29" t="s">
        <v>44</v>
      </c>
      <c r="C1116" s="30" t="s">
        <v>48</v>
      </c>
      <c r="D1116" s="31">
        <v>1758</v>
      </c>
      <c r="E1116" s="30" t="s">
        <v>51</v>
      </c>
      <c r="F1116" s="30" t="s">
        <v>52</v>
      </c>
      <c r="G1116" s="31">
        <v>33</v>
      </c>
      <c r="H1116" s="30" t="s">
        <v>77</v>
      </c>
      <c r="I1116" s="32">
        <v>8564</v>
      </c>
      <c r="K1116" s="36">
        <f t="shared" si="17"/>
        <v>1469</v>
      </c>
      <c r="L1116" s="36">
        <f>IFERROR(VLOOKUP(K1116,Table2[[Employee Number]:[Monthly Income]],6, FALSE),"No Value")</f>
        <v>8463</v>
      </c>
      <c r="M1116" s="36" t="str">
        <f>IFERROR(VLOOKUP(K1116,Table2[[Employee Number]:[Job Role]],3,FALSE),"NULL")</f>
        <v>Sales Executive</v>
      </c>
    </row>
    <row r="1117" spans="2:13" x14ac:dyDescent="0.25">
      <c r="B1117" s="29" t="s">
        <v>56</v>
      </c>
      <c r="C1117" s="30" t="s">
        <v>60</v>
      </c>
      <c r="D1117" s="31">
        <v>1857</v>
      </c>
      <c r="E1117" s="30" t="s">
        <v>62</v>
      </c>
      <c r="F1117" s="30" t="s">
        <v>81</v>
      </c>
      <c r="G1117" s="31">
        <v>46</v>
      </c>
      <c r="H1117" s="30" t="s">
        <v>55</v>
      </c>
      <c r="I1117" s="32">
        <v>8578</v>
      </c>
      <c r="K1117" s="36">
        <f t="shared" si="17"/>
        <v>292</v>
      </c>
      <c r="L1117" s="36">
        <f>IFERROR(VLOOKUP(K1117,Table2[[Employee Number]:[Monthly Income]],6, FALSE),"No Value")</f>
        <v>8474</v>
      </c>
      <c r="M1117" s="36" t="str">
        <f>IFERROR(VLOOKUP(K1117,Table2[[Employee Number]:[Job Role]],3,FALSE),"NULL")</f>
        <v>Manufacturing Director</v>
      </c>
    </row>
    <row r="1118" spans="2:13" x14ac:dyDescent="0.25">
      <c r="B1118" s="29" t="s">
        <v>56</v>
      </c>
      <c r="C1118" s="30" t="s">
        <v>60</v>
      </c>
      <c r="D1118" s="31">
        <v>1529</v>
      </c>
      <c r="E1118" s="30" t="s">
        <v>51</v>
      </c>
      <c r="F1118" s="30" t="s">
        <v>83</v>
      </c>
      <c r="G1118" s="31">
        <v>35</v>
      </c>
      <c r="H1118" s="30" t="s">
        <v>77</v>
      </c>
      <c r="I1118" s="32">
        <v>8606</v>
      </c>
      <c r="K1118" s="36">
        <f t="shared" si="17"/>
        <v>1344</v>
      </c>
      <c r="L1118" s="36">
        <f>IFERROR(VLOOKUP(K1118,Table2[[Employee Number]:[Monthly Income]],6, FALSE),"No Value")</f>
        <v>8500</v>
      </c>
      <c r="M1118" s="36" t="str">
        <f>IFERROR(VLOOKUP(K1118,Table2[[Employee Number]:[Job Role]],3,FALSE),"NULL")</f>
        <v>Healthcare Representative</v>
      </c>
    </row>
    <row r="1119" spans="2:13" x14ac:dyDescent="0.25">
      <c r="B1119" s="29" t="s">
        <v>56</v>
      </c>
      <c r="C1119" s="30" t="s">
        <v>48</v>
      </c>
      <c r="D1119" s="31">
        <v>1497</v>
      </c>
      <c r="E1119" s="30" t="s">
        <v>62</v>
      </c>
      <c r="F1119" s="30" t="s">
        <v>52</v>
      </c>
      <c r="G1119" s="31">
        <v>29</v>
      </c>
      <c r="H1119" s="30" t="s">
        <v>77</v>
      </c>
      <c r="I1119" s="32">
        <v>8620</v>
      </c>
      <c r="K1119" s="36" t="str">
        <f t="shared" si="17"/>
        <v>No Data Available</v>
      </c>
      <c r="L1119" s="36" t="str">
        <f>IFERROR(VLOOKUP(K1119,Table2[[Employee Number]:[Monthly Income]],6, FALSE),"No Value")</f>
        <v>No Value</v>
      </c>
      <c r="M1119" s="36" t="str">
        <f>IFERROR(VLOOKUP(K1119,Table2[[Employee Number]:[Job Role]],3,FALSE),"NULL")</f>
        <v>NULL</v>
      </c>
    </row>
    <row r="1120" spans="2:13" x14ac:dyDescent="0.25">
      <c r="B1120" s="29" t="s">
        <v>56</v>
      </c>
      <c r="C1120" s="30" t="s">
        <v>60</v>
      </c>
      <c r="D1120" s="31">
        <v>717</v>
      </c>
      <c r="E1120" s="30" t="s">
        <v>51</v>
      </c>
      <c r="F1120" s="30" t="s">
        <v>83</v>
      </c>
      <c r="G1120" s="31">
        <v>34</v>
      </c>
      <c r="H1120" s="30" t="s">
        <v>77</v>
      </c>
      <c r="I1120" s="32">
        <v>8621</v>
      </c>
      <c r="K1120" s="36">
        <f t="shared" si="17"/>
        <v>1857</v>
      </c>
      <c r="L1120" s="36">
        <f>IFERROR(VLOOKUP(K1120,Table2[[Employee Number]:[Monthly Income]],6, FALSE),"No Value")</f>
        <v>8578</v>
      </c>
      <c r="M1120" s="36" t="str">
        <f>IFERROR(VLOOKUP(K1120,Table2[[Employee Number]:[Job Role]],3,FALSE),"NULL")</f>
        <v>Manufacturing Director</v>
      </c>
    </row>
    <row r="1121" spans="2:13" x14ac:dyDescent="0.25">
      <c r="B1121" s="29" t="s">
        <v>56</v>
      </c>
      <c r="C1121" s="30" t="s">
        <v>48</v>
      </c>
      <c r="D1121" s="31">
        <v>1951</v>
      </c>
      <c r="E1121" s="30" t="s">
        <v>62</v>
      </c>
      <c r="F1121" s="30" t="s">
        <v>52</v>
      </c>
      <c r="G1121" s="31">
        <v>34</v>
      </c>
      <c r="H1121" s="30" t="s">
        <v>71</v>
      </c>
      <c r="I1121" s="32">
        <v>8628</v>
      </c>
      <c r="K1121" s="36">
        <f t="shared" si="17"/>
        <v>1529</v>
      </c>
      <c r="L1121" s="36">
        <f>IFERROR(VLOOKUP(K1121,Table2[[Employee Number]:[Monthly Income]],6, FALSE),"No Value")</f>
        <v>8606</v>
      </c>
      <c r="M1121" s="36" t="str">
        <f>IFERROR(VLOOKUP(K1121,Table2[[Employee Number]:[Job Role]],3,FALSE),"NULL")</f>
        <v>Healthcare Representative</v>
      </c>
    </row>
    <row r="1122" spans="2:13" x14ac:dyDescent="0.25">
      <c r="B1122" s="29" t="s">
        <v>56</v>
      </c>
      <c r="C1122" s="30" t="s">
        <v>60</v>
      </c>
      <c r="D1122" s="31">
        <v>1993</v>
      </c>
      <c r="E1122" s="30" t="s">
        <v>62</v>
      </c>
      <c r="F1122" s="30" t="s">
        <v>83</v>
      </c>
      <c r="G1122" s="31">
        <v>47</v>
      </c>
      <c r="H1122" s="30" t="s">
        <v>77</v>
      </c>
      <c r="I1122" s="32">
        <v>8633</v>
      </c>
      <c r="K1122" s="36">
        <f t="shared" si="17"/>
        <v>1497</v>
      </c>
      <c r="L1122" s="36">
        <f>IFERROR(VLOOKUP(K1122,Table2[[Employee Number]:[Monthly Income]],6, FALSE),"No Value")</f>
        <v>8620</v>
      </c>
      <c r="M1122" s="36" t="str">
        <f>IFERROR(VLOOKUP(K1122,Table2[[Employee Number]:[Job Role]],3,FALSE),"NULL")</f>
        <v>Sales Executive</v>
      </c>
    </row>
    <row r="1123" spans="2:13" x14ac:dyDescent="0.25">
      <c r="B1123" s="29" t="s">
        <v>56</v>
      </c>
      <c r="C1123" s="30" t="s">
        <v>48</v>
      </c>
      <c r="D1123" s="31">
        <v>183</v>
      </c>
      <c r="E1123" s="30" t="s">
        <v>62</v>
      </c>
      <c r="F1123" s="30" t="s">
        <v>52</v>
      </c>
      <c r="G1123" s="31">
        <v>25</v>
      </c>
      <c r="H1123" s="30" t="s">
        <v>77</v>
      </c>
      <c r="I1123" s="32">
        <v>8639</v>
      </c>
      <c r="K1123" s="36">
        <f t="shared" si="17"/>
        <v>717</v>
      </c>
      <c r="L1123" s="36">
        <f>IFERROR(VLOOKUP(K1123,Table2[[Employee Number]:[Monthly Income]],6, FALSE),"No Value")</f>
        <v>8621</v>
      </c>
      <c r="M1123" s="36" t="str">
        <f>IFERROR(VLOOKUP(K1123,Table2[[Employee Number]:[Job Role]],3,FALSE),"NULL")</f>
        <v>Healthcare Representative</v>
      </c>
    </row>
    <row r="1124" spans="2:13" x14ac:dyDescent="0.25">
      <c r="B1124" s="29" t="s">
        <v>56</v>
      </c>
      <c r="C1124" s="30" t="s">
        <v>48</v>
      </c>
      <c r="D1124" s="31">
        <v>230</v>
      </c>
      <c r="E1124" s="30" t="s">
        <v>51</v>
      </c>
      <c r="F1124" s="30" t="s">
        <v>52</v>
      </c>
      <c r="G1124" s="31">
        <v>38</v>
      </c>
      <c r="H1124" s="30" t="s">
        <v>71</v>
      </c>
      <c r="I1124" s="32">
        <v>8686</v>
      </c>
      <c r="K1124" s="36">
        <f t="shared" si="17"/>
        <v>1951</v>
      </c>
      <c r="L1124" s="36">
        <f>IFERROR(VLOOKUP(K1124,Table2[[Employee Number]:[Monthly Income]],6, FALSE),"No Value")</f>
        <v>8628</v>
      </c>
      <c r="M1124" s="36" t="str">
        <f>IFERROR(VLOOKUP(K1124,Table2[[Employee Number]:[Job Role]],3,FALSE),"NULL")</f>
        <v>Sales Executive</v>
      </c>
    </row>
    <row r="1125" spans="2:13" x14ac:dyDescent="0.25">
      <c r="B1125" s="29" t="s">
        <v>44</v>
      </c>
      <c r="C1125" s="30" t="s">
        <v>60</v>
      </c>
      <c r="D1125" s="31">
        <v>1082</v>
      </c>
      <c r="E1125" s="30" t="s">
        <v>62</v>
      </c>
      <c r="F1125" s="30" t="s">
        <v>83</v>
      </c>
      <c r="G1125" s="31">
        <v>28</v>
      </c>
      <c r="H1125" s="30" t="s">
        <v>55</v>
      </c>
      <c r="I1125" s="32">
        <v>8722</v>
      </c>
      <c r="K1125" s="36">
        <f t="shared" si="17"/>
        <v>1993</v>
      </c>
      <c r="L1125" s="36">
        <f>IFERROR(VLOOKUP(K1125,Table2[[Employee Number]:[Monthly Income]],6, FALSE),"No Value")</f>
        <v>8633</v>
      </c>
      <c r="M1125" s="36" t="str">
        <f>IFERROR(VLOOKUP(K1125,Table2[[Employee Number]:[Job Role]],3,FALSE),"NULL")</f>
        <v>Healthcare Representative</v>
      </c>
    </row>
    <row r="1126" spans="2:13" x14ac:dyDescent="0.25">
      <c r="B1126" s="29" t="s">
        <v>56</v>
      </c>
      <c r="C1126" s="30" t="s">
        <v>48</v>
      </c>
      <c r="D1126" s="31">
        <v>56</v>
      </c>
      <c r="E1126" s="30" t="s">
        <v>62</v>
      </c>
      <c r="F1126" s="30" t="s">
        <v>52</v>
      </c>
      <c r="G1126" s="31">
        <v>27</v>
      </c>
      <c r="H1126" s="30" t="s">
        <v>77</v>
      </c>
      <c r="I1126" s="32">
        <v>8726</v>
      </c>
      <c r="K1126" s="36">
        <f t="shared" si="17"/>
        <v>183</v>
      </c>
      <c r="L1126" s="36">
        <f>IFERROR(VLOOKUP(K1126,Table2[[Employee Number]:[Monthly Income]],6, FALSE),"No Value")</f>
        <v>8639</v>
      </c>
      <c r="M1126" s="36" t="str">
        <f>IFERROR(VLOOKUP(K1126,Table2[[Employee Number]:[Job Role]],3,FALSE),"NULL")</f>
        <v>Sales Executive</v>
      </c>
    </row>
    <row r="1127" spans="2:13" x14ac:dyDescent="0.25">
      <c r="B1127" s="29" t="s">
        <v>56</v>
      </c>
      <c r="C1127" s="30" t="s">
        <v>48</v>
      </c>
      <c r="D1127" s="31">
        <v>1119</v>
      </c>
      <c r="E1127" s="30" t="s">
        <v>62</v>
      </c>
      <c r="F1127" s="30" t="s">
        <v>52</v>
      </c>
      <c r="G1127" s="31">
        <v>38</v>
      </c>
      <c r="H1127" s="30" t="s">
        <v>71</v>
      </c>
      <c r="I1127" s="32">
        <v>8740</v>
      </c>
      <c r="K1127" s="36">
        <f t="shared" si="17"/>
        <v>230</v>
      </c>
      <c r="L1127" s="36">
        <f>IFERROR(VLOOKUP(K1127,Table2[[Employee Number]:[Monthly Income]],6, FALSE),"No Value")</f>
        <v>8686</v>
      </c>
      <c r="M1127" s="36" t="str">
        <f>IFERROR(VLOOKUP(K1127,Table2[[Employee Number]:[Job Role]],3,FALSE),"NULL")</f>
        <v>Sales Executive</v>
      </c>
    </row>
    <row r="1128" spans="2:13" x14ac:dyDescent="0.25">
      <c r="B1128" s="29" t="s">
        <v>56</v>
      </c>
      <c r="C1128" s="30" t="s">
        <v>48</v>
      </c>
      <c r="D1128" s="31">
        <v>314</v>
      </c>
      <c r="E1128" s="30" t="s">
        <v>51</v>
      </c>
      <c r="F1128" s="30" t="s">
        <v>52</v>
      </c>
      <c r="G1128" s="31">
        <v>35</v>
      </c>
      <c r="H1128" s="30" t="s">
        <v>77</v>
      </c>
      <c r="I1128" s="32">
        <v>8789</v>
      </c>
      <c r="K1128" s="36" t="str">
        <f t="shared" si="17"/>
        <v>No Data Available</v>
      </c>
      <c r="L1128" s="36" t="str">
        <f>IFERROR(VLOOKUP(K1128,Table2[[Employee Number]:[Monthly Income]],6, FALSE),"No Value")</f>
        <v>No Value</v>
      </c>
      <c r="M1128" s="36" t="str">
        <f>IFERROR(VLOOKUP(K1128,Table2[[Employee Number]:[Job Role]],3,FALSE),"NULL")</f>
        <v>NULL</v>
      </c>
    </row>
    <row r="1129" spans="2:13" x14ac:dyDescent="0.25">
      <c r="B1129" s="29" t="s">
        <v>56</v>
      </c>
      <c r="C1129" s="30" t="s">
        <v>60</v>
      </c>
      <c r="D1129" s="31">
        <v>733</v>
      </c>
      <c r="E1129" s="30" t="s">
        <v>62</v>
      </c>
      <c r="F1129" s="30" t="s">
        <v>81</v>
      </c>
      <c r="G1129" s="31">
        <v>27</v>
      </c>
      <c r="H1129" s="30" t="s">
        <v>55</v>
      </c>
      <c r="I1129" s="32">
        <v>8793</v>
      </c>
      <c r="K1129" s="36">
        <f t="shared" si="17"/>
        <v>56</v>
      </c>
      <c r="L1129" s="36">
        <f>IFERROR(VLOOKUP(K1129,Table2[[Employee Number]:[Monthly Income]],6, FALSE),"No Value")</f>
        <v>8726</v>
      </c>
      <c r="M1129" s="36" t="str">
        <f>IFERROR(VLOOKUP(K1129,Table2[[Employee Number]:[Job Role]],3,FALSE),"NULL")</f>
        <v>Sales Executive</v>
      </c>
    </row>
    <row r="1130" spans="2:13" x14ac:dyDescent="0.25">
      <c r="B1130" s="29" t="s">
        <v>56</v>
      </c>
      <c r="C1130" s="30" t="s">
        <v>60</v>
      </c>
      <c r="D1130" s="31">
        <v>1088</v>
      </c>
      <c r="E1130" s="30" t="s">
        <v>51</v>
      </c>
      <c r="F1130" s="30" t="s">
        <v>83</v>
      </c>
      <c r="G1130" s="31">
        <v>38</v>
      </c>
      <c r="H1130" s="30" t="s">
        <v>65</v>
      </c>
      <c r="I1130" s="32">
        <v>8823</v>
      </c>
      <c r="K1130" s="36">
        <f t="shared" si="17"/>
        <v>1119</v>
      </c>
      <c r="L1130" s="36">
        <f>IFERROR(VLOOKUP(K1130,Table2[[Employee Number]:[Monthly Income]],6, FALSE),"No Value")</f>
        <v>8740</v>
      </c>
      <c r="M1130" s="36" t="str">
        <f>IFERROR(VLOOKUP(K1130,Table2[[Employee Number]:[Job Role]],3,FALSE),"NULL")</f>
        <v>Sales Executive</v>
      </c>
    </row>
    <row r="1131" spans="2:13" x14ac:dyDescent="0.25">
      <c r="B1131" s="29" t="s">
        <v>56</v>
      </c>
      <c r="C1131" s="30" t="s">
        <v>48</v>
      </c>
      <c r="D1131" s="31">
        <v>626</v>
      </c>
      <c r="E1131" s="30" t="s">
        <v>62</v>
      </c>
      <c r="F1131" s="30" t="s">
        <v>52</v>
      </c>
      <c r="G1131" s="31">
        <v>37</v>
      </c>
      <c r="H1131" s="30" t="s">
        <v>71</v>
      </c>
      <c r="I1131" s="32">
        <v>8834</v>
      </c>
      <c r="K1131" s="36">
        <f t="shared" si="17"/>
        <v>314</v>
      </c>
      <c r="L1131" s="36">
        <f>IFERROR(VLOOKUP(K1131,Table2[[Employee Number]:[Monthly Income]],6, FALSE),"No Value")</f>
        <v>8789</v>
      </c>
      <c r="M1131" s="36" t="str">
        <f>IFERROR(VLOOKUP(K1131,Table2[[Employee Number]:[Job Role]],3,FALSE),"NULL")</f>
        <v>Sales Executive</v>
      </c>
    </row>
    <row r="1132" spans="2:13" x14ac:dyDescent="0.25">
      <c r="B1132" s="29" t="s">
        <v>56</v>
      </c>
      <c r="C1132" s="30" t="s">
        <v>161</v>
      </c>
      <c r="D1132" s="31">
        <v>2040</v>
      </c>
      <c r="E1132" s="30" t="s">
        <v>51</v>
      </c>
      <c r="F1132" s="30" t="s">
        <v>163</v>
      </c>
      <c r="G1132" s="31">
        <v>35</v>
      </c>
      <c r="H1132" s="30" t="s">
        <v>71</v>
      </c>
      <c r="I1132" s="32">
        <v>8837</v>
      </c>
      <c r="K1132" s="36">
        <f t="shared" si="17"/>
        <v>733</v>
      </c>
      <c r="L1132" s="36">
        <f>IFERROR(VLOOKUP(K1132,Table2[[Employee Number]:[Monthly Income]],6, FALSE),"No Value")</f>
        <v>8793</v>
      </c>
      <c r="M1132" s="36" t="str">
        <f>IFERROR(VLOOKUP(K1132,Table2[[Employee Number]:[Job Role]],3,FALSE),"NULL")</f>
        <v>Manufacturing Director</v>
      </c>
    </row>
    <row r="1133" spans="2:13" x14ac:dyDescent="0.25">
      <c r="B1133" s="29" t="s">
        <v>56</v>
      </c>
      <c r="C1133" s="30" t="s">
        <v>60</v>
      </c>
      <c r="D1133" s="31">
        <v>699</v>
      </c>
      <c r="E1133" s="30" t="s">
        <v>62</v>
      </c>
      <c r="F1133" s="30" t="s">
        <v>81</v>
      </c>
      <c r="G1133" s="31">
        <v>36</v>
      </c>
      <c r="H1133" s="30" t="s">
        <v>55</v>
      </c>
      <c r="I1133" s="32">
        <v>8847</v>
      </c>
      <c r="K1133" s="36">
        <f t="shared" si="17"/>
        <v>1088</v>
      </c>
      <c r="L1133" s="36">
        <f>IFERROR(VLOOKUP(K1133,Table2[[Employee Number]:[Monthly Income]],6, FALSE),"No Value")</f>
        <v>8823</v>
      </c>
      <c r="M1133" s="36" t="str">
        <f>IFERROR(VLOOKUP(K1133,Table2[[Employee Number]:[Job Role]],3,FALSE),"NULL")</f>
        <v>Healthcare Representative</v>
      </c>
    </row>
    <row r="1134" spans="2:13" x14ac:dyDescent="0.25">
      <c r="B1134" s="29" t="s">
        <v>56</v>
      </c>
      <c r="C1134" s="30" t="s">
        <v>60</v>
      </c>
      <c r="D1134" s="31">
        <v>1590</v>
      </c>
      <c r="E1134" s="30" t="s">
        <v>62</v>
      </c>
      <c r="F1134" s="30" t="s">
        <v>83</v>
      </c>
      <c r="G1134" s="31">
        <v>29</v>
      </c>
      <c r="H1134" s="30" t="s">
        <v>65</v>
      </c>
      <c r="I1134" s="32">
        <v>8853</v>
      </c>
      <c r="K1134" s="36">
        <f t="shared" si="17"/>
        <v>626</v>
      </c>
      <c r="L1134" s="36">
        <f>IFERROR(VLOOKUP(K1134,Table2[[Employee Number]:[Monthly Income]],6, FALSE),"No Value")</f>
        <v>8834</v>
      </c>
      <c r="M1134" s="36" t="str">
        <f>IFERROR(VLOOKUP(K1134,Table2[[Employee Number]:[Job Role]],3,FALSE),"NULL")</f>
        <v>Sales Executive</v>
      </c>
    </row>
    <row r="1135" spans="2:13" x14ac:dyDescent="0.25">
      <c r="B1135" s="29" t="s">
        <v>56</v>
      </c>
      <c r="C1135" s="30" t="s">
        <v>60</v>
      </c>
      <c r="D1135" s="31">
        <v>1073</v>
      </c>
      <c r="E1135" s="30" t="s">
        <v>51</v>
      </c>
      <c r="F1135" s="30" t="s">
        <v>81</v>
      </c>
      <c r="G1135" s="31">
        <v>36</v>
      </c>
      <c r="H1135" s="30" t="s">
        <v>134</v>
      </c>
      <c r="I1135" s="32">
        <v>8858</v>
      </c>
      <c r="K1135" s="36">
        <f t="shared" si="17"/>
        <v>2040</v>
      </c>
      <c r="L1135" s="36">
        <f>IFERROR(VLOOKUP(K1135,Table2[[Employee Number]:[Monthly Income]],6, FALSE),"No Value")</f>
        <v>8837</v>
      </c>
      <c r="M1135" s="36" t="str">
        <f>IFERROR(VLOOKUP(K1135,Table2[[Employee Number]:[Job Role]],3,FALSE),"NULL")</f>
        <v>Human Resources</v>
      </c>
    </row>
    <row r="1136" spans="2:13" x14ac:dyDescent="0.25">
      <c r="B1136" s="29" t="s">
        <v>56</v>
      </c>
      <c r="C1136" s="30" t="s">
        <v>48</v>
      </c>
      <c r="D1136" s="31">
        <v>302</v>
      </c>
      <c r="E1136" s="30" t="s">
        <v>51</v>
      </c>
      <c r="F1136" s="30" t="s">
        <v>52</v>
      </c>
      <c r="G1136" s="31">
        <v>45</v>
      </c>
      <c r="H1136" s="30" t="s">
        <v>77</v>
      </c>
      <c r="I1136" s="32">
        <v>8865</v>
      </c>
      <c r="K1136" s="36">
        <f t="shared" si="17"/>
        <v>699</v>
      </c>
      <c r="L1136" s="36">
        <f>IFERROR(VLOOKUP(K1136,Table2[[Employee Number]:[Monthly Income]],6, FALSE),"No Value")</f>
        <v>8847</v>
      </c>
      <c r="M1136" s="36" t="str">
        <f>IFERROR(VLOOKUP(K1136,Table2[[Employee Number]:[Job Role]],3,FALSE),"NULL")</f>
        <v>Manufacturing Director</v>
      </c>
    </row>
    <row r="1137" spans="2:13" x14ac:dyDescent="0.25">
      <c r="B1137" s="29" t="s">
        <v>44</v>
      </c>
      <c r="C1137" s="30" t="s">
        <v>60</v>
      </c>
      <c r="D1137" s="31">
        <v>1821</v>
      </c>
      <c r="E1137" s="30" t="s">
        <v>51</v>
      </c>
      <c r="F1137" s="30" t="s">
        <v>83</v>
      </c>
      <c r="G1137" s="31">
        <v>46</v>
      </c>
      <c r="H1137" s="30" t="s">
        <v>55</v>
      </c>
      <c r="I1137" s="32">
        <v>8926</v>
      </c>
      <c r="K1137" s="36">
        <f t="shared" si="17"/>
        <v>1590</v>
      </c>
      <c r="L1137" s="36">
        <f>IFERROR(VLOOKUP(K1137,Table2[[Employee Number]:[Monthly Income]],6, FALSE),"No Value")</f>
        <v>8853</v>
      </c>
      <c r="M1137" s="36" t="str">
        <f>IFERROR(VLOOKUP(K1137,Table2[[Employee Number]:[Job Role]],3,FALSE),"NULL")</f>
        <v>Healthcare Representative</v>
      </c>
    </row>
    <row r="1138" spans="2:13" x14ac:dyDescent="0.25">
      <c r="B1138" s="29" t="s">
        <v>56</v>
      </c>
      <c r="C1138" s="30" t="s">
        <v>48</v>
      </c>
      <c r="D1138" s="31">
        <v>2037</v>
      </c>
      <c r="E1138" s="30" t="s">
        <v>62</v>
      </c>
      <c r="F1138" s="30" t="s">
        <v>52</v>
      </c>
      <c r="G1138" s="31">
        <v>41</v>
      </c>
      <c r="H1138" s="30" t="s">
        <v>77</v>
      </c>
      <c r="I1138" s="32">
        <v>8938</v>
      </c>
      <c r="K1138" s="36">
        <f t="shared" si="17"/>
        <v>1073</v>
      </c>
      <c r="L1138" s="36">
        <f>IFERROR(VLOOKUP(K1138,Table2[[Employee Number]:[Monthly Income]],6, FALSE),"No Value")</f>
        <v>8858</v>
      </c>
      <c r="M1138" s="36" t="str">
        <f>IFERROR(VLOOKUP(K1138,Table2[[Employee Number]:[Job Role]],3,FALSE),"NULL")</f>
        <v>Manufacturing Director</v>
      </c>
    </row>
    <row r="1139" spans="2:13" x14ac:dyDescent="0.25">
      <c r="B1139" s="29" t="s">
        <v>56</v>
      </c>
      <c r="C1139" s="30" t="s">
        <v>60</v>
      </c>
      <c r="D1139" s="31">
        <v>442</v>
      </c>
      <c r="E1139" s="30" t="s">
        <v>51</v>
      </c>
      <c r="F1139" s="30" t="s">
        <v>81</v>
      </c>
      <c r="G1139" s="31">
        <v>31</v>
      </c>
      <c r="H1139" s="30" t="s">
        <v>55</v>
      </c>
      <c r="I1139" s="32">
        <v>8943</v>
      </c>
      <c r="K1139" s="36">
        <f t="shared" si="17"/>
        <v>302</v>
      </c>
      <c r="L1139" s="36">
        <f>IFERROR(VLOOKUP(K1139,Table2[[Employee Number]:[Monthly Income]],6, FALSE),"No Value")</f>
        <v>8865</v>
      </c>
      <c r="M1139" s="36" t="str">
        <f>IFERROR(VLOOKUP(K1139,Table2[[Employee Number]:[Job Role]],3,FALSE),"NULL")</f>
        <v>Sales Executive</v>
      </c>
    </row>
    <row r="1140" spans="2:13" x14ac:dyDescent="0.25">
      <c r="B1140" s="29" t="s">
        <v>56</v>
      </c>
      <c r="C1140" s="30" t="s">
        <v>48</v>
      </c>
      <c r="D1140" s="31">
        <v>1218</v>
      </c>
      <c r="E1140" s="30" t="s">
        <v>62</v>
      </c>
      <c r="F1140" s="30" t="s">
        <v>52</v>
      </c>
      <c r="G1140" s="31">
        <v>35</v>
      </c>
      <c r="H1140" s="30" t="s">
        <v>71</v>
      </c>
      <c r="I1140" s="32">
        <v>8966</v>
      </c>
      <c r="K1140" s="36" t="str">
        <f t="shared" si="17"/>
        <v>No Data Available</v>
      </c>
      <c r="L1140" s="36" t="str">
        <f>IFERROR(VLOOKUP(K1140,Table2[[Employee Number]:[Monthly Income]],6, FALSE),"No Value")</f>
        <v>No Value</v>
      </c>
      <c r="M1140" s="36" t="str">
        <f>IFERROR(VLOOKUP(K1140,Table2[[Employee Number]:[Job Role]],3,FALSE),"NULL")</f>
        <v>NULL</v>
      </c>
    </row>
    <row r="1141" spans="2:13" x14ac:dyDescent="0.25">
      <c r="B1141" s="29" t="s">
        <v>56</v>
      </c>
      <c r="C1141" s="30" t="s">
        <v>48</v>
      </c>
      <c r="D1141" s="31">
        <v>207</v>
      </c>
      <c r="E1141" s="30" t="s">
        <v>51</v>
      </c>
      <c r="F1141" s="30" t="s">
        <v>52</v>
      </c>
      <c r="G1141" s="31">
        <v>32</v>
      </c>
      <c r="H1141" s="30" t="s">
        <v>77</v>
      </c>
      <c r="I1141" s="32">
        <v>8998</v>
      </c>
      <c r="K1141" s="36">
        <f t="shared" si="17"/>
        <v>2037</v>
      </c>
      <c r="L1141" s="36">
        <f>IFERROR(VLOOKUP(K1141,Table2[[Employee Number]:[Monthly Income]],6, FALSE),"No Value")</f>
        <v>8938</v>
      </c>
      <c r="M1141" s="36" t="str">
        <f>IFERROR(VLOOKUP(K1141,Table2[[Employee Number]:[Job Role]],3,FALSE),"NULL")</f>
        <v>Sales Executive</v>
      </c>
    </row>
    <row r="1142" spans="2:13" x14ac:dyDescent="0.25">
      <c r="B1142" s="29" t="s">
        <v>56</v>
      </c>
      <c r="C1142" s="30" t="s">
        <v>48</v>
      </c>
      <c r="D1142" s="31">
        <v>74</v>
      </c>
      <c r="E1142" s="30" t="s">
        <v>62</v>
      </c>
      <c r="F1142" s="30" t="s">
        <v>52</v>
      </c>
      <c r="G1142" s="31">
        <v>35</v>
      </c>
      <c r="H1142" s="30" t="s">
        <v>134</v>
      </c>
      <c r="I1142" s="32">
        <v>9069</v>
      </c>
      <c r="K1142" s="36">
        <f t="shared" si="17"/>
        <v>442</v>
      </c>
      <c r="L1142" s="36">
        <f>IFERROR(VLOOKUP(K1142,Table2[[Employee Number]:[Monthly Income]],6, FALSE),"No Value")</f>
        <v>8943</v>
      </c>
      <c r="M1142" s="36" t="str">
        <f>IFERROR(VLOOKUP(K1142,Table2[[Employee Number]:[Job Role]],3,FALSE),"NULL")</f>
        <v>Manufacturing Director</v>
      </c>
    </row>
    <row r="1143" spans="2:13" x14ac:dyDescent="0.25">
      <c r="B1143" s="29" t="s">
        <v>56</v>
      </c>
      <c r="C1143" s="30" t="s">
        <v>48</v>
      </c>
      <c r="D1143" s="31">
        <v>580</v>
      </c>
      <c r="E1143" s="30" t="s">
        <v>51</v>
      </c>
      <c r="F1143" s="30" t="s">
        <v>52</v>
      </c>
      <c r="G1143" s="31">
        <v>46</v>
      </c>
      <c r="H1143" s="30" t="s">
        <v>77</v>
      </c>
      <c r="I1143" s="32">
        <v>9071</v>
      </c>
      <c r="K1143" s="36">
        <f t="shared" si="17"/>
        <v>1218</v>
      </c>
      <c r="L1143" s="36">
        <f>IFERROR(VLOOKUP(K1143,Table2[[Employee Number]:[Monthly Income]],6, FALSE),"No Value")</f>
        <v>8966</v>
      </c>
      <c r="M1143" s="36" t="str">
        <f>IFERROR(VLOOKUP(K1143,Table2[[Employee Number]:[Job Role]],3,FALSE),"NULL")</f>
        <v>Sales Executive</v>
      </c>
    </row>
    <row r="1144" spans="2:13" x14ac:dyDescent="0.25">
      <c r="B1144" s="29" t="s">
        <v>44</v>
      </c>
      <c r="C1144" s="30" t="s">
        <v>48</v>
      </c>
      <c r="D1144" s="31">
        <v>1318</v>
      </c>
      <c r="E1144" s="30" t="s">
        <v>62</v>
      </c>
      <c r="F1144" s="30" t="s">
        <v>52</v>
      </c>
      <c r="G1144" s="31">
        <v>40</v>
      </c>
      <c r="H1144" s="30" t="s">
        <v>71</v>
      </c>
      <c r="I1144" s="32">
        <v>9094</v>
      </c>
      <c r="K1144" s="36">
        <f t="shared" si="17"/>
        <v>207</v>
      </c>
      <c r="L1144" s="36">
        <f>IFERROR(VLOOKUP(K1144,Table2[[Employee Number]:[Monthly Income]],6, FALSE),"No Value")</f>
        <v>8998</v>
      </c>
      <c r="M1144" s="36" t="str">
        <f>IFERROR(VLOOKUP(K1144,Table2[[Employee Number]:[Job Role]],3,FALSE),"NULL")</f>
        <v>Sales Executive</v>
      </c>
    </row>
    <row r="1145" spans="2:13" x14ac:dyDescent="0.25">
      <c r="B1145" s="29" t="s">
        <v>56</v>
      </c>
      <c r="C1145" s="30" t="s">
        <v>48</v>
      </c>
      <c r="D1145" s="31">
        <v>1446</v>
      </c>
      <c r="E1145" s="30" t="s">
        <v>62</v>
      </c>
      <c r="F1145" s="30" t="s">
        <v>52</v>
      </c>
      <c r="G1145" s="31">
        <v>32</v>
      </c>
      <c r="H1145" s="30" t="s">
        <v>134</v>
      </c>
      <c r="I1145" s="32">
        <v>9204</v>
      </c>
      <c r="K1145" s="36">
        <f t="shared" si="17"/>
        <v>74</v>
      </c>
      <c r="L1145" s="36">
        <f>IFERROR(VLOOKUP(K1145,Table2[[Employee Number]:[Monthly Income]],6, FALSE),"No Value")</f>
        <v>9069</v>
      </c>
      <c r="M1145" s="36" t="str">
        <f>IFERROR(VLOOKUP(K1145,Table2[[Employee Number]:[Job Role]],3,FALSE),"NULL")</f>
        <v>Sales Executive</v>
      </c>
    </row>
    <row r="1146" spans="2:13" x14ac:dyDescent="0.25">
      <c r="B1146" s="29" t="s">
        <v>56</v>
      </c>
      <c r="C1146" s="30" t="s">
        <v>48</v>
      </c>
      <c r="D1146" s="31">
        <v>174</v>
      </c>
      <c r="E1146" s="30" t="s">
        <v>51</v>
      </c>
      <c r="F1146" s="30" t="s">
        <v>52</v>
      </c>
      <c r="G1146" s="31">
        <v>50</v>
      </c>
      <c r="H1146" s="30" t="s">
        <v>77</v>
      </c>
      <c r="I1146" s="32">
        <v>9208</v>
      </c>
      <c r="K1146" s="36">
        <f t="shared" si="17"/>
        <v>580</v>
      </c>
      <c r="L1146" s="36">
        <f>IFERROR(VLOOKUP(K1146,Table2[[Employee Number]:[Monthly Income]],6, FALSE),"No Value")</f>
        <v>9071</v>
      </c>
      <c r="M1146" s="36" t="str">
        <f>IFERROR(VLOOKUP(K1146,Table2[[Employee Number]:[Job Role]],3,FALSE),"NULL")</f>
        <v>Sales Executive</v>
      </c>
    </row>
    <row r="1147" spans="2:13" x14ac:dyDescent="0.25">
      <c r="B1147" s="29" t="s">
        <v>56</v>
      </c>
      <c r="C1147" s="30" t="s">
        <v>48</v>
      </c>
      <c r="D1147" s="31">
        <v>1708</v>
      </c>
      <c r="E1147" s="30" t="s">
        <v>62</v>
      </c>
      <c r="F1147" s="30" t="s">
        <v>52</v>
      </c>
      <c r="G1147" s="31">
        <v>41</v>
      </c>
      <c r="H1147" s="30" t="s">
        <v>77</v>
      </c>
      <c r="I1147" s="32">
        <v>9241</v>
      </c>
      <c r="K1147" s="36" t="str">
        <f t="shared" si="17"/>
        <v>No Data Available</v>
      </c>
      <c r="L1147" s="36" t="str">
        <f>IFERROR(VLOOKUP(K1147,Table2[[Employee Number]:[Monthly Income]],6, FALSE),"No Value")</f>
        <v>No Value</v>
      </c>
      <c r="M1147" s="36" t="str">
        <f>IFERROR(VLOOKUP(K1147,Table2[[Employee Number]:[Job Role]],3,FALSE),"NULL")</f>
        <v>NULL</v>
      </c>
    </row>
    <row r="1148" spans="2:13" x14ac:dyDescent="0.25">
      <c r="B1148" s="29" t="s">
        <v>56</v>
      </c>
      <c r="C1148" s="30" t="s">
        <v>48</v>
      </c>
      <c r="D1148" s="31">
        <v>1568</v>
      </c>
      <c r="E1148" s="30" t="s">
        <v>62</v>
      </c>
      <c r="F1148" s="30" t="s">
        <v>52</v>
      </c>
      <c r="G1148" s="31">
        <v>30</v>
      </c>
      <c r="H1148" s="30" t="s">
        <v>71</v>
      </c>
      <c r="I1148" s="32">
        <v>9250</v>
      </c>
      <c r="K1148" s="36">
        <f t="shared" si="17"/>
        <v>1446</v>
      </c>
      <c r="L1148" s="36">
        <f>IFERROR(VLOOKUP(K1148,Table2[[Employee Number]:[Monthly Income]],6, FALSE),"No Value")</f>
        <v>9204</v>
      </c>
      <c r="M1148" s="36" t="str">
        <f>IFERROR(VLOOKUP(K1148,Table2[[Employee Number]:[Job Role]],3,FALSE),"NULL")</f>
        <v>Sales Executive</v>
      </c>
    </row>
    <row r="1149" spans="2:13" x14ac:dyDescent="0.25">
      <c r="B1149" s="29" t="s">
        <v>56</v>
      </c>
      <c r="C1149" s="30" t="s">
        <v>48</v>
      </c>
      <c r="D1149" s="31">
        <v>1425</v>
      </c>
      <c r="E1149" s="30" t="s">
        <v>51</v>
      </c>
      <c r="F1149" s="30" t="s">
        <v>52</v>
      </c>
      <c r="G1149" s="31">
        <v>36</v>
      </c>
      <c r="H1149" s="30" t="s">
        <v>71</v>
      </c>
      <c r="I1149" s="32">
        <v>9278</v>
      </c>
      <c r="K1149" s="36">
        <f t="shared" si="17"/>
        <v>174</v>
      </c>
      <c r="L1149" s="36">
        <f>IFERROR(VLOOKUP(K1149,Table2[[Employee Number]:[Monthly Income]],6, FALSE),"No Value")</f>
        <v>9208</v>
      </c>
      <c r="M1149" s="36" t="str">
        <f>IFERROR(VLOOKUP(K1149,Table2[[Employee Number]:[Job Role]],3,FALSE),"NULL")</f>
        <v>Sales Executive</v>
      </c>
    </row>
    <row r="1150" spans="2:13" x14ac:dyDescent="0.25">
      <c r="B1150" s="29" t="s">
        <v>44</v>
      </c>
      <c r="C1150" s="30" t="s">
        <v>48</v>
      </c>
      <c r="D1150" s="31">
        <v>488</v>
      </c>
      <c r="E1150" s="30" t="s">
        <v>62</v>
      </c>
      <c r="F1150" s="30" t="s">
        <v>52</v>
      </c>
      <c r="G1150" s="31">
        <v>41</v>
      </c>
      <c r="H1150" s="30" t="s">
        <v>77</v>
      </c>
      <c r="I1150" s="32">
        <v>9355</v>
      </c>
      <c r="K1150" s="36">
        <f t="shared" si="17"/>
        <v>1708</v>
      </c>
      <c r="L1150" s="36">
        <f>IFERROR(VLOOKUP(K1150,Table2[[Employee Number]:[Monthly Income]],6, FALSE),"No Value")</f>
        <v>9241</v>
      </c>
      <c r="M1150" s="36" t="str">
        <f>IFERROR(VLOOKUP(K1150,Table2[[Employee Number]:[Job Role]],3,FALSE),"NULL")</f>
        <v>Sales Executive</v>
      </c>
    </row>
    <row r="1151" spans="2:13" x14ac:dyDescent="0.25">
      <c r="B1151" s="29" t="s">
        <v>56</v>
      </c>
      <c r="C1151" s="30" t="s">
        <v>60</v>
      </c>
      <c r="D1151" s="31">
        <v>1412</v>
      </c>
      <c r="E1151" s="30" t="s">
        <v>62</v>
      </c>
      <c r="F1151" s="30" t="s">
        <v>81</v>
      </c>
      <c r="G1151" s="31">
        <v>35</v>
      </c>
      <c r="H1151" s="30" t="s">
        <v>55</v>
      </c>
      <c r="I1151" s="32">
        <v>9362</v>
      </c>
      <c r="K1151" s="36">
        <f t="shared" si="17"/>
        <v>1568</v>
      </c>
      <c r="L1151" s="36">
        <f>IFERROR(VLOOKUP(K1151,Table2[[Employee Number]:[Monthly Income]],6, FALSE),"No Value")</f>
        <v>9250</v>
      </c>
      <c r="M1151" s="36" t="str">
        <f>IFERROR(VLOOKUP(K1151,Table2[[Employee Number]:[Job Role]],3,FALSE),"NULL")</f>
        <v>Sales Executive</v>
      </c>
    </row>
    <row r="1152" spans="2:13" x14ac:dyDescent="0.25">
      <c r="B1152" s="29" t="s">
        <v>56</v>
      </c>
      <c r="C1152" s="30" t="s">
        <v>60</v>
      </c>
      <c r="D1152" s="31">
        <v>1465</v>
      </c>
      <c r="E1152" s="30" t="s">
        <v>62</v>
      </c>
      <c r="F1152" s="30" t="s">
        <v>81</v>
      </c>
      <c r="G1152" s="31">
        <v>45</v>
      </c>
      <c r="H1152" s="30" t="s">
        <v>77</v>
      </c>
      <c r="I1152" s="32">
        <v>9380</v>
      </c>
      <c r="K1152" s="36">
        <f t="shared" si="17"/>
        <v>1425</v>
      </c>
      <c r="L1152" s="36">
        <f>IFERROR(VLOOKUP(K1152,Table2[[Employee Number]:[Monthly Income]],6, FALSE),"No Value")</f>
        <v>9278</v>
      </c>
      <c r="M1152" s="36" t="str">
        <f>IFERROR(VLOOKUP(K1152,Table2[[Employee Number]:[Job Role]],3,FALSE),"NULL")</f>
        <v>Sales Executive</v>
      </c>
    </row>
    <row r="1153" spans="2:13" x14ac:dyDescent="0.25">
      <c r="B1153" s="29" t="s">
        <v>56</v>
      </c>
      <c r="C1153" s="30" t="s">
        <v>60</v>
      </c>
      <c r="D1153" s="31">
        <v>288</v>
      </c>
      <c r="E1153" s="30" t="s">
        <v>62</v>
      </c>
      <c r="F1153" s="30" t="s">
        <v>83</v>
      </c>
      <c r="G1153" s="31">
        <v>46</v>
      </c>
      <c r="H1153" s="30" t="s">
        <v>71</v>
      </c>
      <c r="I1153" s="32">
        <v>9396</v>
      </c>
      <c r="K1153" s="36" t="str">
        <f t="shared" si="17"/>
        <v>No Data Available</v>
      </c>
      <c r="L1153" s="36" t="str">
        <f>IFERROR(VLOOKUP(K1153,Table2[[Employee Number]:[Monthly Income]],6, FALSE),"No Value")</f>
        <v>No Value</v>
      </c>
      <c r="M1153" s="36" t="str">
        <f>IFERROR(VLOOKUP(K1153,Table2[[Employee Number]:[Job Role]],3,FALSE),"NULL")</f>
        <v>NULL</v>
      </c>
    </row>
    <row r="1154" spans="2:13" x14ac:dyDescent="0.25">
      <c r="B1154" s="29" t="s">
        <v>56</v>
      </c>
      <c r="C1154" s="30" t="s">
        <v>48</v>
      </c>
      <c r="D1154" s="31">
        <v>228</v>
      </c>
      <c r="E1154" s="30" t="s">
        <v>51</v>
      </c>
      <c r="F1154" s="30" t="s">
        <v>52</v>
      </c>
      <c r="G1154" s="31">
        <v>30</v>
      </c>
      <c r="H1154" s="30" t="s">
        <v>77</v>
      </c>
      <c r="I1154" s="32">
        <v>9419</v>
      </c>
      <c r="K1154" s="36">
        <f t="shared" si="17"/>
        <v>1412</v>
      </c>
      <c r="L1154" s="36">
        <f>IFERROR(VLOOKUP(K1154,Table2[[Employee Number]:[Monthly Income]],6, FALSE),"No Value")</f>
        <v>9362</v>
      </c>
      <c r="M1154" s="36" t="str">
        <f>IFERROR(VLOOKUP(K1154,Table2[[Employee Number]:[Job Role]],3,FALSE),"NULL")</f>
        <v>Manufacturing Director</v>
      </c>
    </row>
    <row r="1155" spans="2:13" x14ac:dyDescent="0.25">
      <c r="B1155" s="29" t="s">
        <v>56</v>
      </c>
      <c r="C1155" s="30" t="s">
        <v>60</v>
      </c>
      <c r="D1155" s="31">
        <v>689</v>
      </c>
      <c r="E1155" s="30" t="s">
        <v>62</v>
      </c>
      <c r="F1155" s="30" t="s">
        <v>81</v>
      </c>
      <c r="G1155" s="31">
        <v>37</v>
      </c>
      <c r="H1155" s="30" t="s">
        <v>77</v>
      </c>
      <c r="I1155" s="32">
        <v>9434</v>
      </c>
      <c r="K1155" s="36">
        <f t="shared" si="17"/>
        <v>1465</v>
      </c>
      <c r="L1155" s="36">
        <f>IFERROR(VLOOKUP(K1155,Table2[[Employee Number]:[Monthly Income]],6, FALSE),"No Value")</f>
        <v>9380</v>
      </c>
      <c r="M1155" s="36" t="str">
        <f>IFERROR(VLOOKUP(K1155,Table2[[Employee Number]:[Job Role]],3,FALSE),"NULL")</f>
        <v>Manufacturing Director</v>
      </c>
    </row>
    <row r="1156" spans="2:13" x14ac:dyDescent="0.25">
      <c r="B1156" s="29" t="s">
        <v>56</v>
      </c>
      <c r="C1156" s="30" t="s">
        <v>60</v>
      </c>
      <c r="D1156" s="31">
        <v>223</v>
      </c>
      <c r="E1156" s="30" t="s">
        <v>62</v>
      </c>
      <c r="F1156" s="30" t="s">
        <v>83</v>
      </c>
      <c r="G1156" s="31">
        <v>57</v>
      </c>
      <c r="H1156" s="30" t="s">
        <v>55</v>
      </c>
      <c r="I1156" s="32">
        <v>9439</v>
      </c>
      <c r="K1156" s="36">
        <f t="shared" si="17"/>
        <v>288</v>
      </c>
      <c r="L1156" s="36">
        <f>IFERROR(VLOOKUP(K1156,Table2[[Employee Number]:[Monthly Income]],6, FALSE),"No Value")</f>
        <v>9396</v>
      </c>
      <c r="M1156" s="36" t="str">
        <f>IFERROR(VLOOKUP(K1156,Table2[[Employee Number]:[Job Role]],3,FALSE),"NULL")</f>
        <v>Healthcare Representative</v>
      </c>
    </row>
    <row r="1157" spans="2:13" x14ac:dyDescent="0.25">
      <c r="B1157" s="29" t="s">
        <v>56</v>
      </c>
      <c r="C1157" s="30" t="s">
        <v>48</v>
      </c>
      <c r="D1157" s="31">
        <v>1700</v>
      </c>
      <c r="E1157" s="30" t="s">
        <v>62</v>
      </c>
      <c r="F1157" s="30" t="s">
        <v>52</v>
      </c>
      <c r="G1157" s="31">
        <v>37</v>
      </c>
      <c r="H1157" s="30" t="s">
        <v>71</v>
      </c>
      <c r="I1157" s="32">
        <v>9525</v>
      </c>
      <c r="K1157" s="36">
        <f t="shared" si="17"/>
        <v>228</v>
      </c>
      <c r="L1157" s="36">
        <f>IFERROR(VLOOKUP(K1157,Table2[[Employee Number]:[Monthly Income]],6, FALSE),"No Value")</f>
        <v>9419</v>
      </c>
      <c r="M1157" s="36" t="str">
        <f>IFERROR(VLOOKUP(K1157,Table2[[Employee Number]:[Job Role]],3,FALSE),"NULL")</f>
        <v>Sales Executive</v>
      </c>
    </row>
    <row r="1158" spans="2:13" x14ac:dyDescent="0.25">
      <c r="B1158" s="29" t="s">
        <v>56</v>
      </c>
      <c r="C1158" s="30" t="s">
        <v>60</v>
      </c>
      <c r="D1158" s="31">
        <v>12</v>
      </c>
      <c r="E1158" s="30" t="s">
        <v>62</v>
      </c>
      <c r="F1158" s="30" t="s">
        <v>81</v>
      </c>
      <c r="G1158" s="31">
        <v>38</v>
      </c>
      <c r="H1158" s="30" t="s">
        <v>77</v>
      </c>
      <c r="I1158" s="32">
        <v>9526</v>
      </c>
      <c r="K1158" s="36">
        <f t="shared" si="17"/>
        <v>689</v>
      </c>
      <c r="L1158" s="36">
        <f>IFERROR(VLOOKUP(K1158,Table2[[Employee Number]:[Monthly Income]],6, FALSE),"No Value")</f>
        <v>9434</v>
      </c>
      <c r="M1158" s="36" t="str">
        <f>IFERROR(VLOOKUP(K1158,Table2[[Employee Number]:[Job Role]],3,FALSE),"NULL")</f>
        <v>Manufacturing Director</v>
      </c>
    </row>
    <row r="1159" spans="2:13" x14ac:dyDescent="0.25">
      <c r="B1159" s="29" t="s">
        <v>56</v>
      </c>
      <c r="C1159" s="30" t="s">
        <v>60</v>
      </c>
      <c r="D1159" s="31">
        <v>256</v>
      </c>
      <c r="E1159" s="30" t="s">
        <v>62</v>
      </c>
      <c r="F1159" s="30" t="s">
        <v>81</v>
      </c>
      <c r="G1159" s="31">
        <v>34</v>
      </c>
      <c r="H1159" s="30" t="s">
        <v>65</v>
      </c>
      <c r="I1159" s="32">
        <v>9547</v>
      </c>
      <c r="K1159" s="36">
        <f t="shared" si="17"/>
        <v>223</v>
      </c>
      <c r="L1159" s="36">
        <f>IFERROR(VLOOKUP(K1159,Table2[[Employee Number]:[Monthly Income]],6, FALSE),"No Value")</f>
        <v>9439</v>
      </c>
      <c r="M1159" s="36" t="str">
        <f>IFERROR(VLOOKUP(K1159,Table2[[Employee Number]:[Job Role]],3,FALSE),"NULL")</f>
        <v>Healthcare Representative</v>
      </c>
    </row>
    <row r="1160" spans="2:13" x14ac:dyDescent="0.25">
      <c r="B1160" s="29" t="s">
        <v>44</v>
      </c>
      <c r="C1160" s="30" t="s">
        <v>48</v>
      </c>
      <c r="D1160" s="31">
        <v>1100</v>
      </c>
      <c r="E1160" s="30" t="s">
        <v>62</v>
      </c>
      <c r="F1160" s="30" t="s">
        <v>52</v>
      </c>
      <c r="G1160" s="31">
        <v>35</v>
      </c>
      <c r="H1160" s="30" t="s">
        <v>77</v>
      </c>
      <c r="I1160" s="32">
        <v>9582</v>
      </c>
      <c r="K1160" s="36">
        <f t="shared" si="17"/>
        <v>1700</v>
      </c>
      <c r="L1160" s="36">
        <f>IFERROR(VLOOKUP(K1160,Table2[[Employee Number]:[Monthly Income]],6, FALSE),"No Value")</f>
        <v>9525</v>
      </c>
      <c r="M1160" s="36" t="str">
        <f>IFERROR(VLOOKUP(K1160,Table2[[Employee Number]:[Job Role]],3,FALSE),"NULL")</f>
        <v>Sales Executive</v>
      </c>
    </row>
    <row r="1161" spans="2:13" x14ac:dyDescent="0.25">
      <c r="B1161" s="29" t="s">
        <v>56</v>
      </c>
      <c r="C1161" s="30" t="s">
        <v>48</v>
      </c>
      <c r="D1161" s="31">
        <v>656</v>
      </c>
      <c r="E1161" s="30" t="s">
        <v>62</v>
      </c>
      <c r="F1161" s="30" t="s">
        <v>52</v>
      </c>
      <c r="G1161" s="31">
        <v>37</v>
      </c>
      <c r="H1161" s="30" t="s">
        <v>77</v>
      </c>
      <c r="I1161" s="32">
        <v>9602</v>
      </c>
      <c r="K1161" s="36">
        <f t="shared" ref="K1161:K1224" si="18">IF(B1158="No", D1158, "No Data Available")</f>
        <v>12</v>
      </c>
      <c r="L1161" s="36">
        <f>IFERROR(VLOOKUP(K1161,Table2[[Employee Number]:[Monthly Income]],6, FALSE),"No Value")</f>
        <v>9526</v>
      </c>
      <c r="M1161" s="36" t="str">
        <f>IFERROR(VLOOKUP(K1161,Table2[[Employee Number]:[Job Role]],3,FALSE),"NULL")</f>
        <v>Manufacturing Director</v>
      </c>
    </row>
    <row r="1162" spans="2:13" x14ac:dyDescent="0.25">
      <c r="B1162" s="29" t="s">
        <v>56</v>
      </c>
      <c r="C1162" s="30" t="s">
        <v>48</v>
      </c>
      <c r="D1162" s="31">
        <v>1739</v>
      </c>
      <c r="E1162" s="30" t="s">
        <v>62</v>
      </c>
      <c r="F1162" s="30" t="s">
        <v>52</v>
      </c>
      <c r="G1162" s="31">
        <v>32</v>
      </c>
      <c r="H1162" s="30" t="s">
        <v>77</v>
      </c>
      <c r="I1162" s="32">
        <v>9610</v>
      </c>
      <c r="K1162" s="36">
        <f t="shared" si="18"/>
        <v>256</v>
      </c>
      <c r="L1162" s="36">
        <f>IFERROR(VLOOKUP(K1162,Table2[[Employee Number]:[Monthly Income]],6, FALSE),"No Value")</f>
        <v>9547</v>
      </c>
      <c r="M1162" s="36" t="str">
        <f>IFERROR(VLOOKUP(K1162,Table2[[Employee Number]:[Job Role]],3,FALSE),"NULL")</f>
        <v>Manufacturing Director</v>
      </c>
    </row>
    <row r="1163" spans="2:13" x14ac:dyDescent="0.25">
      <c r="B1163" s="29" t="s">
        <v>56</v>
      </c>
      <c r="C1163" s="30" t="s">
        <v>60</v>
      </c>
      <c r="D1163" s="31">
        <v>417</v>
      </c>
      <c r="E1163" s="30" t="s">
        <v>62</v>
      </c>
      <c r="F1163" s="30" t="s">
        <v>83</v>
      </c>
      <c r="G1163" s="31">
        <v>39</v>
      </c>
      <c r="H1163" s="30" t="s">
        <v>77</v>
      </c>
      <c r="I1163" s="32">
        <v>9613</v>
      </c>
      <c r="K1163" s="36" t="str">
        <f t="shared" si="18"/>
        <v>No Data Available</v>
      </c>
      <c r="L1163" s="36" t="str">
        <f>IFERROR(VLOOKUP(K1163,Table2[[Employee Number]:[Monthly Income]],6, FALSE),"No Value")</f>
        <v>No Value</v>
      </c>
      <c r="M1163" s="36" t="str">
        <f>IFERROR(VLOOKUP(K1163,Table2[[Employee Number]:[Job Role]],3,FALSE),"NULL")</f>
        <v>NULL</v>
      </c>
    </row>
    <row r="1164" spans="2:13" x14ac:dyDescent="0.25">
      <c r="B1164" s="29" t="s">
        <v>44</v>
      </c>
      <c r="C1164" s="30" t="s">
        <v>48</v>
      </c>
      <c r="D1164" s="31">
        <v>118</v>
      </c>
      <c r="E1164" s="30" t="s">
        <v>62</v>
      </c>
      <c r="F1164" s="30" t="s">
        <v>52</v>
      </c>
      <c r="G1164" s="31">
        <v>46</v>
      </c>
      <c r="H1164" s="30" t="s">
        <v>55</v>
      </c>
      <c r="I1164" s="32">
        <v>9619</v>
      </c>
      <c r="K1164" s="36">
        <f t="shared" si="18"/>
        <v>656</v>
      </c>
      <c r="L1164" s="36">
        <f>IFERROR(VLOOKUP(K1164,Table2[[Employee Number]:[Monthly Income]],6, FALSE),"No Value")</f>
        <v>9602</v>
      </c>
      <c r="M1164" s="36" t="str">
        <f>IFERROR(VLOOKUP(K1164,Table2[[Employee Number]:[Job Role]],3,FALSE),"NULL")</f>
        <v>Sales Executive</v>
      </c>
    </row>
    <row r="1165" spans="2:13" x14ac:dyDescent="0.25">
      <c r="B1165" s="29" t="s">
        <v>56</v>
      </c>
      <c r="C1165" s="30" t="s">
        <v>48</v>
      </c>
      <c r="D1165" s="31">
        <v>1833</v>
      </c>
      <c r="E1165" s="30" t="s">
        <v>51</v>
      </c>
      <c r="F1165" s="30" t="s">
        <v>52</v>
      </c>
      <c r="G1165" s="31">
        <v>31</v>
      </c>
      <c r="H1165" s="30" t="s">
        <v>71</v>
      </c>
      <c r="I1165" s="32">
        <v>9637</v>
      </c>
      <c r="K1165" s="36">
        <f t="shared" si="18"/>
        <v>1739</v>
      </c>
      <c r="L1165" s="36">
        <f>IFERROR(VLOOKUP(K1165,Table2[[Employee Number]:[Monthly Income]],6, FALSE),"No Value")</f>
        <v>9610</v>
      </c>
      <c r="M1165" s="36" t="str">
        <f>IFERROR(VLOOKUP(K1165,Table2[[Employee Number]:[Job Role]],3,FALSE),"NULL")</f>
        <v>Sales Executive</v>
      </c>
    </row>
    <row r="1166" spans="2:13" x14ac:dyDescent="0.25">
      <c r="B1166" s="29" t="s">
        <v>56</v>
      </c>
      <c r="C1166" s="30" t="s">
        <v>60</v>
      </c>
      <c r="D1166" s="31">
        <v>1816</v>
      </c>
      <c r="E1166" s="30" t="s">
        <v>51</v>
      </c>
      <c r="F1166" s="30" t="s">
        <v>81</v>
      </c>
      <c r="G1166" s="31">
        <v>30</v>
      </c>
      <c r="H1166" s="30" t="s">
        <v>77</v>
      </c>
      <c r="I1166" s="32">
        <v>9667</v>
      </c>
      <c r="K1166" s="36">
        <f t="shared" si="18"/>
        <v>417</v>
      </c>
      <c r="L1166" s="36">
        <f>IFERROR(VLOOKUP(K1166,Table2[[Employee Number]:[Monthly Income]],6, FALSE),"No Value")</f>
        <v>9613</v>
      </c>
      <c r="M1166" s="36" t="str">
        <f>IFERROR(VLOOKUP(K1166,Table2[[Employee Number]:[Job Role]],3,FALSE),"NULL")</f>
        <v>Healthcare Representative</v>
      </c>
    </row>
    <row r="1167" spans="2:13" x14ac:dyDescent="0.25">
      <c r="B1167" s="29" t="s">
        <v>56</v>
      </c>
      <c r="C1167" s="30" t="s">
        <v>60</v>
      </c>
      <c r="D1167" s="31">
        <v>1966</v>
      </c>
      <c r="E1167" s="30" t="s">
        <v>62</v>
      </c>
      <c r="F1167" s="30" t="s">
        <v>81</v>
      </c>
      <c r="G1167" s="31">
        <v>32</v>
      </c>
      <c r="H1167" s="30" t="s">
        <v>71</v>
      </c>
      <c r="I1167" s="32">
        <v>9679</v>
      </c>
      <c r="K1167" s="36" t="str">
        <f t="shared" si="18"/>
        <v>No Data Available</v>
      </c>
      <c r="L1167" s="36" t="str">
        <f>IFERROR(VLOOKUP(K1167,Table2[[Employee Number]:[Monthly Income]],6, FALSE),"No Value")</f>
        <v>No Value</v>
      </c>
      <c r="M1167" s="36" t="str">
        <f>IFERROR(VLOOKUP(K1167,Table2[[Employee Number]:[Job Role]],3,FALSE),"NULL")</f>
        <v>NULL</v>
      </c>
    </row>
    <row r="1168" spans="2:13" x14ac:dyDescent="0.25">
      <c r="B1168" s="29" t="s">
        <v>56</v>
      </c>
      <c r="C1168" s="30" t="s">
        <v>48</v>
      </c>
      <c r="D1168" s="31">
        <v>481</v>
      </c>
      <c r="E1168" s="30" t="s">
        <v>62</v>
      </c>
      <c r="F1168" s="30" t="s">
        <v>52</v>
      </c>
      <c r="G1168" s="31">
        <v>36</v>
      </c>
      <c r="H1168" s="30" t="s">
        <v>71</v>
      </c>
      <c r="I1168" s="32">
        <v>9699</v>
      </c>
      <c r="K1168" s="36">
        <f t="shared" si="18"/>
        <v>1833</v>
      </c>
      <c r="L1168" s="36">
        <f>IFERROR(VLOOKUP(K1168,Table2[[Employee Number]:[Monthly Income]],6, FALSE),"No Value")</f>
        <v>9637</v>
      </c>
      <c r="M1168" s="36" t="str">
        <f>IFERROR(VLOOKUP(K1168,Table2[[Employee Number]:[Job Role]],3,FALSE),"NULL")</f>
        <v>Sales Executive</v>
      </c>
    </row>
    <row r="1169" spans="2:13" x14ac:dyDescent="0.25">
      <c r="B1169" s="29" t="s">
        <v>56</v>
      </c>
      <c r="C1169" s="30" t="s">
        <v>48</v>
      </c>
      <c r="D1169" s="31">
        <v>954</v>
      </c>
      <c r="E1169" s="30" t="s">
        <v>62</v>
      </c>
      <c r="F1169" s="30" t="s">
        <v>52</v>
      </c>
      <c r="G1169" s="31">
        <v>40</v>
      </c>
      <c r="H1169" s="30" t="s">
        <v>71</v>
      </c>
      <c r="I1169" s="32">
        <v>9705</v>
      </c>
      <c r="K1169" s="36">
        <f t="shared" si="18"/>
        <v>1816</v>
      </c>
      <c r="L1169" s="36">
        <f>IFERROR(VLOOKUP(K1169,Table2[[Employee Number]:[Monthly Income]],6, FALSE),"No Value")</f>
        <v>9667</v>
      </c>
      <c r="M1169" s="36" t="str">
        <f>IFERROR(VLOOKUP(K1169,Table2[[Employee Number]:[Job Role]],3,FALSE),"NULL")</f>
        <v>Manufacturing Director</v>
      </c>
    </row>
    <row r="1170" spans="2:13" x14ac:dyDescent="0.25">
      <c r="B1170" s="29" t="s">
        <v>56</v>
      </c>
      <c r="C1170" s="30" t="s">
        <v>48</v>
      </c>
      <c r="D1170" s="31">
        <v>1882</v>
      </c>
      <c r="E1170" s="30" t="s">
        <v>62</v>
      </c>
      <c r="F1170" s="30" t="s">
        <v>52</v>
      </c>
      <c r="G1170" s="31">
        <v>34</v>
      </c>
      <c r="H1170" s="30" t="s">
        <v>77</v>
      </c>
      <c r="I1170" s="32">
        <v>9713</v>
      </c>
      <c r="K1170" s="36">
        <f t="shared" si="18"/>
        <v>1966</v>
      </c>
      <c r="L1170" s="36">
        <f>IFERROR(VLOOKUP(K1170,Table2[[Employee Number]:[Monthly Income]],6, FALSE),"No Value")</f>
        <v>9679</v>
      </c>
      <c r="M1170" s="36" t="str">
        <f>IFERROR(VLOOKUP(K1170,Table2[[Employee Number]:[Job Role]],3,FALSE),"NULL")</f>
        <v>Manufacturing Director</v>
      </c>
    </row>
    <row r="1171" spans="2:13" x14ac:dyDescent="0.25">
      <c r="B1171" s="29" t="s">
        <v>44</v>
      </c>
      <c r="C1171" s="30" t="s">
        <v>48</v>
      </c>
      <c r="D1171" s="31">
        <v>1562</v>
      </c>
      <c r="E1171" s="30" t="s">
        <v>62</v>
      </c>
      <c r="F1171" s="30" t="s">
        <v>52</v>
      </c>
      <c r="G1171" s="31">
        <v>30</v>
      </c>
      <c r="H1171" s="30" t="s">
        <v>77</v>
      </c>
      <c r="I1171" s="32">
        <v>9714</v>
      </c>
      <c r="K1171" s="36">
        <f t="shared" si="18"/>
        <v>481</v>
      </c>
      <c r="L1171" s="36">
        <f>IFERROR(VLOOKUP(K1171,Table2[[Employee Number]:[Monthly Income]],6, FALSE),"No Value")</f>
        <v>9699</v>
      </c>
      <c r="M1171" s="36" t="str">
        <f>IFERROR(VLOOKUP(K1171,Table2[[Employee Number]:[Job Role]],3,FALSE),"NULL")</f>
        <v>Sales Executive</v>
      </c>
    </row>
    <row r="1172" spans="2:13" x14ac:dyDescent="0.25">
      <c r="B1172" s="29" t="s">
        <v>56</v>
      </c>
      <c r="C1172" s="30" t="s">
        <v>60</v>
      </c>
      <c r="D1172" s="31">
        <v>1544</v>
      </c>
      <c r="E1172" s="30" t="s">
        <v>51</v>
      </c>
      <c r="F1172" s="30" t="s">
        <v>83</v>
      </c>
      <c r="G1172" s="31">
        <v>29</v>
      </c>
      <c r="H1172" s="30" t="s">
        <v>65</v>
      </c>
      <c r="I1172" s="32">
        <v>9715</v>
      </c>
      <c r="K1172" s="36">
        <f t="shared" si="18"/>
        <v>954</v>
      </c>
      <c r="L1172" s="36">
        <f>IFERROR(VLOOKUP(K1172,Table2[[Employee Number]:[Monthly Income]],6, FALSE),"No Value")</f>
        <v>9705</v>
      </c>
      <c r="M1172" s="36" t="str">
        <f>IFERROR(VLOOKUP(K1172,Table2[[Employee Number]:[Job Role]],3,FALSE),"NULL")</f>
        <v>Sales Executive</v>
      </c>
    </row>
    <row r="1173" spans="2:13" x14ac:dyDescent="0.25">
      <c r="B1173" s="29" t="s">
        <v>56</v>
      </c>
      <c r="C1173" s="30" t="s">
        <v>60</v>
      </c>
      <c r="D1173" s="31">
        <v>86</v>
      </c>
      <c r="E1173" s="30" t="s">
        <v>62</v>
      </c>
      <c r="F1173" s="30" t="s">
        <v>63</v>
      </c>
      <c r="G1173" s="31">
        <v>45</v>
      </c>
      <c r="H1173" s="30" t="s">
        <v>77</v>
      </c>
      <c r="I1173" s="32">
        <v>9724</v>
      </c>
      <c r="K1173" s="36">
        <f t="shared" si="18"/>
        <v>1882</v>
      </c>
      <c r="L1173" s="36">
        <f>IFERROR(VLOOKUP(K1173,Table2[[Employee Number]:[Monthly Income]],6, FALSE),"No Value")</f>
        <v>9713</v>
      </c>
      <c r="M1173" s="36" t="str">
        <f>IFERROR(VLOOKUP(K1173,Table2[[Employee Number]:[Job Role]],3,FALSE),"NULL")</f>
        <v>Sales Executive</v>
      </c>
    </row>
    <row r="1174" spans="2:13" x14ac:dyDescent="0.25">
      <c r="B1174" s="29" t="s">
        <v>56</v>
      </c>
      <c r="C1174" s="30" t="s">
        <v>48</v>
      </c>
      <c r="D1174" s="31">
        <v>1047</v>
      </c>
      <c r="E1174" s="30" t="s">
        <v>62</v>
      </c>
      <c r="F1174" s="30" t="s">
        <v>52</v>
      </c>
      <c r="G1174" s="31">
        <v>34</v>
      </c>
      <c r="H1174" s="30" t="s">
        <v>71</v>
      </c>
      <c r="I1174" s="32">
        <v>9725</v>
      </c>
      <c r="K1174" s="36" t="str">
        <f t="shared" si="18"/>
        <v>No Data Available</v>
      </c>
      <c r="L1174" s="36" t="str">
        <f>IFERROR(VLOOKUP(K1174,Table2[[Employee Number]:[Monthly Income]],6, FALSE),"No Value")</f>
        <v>No Value</v>
      </c>
      <c r="M1174" s="36" t="str">
        <f>IFERROR(VLOOKUP(K1174,Table2[[Employee Number]:[Job Role]],3,FALSE),"NULL")</f>
        <v>NULL</v>
      </c>
    </row>
    <row r="1175" spans="2:13" x14ac:dyDescent="0.25">
      <c r="B1175" s="29" t="s">
        <v>56</v>
      </c>
      <c r="C1175" s="30" t="s">
        <v>48</v>
      </c>
      <c r="D1175" s="31">
        <v>154</v>
      </c>
      <c r="E1175" s="30" t="s">
        <v>51</v>
      </c>
      <c r="F1175" s="30" t="s">
        <v>52</v>
      </c>
      <c r="G1175" s="31">
        <v>36</v>
      </c>
      <c r="H1175" s="30" t="s">
        <v>55</v>
      </c>
      <c r="I1175" s="32">
        <v>9738</v>
      </c>
      <c r="K1175" s="36">
        <f t="shared" si="18"/>
        <v>1544</v>
      </c>
      <c r="L1175" s="36">
        <f>IFERROR(VLOOKUP(K1175,Table2[[Employee Number]:[Monthly Income]],6, FALSE),"No Value")</f>
        <v>9715</v>
      </c>
      <c r="M1175" s="36" t="str">
        <f>IFERROR(VLOOKUP(K1175,Table2[[Employee Number]:[Job Role]],3,FALSE),"NULL")</f>
        <v>Healthcare Representative</v>
      </c>
    </row>
    <row r="1176" spans="2:13" x14ac:dyDescent="0.25">
      <c r="B1176" s="29" t="s">
        <v>56</v>
      </c>
      <c r="C1176" s="30" t="s">
        <v>161</v>
      </c>
      <c r="D1176" s="31">
        <v>1744</v>
      </c>
      <c r="E1176" s="30" t="s">
        <v>51</v>
      </c>
      <c r="F1176" s="30" t="s">
        <v>163</v>
      </c>
      <c r="G1176" s="31">
        <v>45</v>
      </c>
      <c r="H1176" s="30" t="s">
        <v>77</v>
      </c>
      <c r="I1176" s="32">
        <v>9756</v>
      </c>
      <c r="K1176" s="36">
        <f t="shared" si="18"/>
        <v>86</v>
      </c>
      <c r="L1176" s="36">
        <f>IFERROR(VLOOKUP(K1176,Table2[[Employee Number]:[Monthly Income]],6, FALSE),"No Value")</f>
        <v>9724</v>
      </c>
      <c r="M1176" s="36" t="str">
        <f>IFERROR(VLOOKUP(K1176,Table2[[Employee Number]:[Job Role]],3,FALSE),"NULL")</f>
        <v>Research Scientist</v>
      </c>
    </row>
    <row r="1177" spans="2:13" x14ac:dyDescent="0.25">
      <c r="B1177" s="29" t="s">
        <v>44</v>
      </c>
      <c r="C1177" s="30" t="s">
        <v>60</v>
      </c>
      <c r="D1177" s="31">
        <v>587</v>
      </c>
      <c r="E1177" s="30" t="s">
        <v>62</v>
      </c>
      <c r="F1177" s="30" t="s">
        <v>83</v>
      </c>
      <c r="G1177" s="31">
        <v>31</v>
      </c>
      <c r="H1177" s="30" t="s">
        <v>77</v>
      </c>
      <c r="I1177" s="32">
        <v>9824</v>
      </c>
      <c r="K1177" s="36">
        <f t="shared" si="18"/>
        <v>1047</v>
      </c>
      <c r="L1177" s="36">
        <f>IFERROR(VLOOKUP(K1177,Table2[[Employee Number]:[Monthly Income]],6, FALSE),"No Value")</f>
        <v>9725</v>
      </c>
      <c r="M1177" s="36" t="str">
        <f>IFERROR(VLOOKUP(K1177,Table2[[Employee Number]:[Job Role]],3,FALSE),"NULL")</f>
        <v>Sales Executive</v>
      </c>
    </row>
    <row r="1178" spans="2:13" x14ac:dyDescent="0.25">
      <c r="B1178" s="29" t="s">
        <v>56</v>
      </c>
      <c r="C1178" s="30" t="s">
        <v>60</v>
      </c>
      <c r="D1178" s="31">
        <v>634</v>
      </c>
      <c r="E1178" s="30" t="s">
        <v>51</v>
      </c>
      <c r="F1178" s="30" t="s">
        <v>83</v>
      </c>
      <c r="G1178" s="31">
        <v>38</v>
      </c>
      <c r="H1178" s="30" t="s">
        <v>77</v>
      </c>
      <c r="I1178" s="32">
        <v>9824</v>
      </c>
      <c r="K1178" s="36">
        <f t="shared" si="18"/>
        <v>154</v>
      </c>
      <c r="L1178" s="36">
        <f>IFERROR(VLOOKUP(K1178,Table2[[Employee Number]:[Monthly Income]],6, FALSE),"No Value")</f>
        <v>9738</v>
      </c>
      <c r="M1178" s="36" t="str">
        <f>IFERROR(VLOOKUP(K1178,Table2[[Employee Number]:[Job Role]],3,FALSE),"NULL")</f>
        <v>Sales Executive</v>
      </c>
    </row>
    <row r="1179" spans="2:13" x14ac:dyDescent="0.25">
      <c r="B1179" s="29" t="s">
        <v>56</v>
      </c>
      <c r="C1179" s="30" t="s">
        <v>48</v>
      </c>
      <c r="D1179" s="31">
        <v>1324</v>
      </c>
      <c r="E1179" s="30" t="s">
        <v>51</v>
      </c>
      <c r="F1179" s="30" t="s">
        <v>52</v>
      </c>
      <c r="G1179" s="31">
        <v>31</v>
      </c>
      <c r="H1179" s="30" t="s">
        <v>71</v>
      </c>
      <c r="I1179" s="32">
        <v>9852</v>
      </c>
      <c r="K1179" s="36">
        <f t="shared" si="18"/>
        <v>1744</v>
      </c>
      <c r="L1179" s="36">
        <f>IFERROR(VLOOKUP(K1179,Table2[[Employee Number]:[Monthly Income]],6, FALSE),"No Value")</f>
        <v>9756</v>
      </c>
      <c r="M1179" s="36" t="str">
        <f>IFERROR(VLOOKUP(K1179,Table2[[Employee Number]:[Job Role]],3,FALSE),"NULL")</f>
        <v>Human Resources</v>
      </c>
    </row>
    <row r="1180" spans="2:13" x14ac:dyDescent="0.25">
      <c r="B1180" s="29" t="s">
        <v>44</v>
      </c>
      <c r="C1180" s="30" t="s">
        <v>48</v>
      </c>
      <c r="D1180" s="31">
        <v>1933</v>
      </c>
      <c r="E1180" s="30" t="s">
        <v>51</v>
      </c>
      <c r="F1180" s="30" t="s">
        <v>52</v>
      </c>
      <c r="G1180" s="31">
        <v>28</v>
      </c>
      <c r="H1180" s="30" t="s">
        <v>55</v>
      </c>
      <c r="I1180" s="32">
        <v>9854</v>
      </c>
      <c r="K1180" s="36" t="str">
        <f t="shared" si="18"/>
        <v>No Data Available</v>
      </c>
      <c r="L1180" s="36" t="str">
        <f>IFERROR(VLOOKUP(K1180,Table2[[Employee Number]:[Monthly Income]],6, FALSE),"No Value")</f>
        <v>No Value</v>
      </c>
      <c r="M1180" s="36" t="str">
        <f>IFERROR(VLOOKUP(K1180,Table2[[Employee Number]:[Job Role]],3,FALSE),"NULL")</f>
        <v>NULL</v>
      </c>
    </row>
    <row r="1181" spans="2:13" x14ac:dyDescent="0.25">
      <c r="B1181" s="29" t="s">
        <v>56</v>
      </c>
      <c r="C1181" s="30" t="s">
        <v>60</v>
      </c>
      <c r="D1181" s="31">
        <v>70</v>
      </c>
      <c r="E1181" s="30" t="s">
        <v>62</v>
      </c>
      <c r="F1181" s="30" t="s">
        <v>83</v>
      </c>
      <c r="G1181" s="31">
        <v>35</v>
      </c>
      <c r="H1181" s="30" t="s">
        <v>55</v>
      </c>
      <c r="I1181" s="32">
        <v>9884</v>
      </c>
      <c r="K1181" s="36">
        <f t="shared" si="18"/>
        <v>634</v>
      </c>
      <c r="L1181" s="36">
        <f>IFERROR(VLOOKUP(K1181,Table2[[Employee Number]:[Monthly Income]],6, FALSE),"No Value")</f>
        <v>9824</v>
      </c>
      <c r="M1181" s="36" t="str">
        <f>IFERROR(VLOOKUP(K1181,Table2[[Employee Number]:[Job Role]],3,FALSE),"NULL")</f>
        <v>Healthcare Representative</v>
      </c>
    </row>
    <row r="1182" spans="2:13" x14ac:dyDescent="0.25">
      <c r="B1182" s="29" t="s">
        <v>56</v>
      </c>
      <c r="C1182" s="30" t="s">
        <v>48</v>
      </c>
      <c r="D1182" s="31">
        <v>1950</v>
      </c>
      <c r="E1182" s="30" t="s">
        <v>62</v>
      </c>
      <c r="F1182" s="30" t="s">
        <v>52</v>
      </c>
      <c r="G1182" s="31">
        <v>34</v>
      </c>
      <c r="H1182" s="30" t="s">
        <v>77</v>
      </c>
      <c r="I1182" s="32">
        <v>9888</v>
      </c>
      <c r="K1182" s="36">
        <f t="shared" si="18"/>
        <v>1324</v>
      </c>
      <c r="L1182" s="36">
        <f>IFERROR(VLOOKUP(K1182,Table2[[Employee Number]:[Monthly Income]],6, FALSE),"No Value")</f>
        <v>9852</v>
      </c>
      <c r="M1182" s="36" t="str">
        <f>IFERROR(VLOOKUP(K1182,Table2[[Employee Number]:[Job Role]],3,FALSE),"NULL")</f>
        <v>Sales Executive</v>
      </c>
    </row>
    <row r="1183" spans="2:13" x14ac:dyDescent="0.25">
      <c r="B1183" s="29" t="s">
        <v>44</v>
      </c>
      <c r="C1183" s="30" t="s">
        <v>48</v>
      </c>
      <c r="D1183" s="31">
        <v>1862</v>
      </c>
      <c r="E1183" s="30" t="s">
        <v>62</v>
      </c>
      <c r="F1183" s="30" t="s">
        <v>52</v>
      </c>
      <c r="G1183" s="31">
        <v>32</v>
      </c>
      <c r="H1183" s="30" t="s">
        <v>71</v>
      </c>
      <c r="I1183" s="32">
        <v>9907</v>
      </c>
      <c r="K1183" s="36" t="str">
        <f t="shared" si="18"/>
        <v>No Data Available</v>
      </c>
      <c r="L1183" s="36" t="str">
        <f>IFERROR(VLOOKUP(K1183,Table2[[Employee Number]:[Monthly Income]],6, FALSE),"No Value")</f>
        <v>No Value</v>
      </c>
      <c r="M1183" s="36" t="str">
        <f>IFERROR(VLOOKUP(K1183,Table2[[Employee Number]:[Job Role]],3,FALSE),"NULL")</f>
        <v>NULL</v>
      </c>
    </row>
    <row r="1184" spans="2:13" x14ac:dyDescent="0.25">
      <c r="B1184" s="29" t="s">
        <v>56</v>
      </c>
      <c r="C1184" s="30" t="s">
        <v>48</v>
      </c>
      <c r="D1184" s="31">
        <v>1582</v>
      </c>
      <c r="E1184" s="30" t="s">
        <v>62</v>
      </c>
      <c r="F1184" s="30" t="s">
        <v>52</v>
      </c>
      <c r="G1184" s="31">
        <v>38</v>
      </c>
      <c r="H1184" s="30" t="s">
        <v>77</v>
      </c>
      <c r="I1184" s="32">
        <v>9924</v>
      </c>
      <c r="K1184" s="36">
        <f t="shared" si="18"/>
        <v>70</v>
      </c>
      <c r="L1184" s="36">
        <f>IFERROR(VLOOKUP(K1184,Table2[[Employee Number]:[Monthly Income]],6, FALSE),"No Value")</f>
        <v>9884</v>
      </c>
      <c r="M1184" s="36" t="str">
        <f>IFERROR(VLOOKUP(K1184,Table2[[Employee Number]:[Job Role]],3,FALSE),"NULL")</f>
        <v>Healthcare Representative</v>
      </c>
    </row>
    <row r="1185" spans="2:13" x14ac:dyDescent="0.25">
      <c r="B1185" s="29" t="s">
        <v>56</v>
      </c>
      <c r="C1185" s="30" t="s">
        <v>60</v>
      </c>
      <c r="D1185" s="31">
        <v>2057</v>
      </c>
      <c r="E1185" s="30" t="s">
        <v>62</v>
      </c>
      <c r="F1185" s="30" t="s">
        <v>81</v>
      </c>
      <c r="G1185" s="31">
        <v>31</v>
      </c>
      <c r="H1185" s="30" t="s">
        <v>77</v>
      </c>
      <c r="I1185" s="32">
        <v>9936</v>
      </c>
      <c r="K1185" s="36">
        <f t="shared" si="18"/>
        <v>1950</v>
      </c>
      <c r="L1185" s="36">
        <f>IFERROR(VLOOKUP(K1185,Table2[[Employee Number]:[Monthly Income]],6, FALSE),"No Value")</f>
        <v>9888</v>
      </c>
      <c r="M1185" s="36" t="str">
        <f>IFERROR(VLOOKUP(K1185,Table2[[Employee Number]:[Job Role]],3,FALSE),"NULL")</f>
        <v>Sales Executive</v>
      </c>
    </row>
    <row r="1186" spans="2:13" x14ac:dyDescent="0.25">
      <c r="B1186" s="29" t="s">
        <v>44</v>
      </c>
      <c r="C1186" s="30" t="s">
        <v>161</v>
      </c>
      <c r="D1186" s="31">
        <v>590</v>
      </c>
      <c r="E1186" s="30" t="s">
        <v>51</v>
      </c>
      <c r="F1186" s="30" t="s">
        <v>163</v>
      </c>
      <c r="G1186" s="31">
        <v>34</v>
      </c>
      <c r="H1186" s="30" t="s">
        <v>77</v>
      </c>
      <c r="I1186" s="32">
        <v>9950</v>
      </c>
      <c r="K1186" s="36" t="str">
        <f t="shared" si="18"/>
        <v>No Data Available</v>
      </c>
      <c r="L1186" s="36" t="str">
        <f>IFERROR(VLOOKUP(K1186,Table2[[Employee Number]:[Monthly Income]],6, FALSE),"No Value")</f>
        <v>No Value</v>
      </c>
      <c r="M1186" s="36" t="str">
        <f>IFERROR(VLOOKUP(K1186,Table2[[Employee Number]:[Job Role]],3,FALSE),"NULL")</f>
        <v>NULL</v>
      </c>
    </row>
    <row r="1187" spans="2:13" x14ac:dyDescent="0.25">
      <c r="B1187" s="29" t="s">
        <v>56</v>
      </c>
      <c r="C1187" s="30" t="s">
        <v>60</v>
      </c>
      <c r="D1187" s="31">
        <v>1084</v>
      </c>
      <c r="E1187" s="30" t="s">
        <v>62</v>
      </c>
      <c r="F1187" s="30" t="s">
        <v>81</v>
      </c>
      <c r="G1187" s="31">
        <v>30</v>
      </c>
      <c r="H1187" s="30" t="s">
        <v>77</v>
      </c>
      <c r="I1187" s="32">
        <v>9957</v>
      </c>
      <c r="K1187" s="36">
        <f t="shared" si="18"/>
        <v>1582</v>
      </c>
      <c r="L1187" s="36">
        <f>IFERROR(VLOOKUP(K1187,Table2[[Employee Number]:[Monthly Income]],6, FALSE),"No Value")</f>
        <v>9924</v>
      </c>
      <c r="M1187" s="36" t="str">
        <f>IFERROR(VLOOKUP(K1187,Table2[[Employee Number]:[Job Role]],3,FALSE),"NULL")</f>
        <v>Sales Executive</v>
      </c>
    </row>
    <row r="1188" spans="2:13" x14ac:dyDescent="0.25">
      <c r="B1188" s="29" t="s">
        <v>56</v>
      </c>
      <c r="C1188" s="30" t="s">
        <v>60</v>
      </c>
      <c r="D1188" s="31">
        <v>20</v>
      </c>
      <c r="E1188" s="30" t="s">
        <v>51</v>
      </c>
      <c r="F1188" s="30" t="s">
        <v>81</v>
      </c>
      <c r="G1188" s="31">
        <v>29</v>
      </c>
      <c r="H1188" s="30" t="s">
        <v>71</v>
      </c>
      <c r="I1188" s="32">
        <v>9980</v>
      </c>
      <c r="K1188" s="36">
        <f t="shared" si="18"/>
        <v>2057</v>
      </c>
      <c r="L1188" s="36">
        <f>IFERROR(VLOOKUP(K1188,Table2[[Employee Number]:[Monthly Income]],6, FALSE),"No Value")</f>
        <v>9936</v>
      </c>
      <c r="M1188" s="36" t="str">
        <f>IFERROR(VLOOKUP(K1188,Table2[[Employee Number]:[Job Role]],3,FALSE),"NULL")</f>
        <v>Manufacturing Director</v>
      </c>
    </row>
    <row r="1189" spans="2:13" x14ac:dyDescent="0.25">
      <c r="B1189" s="29" t="s">
        <v>56</v>
      </c>
      <c r="C1189" s="30" t="s">
        <v>48</v>
      </c>
      <c r="D1189" s="31">
        <v>592</v>
      </c>
      <c r="E1189" s="30" t="s">
        <v>62</v>
      </c>
      <c r="F1189" s="30" t="s">
        <v>52</v>
      </c>
      <c r="G1189" s="31">
        <v>36</v>
      </c>
      <c r="H1189" s="30" t="s">
        <v>71</v>
      </c>
      <c r="I1189" s="32">
        <v>9980</v>
      </c>
      <c r="K1189" s="36" t="str">
        <f t="shared" si="18"/>
        <v>No Data Available</v>
      </c>
      <c r="L1189" s="36" t="str">
        <f>IFERROR(VLOOKUP(K1189,Table2[[Employee Number]:[Monthly Income]],6, FALSE),"No Value")</f>
        <v>No Value</v>
      </c>
      <c r="M1189" s="36" t="str">
        <f>IFERROR(VLOOKUP(K1189,Table2[[Employee Number]:[Job Role]],3,FALSE),"NULL")</f>
        <v>NULL</v>
      </c>
    </row>
    <row r="1190" spans="2:13" x14ac:dyDescent="0.25">
      <c r="B1190" s="29" t="s">
        <v>56</v>
      </c>
      <c r="C1190" s="30" t="s">
        <v>48</v>
      </c>
      <c r="D1190" s="31">
        <v>293</v>
      </c>
      <c r="E1190" s="30" t="s">
        <v>51</v>
      </c>
      <c r="F1190" s="30" t="s">
        <v>52</v>
      </c>
      <c r="G1190" s="31">
        <v>27</v>
      </c>
      <c r="H1190" s="30" t="s">
        <v>77</v>
      </c>
      <c r="I1190" s="32">
        <v>9981</v>
      </c>
      <c r="K1190" s="36">
        <f t="shared" si="18"/>
        <v>1084</v>
      </c>
      <c r="L1190" s="36">
        <f>IFERROR(VLOOKUP(K1190,Table2[[Employee Number]:[Monthly Income]],6, FALSE),"No Value")</f>
        <v>9957</v>
      </c>
      <c r="M1190" s="36" t="str">
        <f>IFERROR(VLOOKUP(K1190,Table2[[Employee Number]:[Job Role]],3,FALSE),"NULL")</f>
        <v>Manufacturing Director</v>
      </c>
    </row>
    <row r="1191" spans="2:13" x14ac:dyDescent="0.25">
      <c r="B1191" s="29" t="s">
        <v>56</v>
      </c>
      <c r="C1191" s="30" t="s">
        <v>60</v>
      </c>
      <c r="D1191" s="31">
        <v>451</v>
      </c>
      <c r="E1191" s="30" t="s">
        <v>51</v>
      </c>
      <c r="F1191" s="30" t="s">
        <v>83</v>
      </c>
      <c r="G1191" s="31">
        <v>43</v>
      </c>
      <c r="H1191" s="30" t="s">
        <v>77</v>
      </c>
      <c r="I1191" s="32">
        <v>9985</v>
      </c>
      <c r="K1191" s="36">
        <f t="shared" si="18"/>
        <v>20</v>
      </c>
      <c r="L1191" s="36">
        <f>IFERROR(VLOOKUP(K1191,Table2[[Employee Number]:[Monthly Income]],6, FALSE),"No Value")</f>
        <v>9980</v>
      </c>
      <c r="M1191" s="36" t="str">
        <f>IFERROR(VLOOKUP(K1191,Table2[[Employee Number]:[Job Role]],3,FALSE),"NULL")</f>
        <v>Manufacturing Director</v>
      </c>
    </row>
    <row r="1192" spans="2:13" x14ac:dyDescent="0.25">
      <c r="B1192" s="29" t="s">
        <v>56</v>
      </c>
      <c r="C1192" s="30" t="s">
        <v>60</v>
      </c>
      <c r="D1192" s="31">
        <v>2062</v>
      </c>
      <c r="E1192" s="30" t="s">
        <v>62</v>
      </c>
      <c r="F1192" s="30" t="s">
        <v>83</v>
      </c>
      <c r="G1192" s="31">
        <v>39</v>
      </c>
      <c r="H1192" s="30" t="s">
        <v>65</v>
      </c>
      <c r="I1192" s="32">
        <v>9991</v>
      </c>
      <c r="K1192" s="36">
        <f t="shared" si="18"/>
        <v>592</v>
      </c>
      <c r="L1192" s="36">
        <f>IFERROR(VLOOKUP(K1192,Table2[[Employee Number]:[Monthly Income]],6, FALSE),"No Value")</f>
        <v>9980</v>
      </c>
      <c r="M1192" s="36" t="str">
        <f>IFERROR(VLOOKUP(K1192,Table2[[Employee Number]:[Job Role]],3,FALSE),"NULL")</f>
        <v>Sales Executive</v>
      </c>
    </row>
    <row r="1193" spans="2:13" x14ac:dyDescent="0.25">
      <c r="B1193" s="29" t="s">
        <v>56</v>
      </c>
      <c r="C1193" s="30" t="s">
        <v>48</v>
      </c>
      <c r="D1193" s="31">
        <v>1395</v>
      </c>
      <c r="E1193" s="30" t="s">
        <v>62</v>
      </c>
      <c r="F1193" s="30" t="s">
        <v>52</v>
      </c>
      <c r="G1193" s="31">
        <v>33</v>
      </c>
      <c r="H1193" s="30" t="s">
        <v>65</v>
      </c>
      <c r="I1193" s="32">
        <v>9998</v>
      </c>
      <c r="K1193" s="36">
        <f t="shared" si="18"/>
        <v>293</v>
      </c>
      <c r="L1193" s="36">
        <f>IFERROR(VLOOKUP(K1193,Table2[[Employee Number]:[Monthly Income]],6, FALSE),"No Value")</f>
        <v>9981</v>
      </c>
      <c r="M1193" s="36" t="str">
        <f>IFERROR(VLOOKUP(K1193,Table2[[Employee Number]:[Job Role]],3,FALSE),"NULL")</f>
        <v>Sales Executive</v>
      </c>
    </row>
    <row r="1194" spans="2:13" x14ac:dyDescent="0.25">
      <c r="B1194" s="29" t="s">
        <v>44</v>
      </c>
      <c r="C1194" s="30" t="s">
        <v>60</v>
      </c>
      <c r="D1194" s="31">
        <v>1360</v>
      </c>
      <c r="E1194" s="30" t="s">
        <v>51</v>
      </c>
      <c r="F1194" s="30" t="s">
        <v>81</v>
      </c>
      <c r="G1194" s="31">
        <v>58</v>
      </c>
      <c r="H1194" s="30" t="s">
        <v>71</v>
      </c>
      <c r="I1194" s="32">
        <v>10008</v>
      </c>
      <c r="K1194" s="36">
        <f t="shared" si="18"/>
        <v>451</v>
      </c>
      <c r="L1194" s="36">
        <f>IFERROR(VLOOKUP(K1194,Table2[[Employee Number]:[Monthly Income]],6, FALSE),"No Value")</f>
        <v>9985</v>
      </c>
      <c r="M1194" s="36" t="str">
        <f>IFERROR(VLOOKUP(K1194,Table2[[Employee Number]:[Job Role]],3,FALSE),"NULL")</f>
        <v>Healthcare Representative</v>
      </c>
    </row>
    <row r="1195" spans="2:13" x14ac:dyDescent="0.25">
      <c r="B1195" s="29" t="s">
        <v>44</v>
      </c>
      <c r="C1195" s="30" t="s">
        <v>60</v>
      </c>
      <c r="D1195" s="31">
        <v>342</v>
      </c>
      <c r="E1195" s="30" t="s">
        <v>62</v>
      </c>
      <c r="F1195" s="30" t="s">
        <v>81</v>
      </c>
      <c r="G1195" s="31">
        <v>37</v>
      </c>
      <c r="H1195" s="30" t="s">
        <v>77</v>
      </c>
      <c r="I1195" s="32">
        <v>10048</v>
      </c>
      <c r="K1195" s="36">
        <f t="shared" si="18"/>
        <v>2062</v>
      </c>
      <c r="L1195" s="36">
        <f>IFERROR(VLOOKUP(K1195,Table2[[Employee Number]:[Monthly Income]],6, FALSE),"No Value")</f>
        <v>9991</v>
      </c>
      <c r="M1195" s="36" t="str">
        <f>IFERROR(VLOOKUP(K1195,Table2[[Employee Number]:[Job Role]],3,FALSE),"NULL")</f>
        <v>Healthcare Representative</v>
      </c>
    </row>
    <row r="1196" spans="2:13" x14ac:dyDescent="0.25">
      <c r="B1196" s="29" t="s">
        <v>56</v>
      </c>
      <c r="C1196" s="30" t="s">
        <v>60</v>
      </c>
      <c r="D1196" s="31">
        <v>83</v>
      </c>
      <c r="E1196" s="30" t="s">
        <v>51</v>
      </c>
      <c r="F1196" s="30" t="s">
        <v>83</v>
      </c>
      <c r="G1196" s="31">
        <v>36</v>
      </c>
      <c r="H1196" s="30" t="s">
        <v>77</v>
      </c>
      <c r="I1196" s="32">
        <v>10096</v>
      </c>
      <c r="K1196" s="36">
        <f t="shared" si="18"/>
        <v>1395</v>
      </c>
      <c r="L1196" s="36">
        <f>IFERROR(VLOOKUP(K1196,Table2[[Employee Number]:[Monthly Income]],6, FALSE),"No Value")</f>
        <v>9998</v>
      </c>
      <c r="M1196" s="36" t="str">
        <f>IFERROR(VLOOKUP(K1196,Table2[[Employee Number]:[Job Role]],3,FALSE),"NULL")</f>
        <v>Sales Executive</v>
      </c>
    </row>
    <row r="1197" spans="2:13" x14ac:dyDescent="0.25">
      <c r="B1197" s="29" t="s">
        <v>44</v>
      </c>
      <c r="C1197" s="30" t="s">
        <v>48</v>
      </c>
      <c r="D1197" s="31">
        <v>1457</v>
      </c>
      <c r="E1197" s="30" t="s">
        <v>62</v>
      </c>
      <c r="F1197" s="30" t="s">
        <v>52</v>
      </c>
      <c r="G1197" s="31">
        <v>46</v>
      </c>
      <c r="H1197" s="30" t="s">
        <v>77</v>
      </c>
      <c r="I1197" s="32">
        <v>10096</v>
      </c>
      <c r="K1197" s="36" t="str">
        <f t="shared" si="18"/>
        <v>No Data Available</v>
      </c>
      <c r="L1197" s="36" t="str">
        <f>IFERROR(VLOOKUP(K1197,Table2[[Employee Number]:[Monthly Income]],6, FALSE),"No Value")</f>
        <v>No Value</v>
      </c>
      <c r="M1197" s="36" t="str">
        <f>IFERROR(VLOOKUP(K1197,Table2[[Employee Number]:[Job Role]],3,FALSE),"NULL")</f>
        <v>NULL</v>
      </c>
    </row>
    <row r="1198" spans="2:13" x14ac:dyDescent="0.25">
      <c r="B1198" s="29" t="s">
        <v>56</v>
      </c>
      <c r="C1198" s="30" t="s">
        <v>60</v>
      </c>
      <c r="D1198" s="31">
        <v>1547</v>
      </c>
      <c r="E1198" s="30" t="s">
        <v>62</v>
      </c>
      <c r="F1198" s="30" t="s">
        <v>83</v>
      </c>
      <c r="G1198" s="31">
        <v>42</v>
      </c>
      <c r="H1198" s="30" t="s">
        <v>77</v>
      </c>
      <c r="I1198" s="32">
        <v>10124</v>
      </c>
      <c r="K1198" s="36" t="str">
        <f t="shared" si="18"/>
        <v>No Data Available</v>
      </c>
      <c r="L1198" s="36" t="str">
        <f>IFERROR(VLOOKUP(K1198,Table2[[Employee Number]:[Monthly Income]],6, FALSE),"No Value")</f>
        <v>No Value</v>
      </c>
      <c r="M1198" s="36" t="str">
        <f>IFERROR(VLOOKUP(K1198,Table2[[Employee Number]:[Job Role]],3,FALSE),"NULL")</f>
        <v>NULL</v>
      </c>
    </row>
    <row r="1199" spans="2:13" x14ac:dyDescent="0.25">
      <c r="B1199" s="29" t="s">
        <v>44</v>
      </c>
      <c r="C1199" s="30" t="s">
        <v>60</v>
      </c>
      <c r="D1199" s="31">
        <v>1572</v>
      </c>
      <c r="E1199" s="30" t="s">
        <v>51</v>
      </c>
      <c r="F1199" s="30" t="s">
        <v>81</v>
      </c>
      <c r="G1199" s="31">
        <v>53</v>
      </c>
      <c r="H1199" s="30" t="s">
        <v>134</v>
      </c>
      <c r="I1199" s="32">
        <v>10169</v>
      </c>
      <c r="K1199" s="36">
        <f t="shared" si="18"/>
        <v>83</v>
      </c>
      <c r="L1199" s="36">
        <f>IFERROR(VLOOKUP(K1199,Table2[[Employee Number]:[Monthly Income]],6, FALSE),"No Value")</f>
        <v>10096</v>
      </c>
      <c r="M1199" s="36" t="str">
        <f>IFERROR(VLOOKUP(K1199,Table2[[Employee Number]:[Job Role]],3,FALSE),"NULL")</f>
        <v>Healthcare Representative</v>
      </c>
    </row>
    <row r="1200" spans="2:13" x14ac:dyDescent="0.25">
      <c r="B1200" s="29" t="s">
        <v>56</v>
      </c>
      <c r="C1200" s="30" t="s">
        <v>60</v>
      </c>
      <c r="D1200" s="31">
        <v>1496</v>
      </c>
      <c r="E1200" s="30" t="s">
        <v>62</v>
      </c>
      <c r="F1200" s="30" t="s">
        <v>81</v>
      </c>
      <c r="G1200" s="31">
        <v>44</v>
      </c>
      <c r="H1200" s="30" t="s">
        <v>65</v>
      </c>
      <c r="I1200" s="32">
        <v>10209</v>
      </c>
      <c r="K1200" s="36" t="str">
        <f t="shared" si="18"/>
        <v>No Data Available</v>
      </c>
      <c r="L1200" s="36" t="str">
        <f>IFERROR(VLOOKUP(K1200,Table2[[Employee Number]:[Monthly Income]],6, FALSE),"No Value")</f>
        <v>No Value</v>
      </c>
      <c r="M1200" s="36" t="str">
        <f>IFERROR(VLOOKUP(K1200,Table2[[Employee Number]:[Job Role]],3,FALSE),"NULL")</f>
        <v>NULL</v>
      </c>
    </row>
    <row r="1201" spans="2:13" x14ac:dyDescent="0.25">
      <c r="B1201" s="29" t="s">
        <v>56</v>
      </c>
      <c r="C1201" s="30" t="s">
        <v>60</v>
      </c>
      <c r="D1201" s="31">
        <v>845</v>
      </c>
      <c r="E1201" s="30" t="s">
        <v>62</v>
      </c>
      <c r="F1201" s="30" t="s">
        <v>81</v>
      </c>
      <c r="G1201" s="31">
        <v>35</v>
      </c>
      <c r="H1201" s="30" t="s">
        <v>77</v>
      </c>
      <c r="I1201" s="32">
        <v>10221</v>
      </c>
      <c r="K1201" s="36">
        <f t="shared" si="18"/>
        <v>1547</v>
      </c>
      <c r="L1201" s="36">
        <f>IFERROR(VLOOKUP(K1201,Table2[[Employee Number]:[Monthly Income]],6, FALSE),"No Value")</f>
        <v>10124</v>
      </c>
      <c r="M1201" s="36" t="str">
        <f>IFERROR(VLOOKUP(K1201,Table2[[Employee Number]:[Job Role]],3,FALSE),"NULL")</f>
        <v>Healthcare Representative</v>
      </c>
    </row>
    <row r="1202" spans="2:13" x14ac:dyDescent="0.25">
      <c r="B1202" s="29" t="s">
        <v>56</v>
      </c>
      <c r="C1202" s="30" t="s">
        <v>48</v>
      </c>
      <c r="D1202" s="31">
        <v>1293</v>
      </c>
      <c r="E1202" s="30" t="s">
        <v>51</v>
      </c>
      <c r="F1202" s="30" t="s">
        <v>52</v>
      </c>
      <c r="G1202" s="31">
        <v>43</v>
      </c>
      <c r="H1202" s="30" t="s">
        <v>71</v>
      </c>
      <c r="I1202" s="32">
        <v>10231</v>
      </c>
      <c r="K1202" s="36" t="str">
        <f t="shared" si="18"/>
        <v>No Data Available</v>
      </c>
      <c r="L1202" s="36" t="str">
        <f>IFERROR(VLOOKUP(K1202,Table2[[Employee Number]:[Monthly Income]],6, FALSE),"No Value")</f>
        <v>No Value</v>
      </c>
      <c r="M1202" s="36" t="str">
        <f>IFERROR(VLOOKUP(K1202,Table2[[Employee Number]:[Job Role]],3,FALSE),"NULL")</f>
        <v>NULL</v>
      </c>
    </row>
    <row r="1203" spans="2:13" x14ac:dyDescent="0.25">
      <c r="B1203" s="29" t="s">
        <v>56</v>
      </c>
      <c r="C1203" s="30" t="s">
        <v>48</v>
      </c>
      <c r="D1203" s="31">
        <v>106</v>
      </c>
      <c r="E1203" s="30" t="s">
        <v>62</v>
      </c>
      <c r="F1203" s="30" t="s">
        <v>52</v>
      </c>
      <c r="G1203" s="31">
        <v>55</v>
      </c>
      <c r="H1203" s="30" t="s">
        <v>55</v>
      </c>
      <c r="I1203" s="32">
        <v>10239</v>
      </c>
      <c r="K1203" s="36">
        <f t="shared" si="18"/>
        <v>1496</v>
      </c>
      <c r="L1203" s="36">
        <f>IFERROR(VLOOKUP(K1203,Table2[[Employee Number]:[Monthly Income]],6, FALSE),"No Value")</f>
        <v>10209</v>
      </c>
      <c r="M1203" s="36" t="str">
        <f>IFERROR(VLOOKUP(K1203,Table2[[Employee Number]:[Job Role]],3,FALSE),"NULL")</f>
        <v>Manufacturing Director</v>
      </c>
    </row>
    <row r="1204" spans="2:13" x14ac:dyDescent="0.25">
      <c r="B1204" s="29" t="s">
        <v>56</v>
      </c>
      <c r="C1204" s="30" t="s">
        <v>60</v>
      </c>
      <c r="D1204" s="31">
        <v>36</v>
      </c>
      <c r="E1204" s="30" t="s">
        <v>51</v>
      </c>
      <c r="F1204" s="30" t="s">
        <v>83</v>
      </c>
      <c r="G1204" s="31">
        <v>44</v>
      </c>
      <c r="H1204" s="30" t="s">
        <v>71</v>
      </c>
      <c r="I1204" s="32">
        <v>10248</v>
      </c>
      <c r="K1204" s="36">
        <f t="shared" si="18"/>
        <v>845</v>
      </c>
      <c r="L1204" s="36">
        <f>IFERROR(VLOOKUP(K1204,Table2[[Employee Number]:[Monthly Income]],6, FALSE),"No Value")</f>
        <v>10221</v>
      </c>
      <c r="M1204" s="36" t="str">
        <f>IFERROR(VLOOKUP(K1204,Table2[[Employee Number]:[Job Role]],3,FALSE),"NULL")</f>
        <v>Manufacturing Director</v>
      </c>
    </row>
    <row r="1205" spans="2:13" x14ac:dyDescent="0.25">
      <c r="B1205" s="29" t="s">
        <v>56</v>
      </c>
      <c r="C1205" s="30" t="s">
        <v>60</v>
      </c>
      <c r="D1205" s="31">
        <v>1237</v>
      </c>
      <c r="E1205" s="30" t="s">
        <v>51</v>
      </c>
      <c r="F1205" s="30" t="s">
        <v>81</v>
      </c>
      <c r="G1205" s="31">
        <v>36</v>
      </c>
      <c r="H1205" s="30" t="s">
        <v>77</v>
      </c>
      <c r="I1205" s="32">
        <v>10252</v>
      </c>
      <c r="K1205" s="36">
        <f t="shared" si="18"/>
        <v>1293</v>
      </c>
      <c r="L1205" s="36">
        <f>IFERROR(VLOOKUP(K1205,Table2[[Employee Number]:[Monthly Income]],6, FALSE),"No Value")</f>
        <v>10231</v>
      </c>
      <c r="M1205" s="36" t="str">
        <f>IFERROR(VLOOKUP(K1205,Table2[[Employee Number]:[Job Role]],3,FALSE),"NULL")</f>
        <v>Sales Executive</v>
      </c>
    </row>
    <row r="1206" spans="2:13" x14ac:dyDescent="0.25">
      <c r="B1206" s="29" t="s">
        <v>56</v>
      </c>
      <c r="C1206" s="30" t="s">
        <v>48</v>
      </c>
      <c r="D1206" s="31">
        <v>573</v>
      </c>
      <c r="E1206" s="30" t="s">
        <v>51</v>
      </c>
      <c r="F1206" s="30" t="s">
        <v>52</v>
      </c>
      <c r="G1206" s="31">
        <v>60</v>
      </c>
      <c r="H1206" s="30" t="s">
        <v>77</v>
      </c>
      <c r="I1206" s="32">
        <v>10266</v>
      </c>
      <c r="K1206" s="36">
        <f t="shared" si="18"/>
        <v>106</v>
      </c>
      <c r="L1206" s="36">
        <f>IFERROR(VLOOKUP(K1206,Table2[[Employee Number]:[Monthly Income]],6, FALSE),"No Value")</f>
        <v>10239</v>
      </c>
      <c r="M1206" s="36" t="str">
        <f>IFERROR(VLOOKUP(K1206,Table2[[Employee Number]:[Job Role]],3,FALSE),"NULL")</f>
        <v>Sales Executive</v>
      </c>
    </row>
    <row r="1207" spans="2:13" x14ac:dyDescent="0.25">
      <c r="B1207" s="29" t="s">
        <v>56</v>
      </c>
      <c r="C1207" s="30" t="s">
        <v>60</v>
      </c>
      <c r="D1207" s="31">
        <v>1182</v>
      </c>
      <c r="E1207" s="30" t="s">
        <v>62</v>
      </c>
      <c r="F1207" s="30" t="s">
        <v>81</v>
      </c>
      <c r="G1207" s="31">
        <v>35</v>
      </c>
      <c r="H1207" s="30" t="s">
        <v>77</v>
      </c>
      <c r="I1207" s="32">
        <v>10274</v>
      </c>
      <c r="K1207" s="36">
        <f t="shared" si="18"/>
        <v>36</v>
      </c>
      <c r="L1207" s="36">
        <f>IFERROR(VLOOKUP(K1207,Table2[[Employee Number]:[Monthly Income]],6, FALSE),"No Value")</f>
        <v>10248</v>
      </c>
      <c r="M1207" s="36" t="str">
        <f>IFERROR(VLOOKUP(K1207,Table2[[Employee Number]:[Job Role]],3,FALSE),"NULL")</f>
        <v>Healthcare Representative</v>
      </c>
    </row>
    <row r="1208" spans="2:13" x14ac:dyDescent="0.25">
      <c r="B1208" s="29" t="s">
        <v>44</v>
      </c>
      <c r="C1208" s="30" t="s">
        <v>48</v>
      </c>
      <c r="D1208" s="31">
        <v>1639</v>
      </c>
      <c r="E1208" s="30" t="s">
        <v>62</v>
      </c>
      <c r="F1208" s="30" t="s">
        <v>52</v>
      </c>
      <c r="G1208" s="31">
        <v>35</v>
      </c>
      <c r="H1208" s="30" t="s">
        <v>77</v>
      </c>
      <c r="I1208" s="32">
        <v>10306</v>
      </c>
      <c r="K1208" s="36">
        <f t="shared" si="18"/>
        <v>1237</v>
      </c>
      <c r="L1208" s="36">
        <f>IFERROR(VLOOKUP(K1208,Table2[[Employee Number]:[Monthly Income]],6, FALSE),"No Value")</f>
        <v>10252</v>
      </c>
      <c r="M1208" s="36" t="str">
        <f>IFERROR(VLOOKUP(K1208,Table2[[Employee Number]:[Job Role]],3,FALSE),"NULL")</f>
        <v>Manufacturing Director</v>
      </c>
    </row>
    <row r="1209" spans="2:13" x14ac:dyDescent="0.25">
      <c r="B1209" s="29" t="s">
        <v>44</v>
      </c>
      <c r="C1209" s="30" t="s">
        <v>60</v>
      </c>
      <c r="D1209" s="31">
        <v>165</v>
      </c>
      <c r="E1209" s="30" t="s">
        <v>51</v>
      </c>
      <c r="F1209" s="30" t="s">
        <v>83</v>
      </c>
      <c r="G1209" s="31">
        <v>58</v>
      </c>
      <c r="H1209" s="30" t="s">
        <v>71</v>
      </c>
      <c r="I1209" s="32">
        <v>10312</v>
      </c>
      <c r="K1209" s="36">
        <f t="shared" si="18"/>
        <v>573</v>
      </c>
      <c r="L1209" s="36">
        <f>IFERROR(VLOOKUP(K1209,Table2[[Employee Number]:[Monthly Income]],6, FALSE),"No Value")</f>
        <v>10266</v>
      </c>
      <c r="M1209" s="36" t="str">
        <f>IFERROR(VLOOKUP(K1209,Table2[[Employee Number]:[Job Role]],3,FALSE),"NULL")</f>
        <v>Sales Executive</v>
      </c>
    </row>
    <row r="1210" spans="2:13" x14ac:dyDescent="0.25">
      <c r="B1210" s="29" t="s">
        <v>56</v>
      </c>
      <c r="C1210" s="30" t="s">
        <v>60</v>
      </c>
      <c r="D1210" s="31">
        <v>1092</v>
      </c>
      <c r="E1210" s="30" t="s">
        <v>62</v>
      </c>
      <c r="F1210" s="30" t="s">
        <v>83</v>
      </c>
      <c r="G1210" s="31">
        <v>40</v>
      </c>
      <c r="H1210" s="30" t="s">
        <v>71</v>
      </c>
      <c r="I1210" s="32">
        <v>10322</v>
      </c>
      <c r="K1210" s="36">
        <f t="shared" si="18"/>
        <v>1182</v>
      </c>
      <c r="L1210" s="36">
        <f>IFERROR(VLOOKUP(K1210,Table2[[Employee Number]:[Monthly Income]],6, FALSE),"No Value")</f>
        <v>10274</v>
      </c>
      <c r="M1210" s="36" t="str">
        <f>IFERROR(VLOOKUP(K1210,Table2[[Employee Number]:[Job Role]],3,FALSE),"NULL")</f>
        <v>Manufacturing Director</v>
      </c>
    </row>
    <row r="1211" spans="2:13" x14ac:dyDescent="0.25">
      <c r="B1211" s="29" t="s">
        <v>44</v>
      </c>
      <c r="C1211" s="30" t="s">
        <v>48</v>
      </c>
      <c r="D1211" s="31">
        <v>967</v>
      </c>
      <c r="E1211" s="30" t="s">
        <v>62</v>
      </c>
      <c r="F1211" s="30" t="s">
        <v>52</v>
      </c>
      <c r="G1211" s="31">
        <v>36</v>
      </c>
      <c r="H1211" s="30" t="s">
        <v>65</v>
      </c>
      <c r="I1211" s="32">
        <v>10325</v>
      </c>
      <c r="K1211" s="36" t="str">
        <f t="shared" si="18"/>
        <v>No Data Available</v>
      </c>
      <c r="L1211" s="36" t="str">
        <f>IFERROR(VLOOKUP(K1211,Table2[[Employee Number]:[Monthly Income]],6, FALSE),"No Value")</f>
        <v>No Value</v>
      </c>
      <c r="M1211" s="36" t="str">
        <f>IFERROR(VLOOKUP(K1211,Table2[[Employee Number]:[Job Role]],3,FALSE),"NULL")</f>
        <v>NULL</v>
      </c>
    </row>
    <row r="1212" spans="2:13" x14ac:dyDescent="0.25">
      <c r="B1212" s="29" t="s">
        <v>56</v>
      </c>
      <c r="C1212" s="30" t="s">
        <v>60</v>
      </c>
      <c r="D1212" s="31">
        <v>1827</v>
      </c>
      <c r="E1212" s="30" t="s">
        <v>51</v>
      </c>
      <c r="F1212" s="30" t="s">
        <v>81</v>
      </c>
      <c r="G1212" s="31">
        <v>47</v>
      </c>
      <c r="H1212" s="30" t="s">
        <v>77</v>
      </c>
      <c r="I1212" s="32">
        <v>10333</v>
      </c>
      <c r="K1212" s="36" t="str">
        <f t="shared" si="18"/>
        <v>No Data Available</v>
      </c>
      <c r="L1212" s="36" t="str">
        <f>IFERROR(VLOOKUP(K1212,Table2[[Employee Number]:[Monthly Income]],6, FALSE),"No Value")</f>
        <v>No Value</v>
      </c>
      <c r="M1212" s="36" t="str">
        <f>IFERROR(VLOOKUP(K1212,Table2[[Employee Number]:[Job Role]],3,FALSE),"NULL")</f>
        <v>NULL</v>
      </c>
    </row>
    <row r="1213" spans="2:13" x14ac:dyDescent="0.25">
      <c r="B1213" s="29" t="s">
        <v>56</v>
      </c>
      <c r="C1213" s="30" t="s">
        <v>48</v>
      </c>
      <c r="D1213" s="31">
        <v>1732</v>
      </c>
      <c r="E1213" s="30" t="s">
        <v>62</v>
      </c>
      <c r="F1213" s="30" t="s">
        <v>52</v>
      </c>
      <c r="G1213" s="31">
        <v>46</v>
      </c>
      <c r="H1213" s="30" t="s">
        <v>77</v>
      </c>
      <c r="I1213" s="32">
        <v>10368</v>
      </c>
      <c r="K1213" s="36">
        <f t="shared" si="18"/>
        <v>1092</v>
      </c>
      <c r="L1213" s="36">
        <f>IFERROR(VLOOKUP(K1213,Table2[[Employee Number]:[Monthly Income]],6, FALSE),"No Value")</f>
        <v>10322</v>
      </c>
      <c r="M1213" s="36" t="str">
        <f>IFERROR(VLOOKUP(K1213,Table2[[Employee Number]:[Job Role]],3,FALSE),"NULL")</f>
        <v>Healthcare Representative</v>
      </c>
    </row>
    <row r="1214" spans="2:13" x14ac:dyDescent="0.25">
      <c r="B1214" s="29" t="s">
        <v>56</v>
      </c>
      <c r="C1214" s="30" t="s">
        <v>48</v>
      </c>
      <c r="D1214" s="31">
        <v>1243</v>
      </c>
      <c r="E1214" s="30" t="s">
        <v>51</v>
      </c>
      <c r="F1214" s="30" t="s">
        <v>52</v>
      </c>
      <c r="G1214" s="31">
        <v>35</v>
      </c>
      <c r="H1214" s="30" t="s">
        <v>55</v>
      </c>
      <c r="I1214" s="32">
        <v>10377</v>
      </c>
      <c r="K1214" s="36" t="str">
        <f t="shared" si="18"/>
        <v>No Data Available</v>
      </c>
      <c r="L1214" s="36" t="str">
        <f>IFERROR(VLOOKUP(K1214,Table2[[Employee Number]:[Monthly Income]],6, FALSE),"No Value")</f>
        <v>No Value</v>
      </c>
      <c r="M1214" s="36" t="str">
        <f>IFERROR(VLOOKUP(K1214,Table2[[Employee Number]:[Job Role]],3,FALSE),"NULL")</f>
        <v>NULL</v>
      </c>
    </row>
    <row r="1215" spans="2:13" x14ac:dyDescent="0.25">
      <c r="B1215" s="29" t="s">
        <v>56</v>
      </c>
      <c r="C1215" s="30" t="s">
        <v>60</v>
      </c>
      <c r="D1215" s="31">
        <v>1014</v>
      </c>
      <c r="E1215" s="30" t="s">
        <v>51</v>
      </c>
      <c r="F1215" s="30" t="s">
        <v>83</v>
      </c>
      <c r="G1215" s="31">
        <v>35</v>
      </c>
      <c r="H1215" s="30" t="s">
        <v>71</v>
      </c>
      <c r="I1215" s="32">
        <v>10388</v>
      </c>
      <c r="K1215" s="36">
        <f t="shared" si="18"/>
        <v>1827</v>
      </c>
      <c r="L1215" s="36">
        <f>IFERROR(VLOOKUP(K1215,Table2[[Employee Number]:[Monthly Income]],6, FALSE),"No Value")</f>
        <v>10333</v>
      </c>
      <c r="M1215" s="36" t="str">
        <f>IFERROR(VLOOKUP(K1215,Table2[[Employee Number]:[Job Role]],3,FALSE),"NULL")</f>
        <v>Manufacturing Director</v>
      </c>
    </row>
    <row r="1216" spans="2:13" x14ac:dyDescent="0.25">
      <c r="B1216" s="29" t="s">
        <v>44</v>
      </c>
      <c r="C1216" s="30" t="s">
        <v>48</v>
      </c>
      <c r="D1216" s="31">
        <v>291</v>
      </c>
      <c r="E1216" s="30" t="s">
        <v>62</v>
      </c>
      <c r="F1216" s="30" t="s">
        <v>52</v>
      </c>
      <c r="G1216" s="31">
        <v>32</v>
      </c>
      <c r="H1216" s="30" t="s">
        <v>71</v>
      </c>
      <c r="I1216" s="32">
        <v>10400</v>
      </c>
      <c r="K1216" s="36">
        <f t="shared" si="18"/>
        <v>1732</v>
      </c>
      <c r="L1216" s="36">
        <f>IFERROR(VLOOKUP(K1216,Table2[[Employee Number]:[Monthly Income]],6, FALSE),"No Value")</f>
        <v>10368</v>
      </c>
      <c r="M1216" s="36" t="str">
        <f>IFERROR(VLOOKUP(K1216,Table2[[Employee Number]:[Job Role]],3,FALSE),"NULL")</f>
        <v>Sales Executive</v>
      </c>
    </row>
    <row r="1217" spans="2:13" x14ac:dyDescent="0.25">
      <c r="B1217" s="29" t="s">
        <v>56</v>
      </c>
      <c r="C1217" s="30" t="s">
        <v>48</v>
      </c>
      <c r="D1217" s="31">
        <v>2016</v>
      </c>
      <c r="E1217" s="30" t="s">
        <v>51</v>
      </c>
      <c r="F1217" s="30" t="s">
        <v>52</v>
      </c>
      <c r="G1217" s="31">
        <v>32</v>
      </c>
      <c r="H1217" s="30" t="s">
        <v>71</v>
      </c>
      <c r="I1217" s="32">
        <v>10422</v>
      </c>
      <c r="K1217" s="36">
        <f t="shared" si="18"/>
        <v>1243</v>
      </c>
      <c r="L1217" s="36">
        <f>IFERROR(VLOOKUP(K1217,Table2[[Employee Number]:[Monthly Income]],6, FALSE),"No Value")</f>
        <v>10377</v>
      </c>
      <c r="M1217" s="36" t="str">
        <f>IFERROR(VLOOKUP(K1217,Table2[[Employee Number]:[Job Role]],3,FALSE),"NULL")</f>
        <v>Sales Executive</v>
      </c>
    </row>
    <row r="1218" spans="2:13" x14ac:dyDescent="0.25">
      <c r="B1218" s="29" t="s">
        <v>56</v>
      </c>
      <c r="C1218" s="30" t="s">
        <v>60</v>
      </c>
      <c r="D1218" s="31">
        <v>1628</v>
      </c>
      <c r="E1218" s="30" t="s">
        <v>51</v>
      </c>
      <c r="F1218" s="30" t="s">
        <v>81</v>
      </c>
      <c r="G1218" s="31">
        <v>40</v>
      </c>
      <c r="H1218" s="30" t="s">
        <v>77</v>
      </c>
      <c r="I1218" s="32">
        <v>10435</v>
      </c>
      <c r="K1218" s="36">
        <f t="shared" si="18"/>
        <v>1014</v>
      </c>
      <c r="L1218" s="36">
        <f>IFERROR(VLOOKUP(K1218,Table2[[Employee Number]:[Monthly Income]],6, FALSE),"No Value")</f>
        <v>10388</v>
      </c>
      <c r="M1218" s="36" t="str">
        <f>IFERROR(VLOOKUP(K1218,Table2[[Employee Number]:[Job Role]],3,FALSE),"NULL")</f>
        <v>Healthcare Representative</v>
      </c>
    </row>
    <row r="1219" spans="2:13" x14ac:dyDescent="0.25">
      <c r="B1219" s="29" t="s">
        <v>56</v>
      </c>
      <c r="C1219" s="30" t="s">
        <v>60</v>
      </c>
      <c r="D1219" s="31">
        <v>1118</v>
      </c>
      <c r="E1219" s="30" t="s">
        <v>62</v>
      </c>
      <c r="F1219" s="30" t="s">
        <v>83</v>
      </c>
      <c r="G1219" s="31">
        <v>52</v>
      </c>
      <c r="H1219" s="30" t="s">
        <v>71</v>
      </c>
      <c r="I1219" s="32">
        <v>10445</v>
      </c>
      <c r="K1219" s="36" t="str">
        <f t="shared" si="18"/>
        <v>No Data Available</v>
      </c>
      <c r="L1219" s="36" t="str">
        <f>IFERROR(VLOOKUP(K1219,Table2[[Employee Number]:[Monthly Income]],6, FALSE),"No Value")</f>
        <v>No Value</v>
      </c>
      <c r="M1219" s="36" t="str">
        <f>IFERROR(VLOOKUP(K1219,Table2[[Employee Number]:[Job Role]],3,FALSE),"NULL")</f>
        <v>NULL</v>
      </c>
    </row>
    <row r="1220" spans="2:13" x14ac:dyDescent="0.25">
      <c r="B1220" s="29" t="s">
        <v>56</v>
      </c>
      <c r="C1220" s="30" t="s">
        <v>48</v>
      </c>
      <c r="D1220" s="31">
        <v>1815</v>
      </c>
      <c r="E1220" s="30" t="s">
        <v>51</v>
      </c>
      <c r="F1220" s="30" t="s">
        <v>52</v>
      </c>
      <c r="G1220" s="31">
        <v>41</v>
      </c>
      <c r="H1220" s="30" t="s">
        <v>65</v>
      </c>
      <c r="I1220" s="32">
        <v>10447</v>
      </c>
      <c r="K1220" s="36">
        <f t="shared" si="18"/>
        <v>2016</v>
      </c>
      <c r="L1220" s="36">
        <f>IFERROR(VLOOKUP(K1220,Table2[[Employee Number]:[Monthly Income]],6, FALSE),"No Value")</f>
        <v>10422</v>
      </c>
      <c r="M1220" s="36" t="str">
        <f>IFERROR(VLOOKUP(K1220,Table2[[Employee Number]:[Job Role]],3,FALSE),"NULL")</f>
        <v>Sales Executive</v>
      </c>
    </row>
    <row r="1221" spans="2:13" x14ac:dyDescent="0.25">
      <c r="B1221" s="29" t="s">
        <v>44</v>
      </c>
      <c r="C1221" s="30" t="s">
        <v>48</v>
      </c>
      <c r="D1221" s="31">
        <v>1968</v>
      </c>
      <c r="E1221" s="30" t="s">
        <v>62</v>
      </c>
      <c r="F1221" s="30" t="s">
        <v>52</v>
      </c>
      <c r="G1221" s="31">
        <v>53</v>
      </c>
      <c r="H1221" s="30" t="s">
        <v>71</v>
      </c>
      <c r="I1221" s="32">
        <v>10448</v>
      </c>
      <c r="K1221" s="36">
        <f t="shared" si="18"/>
        <v>1628</v>
      </c>
      <c r="L1221" s="36">
        <f>IFERROR(VLOOKUP(K1221,Table2[[Employee Number]:[Monthly Income]],6, FALSE),"No Value")</f>
        <v>10435</v>
      </c>
      <c r="M1221" s="36" t="str">
        <f>IFERROR(VLOOKUP(K1221,Table2[[Employee Number]:[Job Role]],3,FALSE),"NULL")</f>
        <v>Manufacturing Director</v>
      </c>
    </row>
    <row r="1222" spans="2:13" x14ac:dyDescent="0.25">
      <c r="B1222" s="29" t="s">
        <v>56</v>
      </c>
      <c r="C1222" s="30" t="s">
        <v>48</v>
      </c>
      <c r="D1222" s="31">
        <v>244</v>
      </c>
      <c r="E1222" s="30" t="s">
        <v>51</v>
      </c>
      <c r="F1222" s="30" t="s">
        <v>52</v>
      </c>
      <c r="G1222" s="31">
        <v>46</v>
      </c>
      <c r="H1222" s="30" t="s">
        <v>55</v>
      </c>
      <c r="I1222" s="32">
        <v>10453</v>
      </c>
      <c r="K1222" s="36">
        <f t="shared" si="18"/>
        <v>1118</v>
      </c>
      <c r="L1222" s="36">
        <f>IFERROR(VLOOKUP(K1222,Table2[[Employee Number]:[Monthly Income]],6, FALSE),"No Value")</f>
        <v>10445</v>
      </c>
      <c r="M1222" s="36" t="str">
        <f>IFERROR(VLOOKUP(K1222,Table2[[Employee Number]:[Job Role]],3,FALSE),"NULL")</f>
        <v>Healthcare Representative</v>
      </c>
    </row>
    <row r="1223" spans="2:13" x14ac:dyDescent="0.25">
      <c r="B1223" s="29" t="s">
        <v>56</v>
      </c>
      <c r="C1223" s="30" t="s">
        <v>60</v>
      </c>
      <c r="D1223" s="31">
        <v>1484</v>
      </c>
      <c r="E1223" s="30" t="s">
        <v>62</v>
      </c>
      <c r="F1223" s="30" t="s">
        <v>83</v>
      </c>
      <c r="G1223" s="31">
        <v>49</v>
      </c>
      <c r="H1223" s="30" t="s">
        <v>71</v>
      </c>
      <c r="I1223" s="32">
        <v>10466</v>
      </c>
      <c r="K1223" s="36">
        <f t="shared" si="18"/>
        <v>1815</v>
      </c>
      <c r="L1223" s="36">
        <f>IFERROR(VLOOKUP(K1223,Table2[[Employee Number]:[Monthly Income]],6, FALSE),"No Value")</f>
        <v>10447</v>
      </c>
      <c r="M1223" s="36" t="str">
        <f>IFERROR(VLOOKUP(K1223,Table2[[Employee Number]:[Job Role]],3,FALSE),"NULL")</f>
        <v>Sales Executive</v>
      </c>
    </row>
    <row r="1224" spans="2:13" x14ac:dyDescent="0.25">
      <c r="B1224" s="29" t="s">
        <v>56</v>
      </c>
      <c r="C1224" s="30" t="s">
        <v>48</v>
      </c>
      <c r="D1224" s="31">
        <v>729</v>
      </c>
      <c r="E1224" s="30" t="s">
        <v>62</v>
      </c>
      <c r="F1224" s="30" t="s">
        <v>52</v>
      </c>
      <c r="G1224" s="31">
        <v>40</v>
      </c>
      <c r="H1224" s="30" t="s">
        <v>71</v>
      </c>
      <c r="I1224" s="32">
        <v>10475</v>
      </c>
      <c r="K1224" s="36" t="str">
        <f t="shared" si="18"/>
        <v>No Data Available</v>
      </c>
      <c r="L1224" s="36" t="str">
        <f>IFERROR(VLOOKUP(K1224,Table2[[Employee Number]:[Monthly Income]],6, FALSE),"No Value")</f>
        <v>No Value</v>
      </c>
      <c r="M1224" s="36" t="str">
        <f>IFERROR(VLOOKUP(K1224,Table2[[Employee Number]:[Job Role]],3,FALSE),"NULL")</f>
        <v>NULL</v>
      </c>
    </row>
    <row r="1225" spans="2:13" x14ac:dyDescent="0.25">
      <c r="B1225" s="29" t="s">
        <v>44</v>
      </c>
      <c r="C1225" s="30" t="s">
        <v>161</v>
      </c>
      <c r="D1225" s="31">
        <v>1098</v>
      </c>
      <c r="E1225" s="30" t="s">
        <v>62</v>
      </c>
      <c r="F1225" s="30" t="s">
        <v>163</v>
      </c>
      <c r="G1225" s="31">
        <v>44</v>
      </c>
      <c r="H1225" s="30" t="s">
        <v>55</v>
      </c>
      <c r="I1225" s="32">
        <v>10482</v>
      </c>
      <c r="K1225" s="36">
        <f t="shared" ref="K1225:K1288" si="19">IF(B1222="No", D1222, "No Data Available")</f>
        <v>244</v>
      </c>
      <c r="L1225" s="36">
        <f>IFERROR(VLOOKUP(K1225,Table2[[Employee Number]:[Monthly Income]],6, FALSE),"No Value")</f>
        <v>10453</v>
      </c>
      <c r="M1225" s="36" t="str">
        <f>IFERROR(VLOOKUP(K1225,Table2[[Employee Number]:[Job Role]],3,FALSE),"NULL")</f>
        <v>Sales Executive</v>
      </c>
    </row>
    <row r="1226" spans="2:13" x14ac:dyDescent="0.25">
      <c r="B1226" s="29" t="s">
        <v>56</v>
      </c>
      <c r="C1226" s="30" t="s">
        <v>60</v>
      </c>
      <c r="D1226" s="31">
        <v>491</v>
      </c>
      <c r="E1226" s="30" t="s">
        <v>62</v>
      </c>
      <c r="F1226" s="30" t="s">
        <v>83</v>
      </c>
      <c r="G1226" s="31">
        <v>50</v>
      </c>
      <c r="H1226" s="30" t="s">
        <v>77</v>
      </c>
      <c r="I1226" s="32">
        <v>10496</v>
      </c>
      <c r="K1226" s="36">
        <f t="shared" si="19"/>
        <v>1484</v>
      </c>
      <c r="L1226" s="36">
        <f>IFERROR(VLOOKUP(K1226,Table2[[Employee Number]:[Monthly Income]],6, FALSE),"No Value")</f>
        <v>10466</v>
      </c>
      <c r="M1226" s="36" t="str">
        <f>IFERROR(VLOOKUP(K1226,Table2[[Employee Number]:[Job Role]],3,FALSE),"NULL")</f>
        <v>Healthcare Representative</v>
      </c>
    </row>
    <row r="1227" spans="2:13" x14ac:dyDescent="0.25">
      <c r="B1227" s="29" t="s">
        <v>56</v>
      </c>
      <c r="C1227" s="30" t="s">
        <v>60</v>
      </c>
      <c r="D1227" s="31">
        <v>1245</v>
      </c>
      <c r="E1227" s="30" t="s">
        <v>51</v>
      </c>
      <c r="F1227" s="30" t="s">
        <v>81</v>
      </c>
      <c r="G1227" s="31">
        <v>54</v>
      </c>
      <c r="H1227" s="30" t="s">
        <v>71</v>
      </c>
      <c r="I1227" s="32">
        <v>10502</v>
      </c>
      <c r="K1227" s="36">
        <f t="shared" si="19"/>
        <v>729</v>
      </c>
      <c r="L1227" s="36">
        <f>IFERROR(VLOOKUP(K1227,Table2[[Employee Number]:[Monthly Income]],6, FALSE),"No Value")</f>
        <v>10475</v>
      </c>
      <c r="M1227" s="36" t="str">
        <f>IFERROR(VLOOKUP(K1227,Table2[[Employee Number]:[Job Role]],3,FALSE),"NULL")</f>
        <v>Sales Executive</v>
      </c>
    </row>
    <row r="1228" spans="2:13" x14ac:dyDescent="0.25">
      <c r="B1228" s="29" t="s">
        <v>56</v>
      </c>
      <c r="C1228" s="30" t="s">
        <v>60</v>
      </c>
      <c r="D1228" s="31">
        <v>1283</v>
      </c>
      <c r="E1228" s="30" t="s">
        <v>62</v>
      </c>
      <c r="F1228" s="30" t="s">
        <v>81</v>
      </c>
      <c r="G1228" s="31">
        <v>59</v>
      </c>
      <c r="H1228" s="30" t="s">
        <v>71</v>
      </c>
      <c r="I1228" s="32">
        <v>10512</v>
      </c>
      <c r="K1228" s="36" t="str">
        <f t="shared" si="19"/>
        <v>No Data Available</v>
      </c>
      <c r="L1228" s="36" t="str">
        <f>IFERROR(VLOOKUP(K1228,Table2[[Employee Number]:[Monthly Income]],6, FALSE),"No Value")</f>
        <v>No Value</v>
      </c>
      <c r="M1228" s="36" t="str">
        <f>IFERROR(VLOOKUP(K1228,Table2[[Employee Number]:[Job Role]],3,FALSE),"NULL")</f>
        <v>NULL</v>
      </c>
    </row>
    <row r="1229" spans="2:13" x14ac:dyDescent="0.25">
      <c r="B1229" s="29" t="s">
        <v>56</v>
      </c>
      <c r="C1229" s="30" t="s">
        <v>60</v>
      </c>
      <c r="D1229" s="31">
        <v>624</v>
      </c>
      <c r="E1229" s="30" t="s">
        <v>51</v>
      </c>
      <c r="F1229" s="30" t="s">
        <v>83</v>
      </c>
      <c r="G1229" s="31">
        <v>46</v>
      </c>
      <c r="H1229" s="30" t="s">
        <v>65</v>
      </c>
      <c r="I1229" s="32">
        <v>10527</v>
      </c>
      <c r="K1229" s="36">
        <f t="shared" si="19"/>
        <v>491</v>
      </c>
      <c r="L1229" s="36">
        <f>IFERROR(VLOOKUP(K1229,Table2[[Employee Number]:[Monthly Income]],6, FALSE),"No Value")</f>
        <v>10496</v>
      </c>
      <c r="M1229" s="36" t="str">
        <f>IFERROR(VLOOKUP(K1229,Table2[[Employee Number]:[Job Role]],3,FALSE),"NULL")</f>
        <v>Healthcare Representative</v>
      </c>
    </row>
    <row r="1230" spans="2:13" x14ac:dyDescent="0.25">
      <c r="B1230" s="29" t="s">
        <v>56</v>
      </c>
      <c r="C1230" s="30" t="s">
        <v>60</v>
      </c>
      <c r="D1230" s="31">
        <v>940</v>
      </c>
      <c r="E1230" s="30" t="s">
        <v>51</v>
      </c>
      <c r="F1230" s="30" t="s">
        <v>83</v>
      </c>
      <c r="G1230" s="31">
        <v>58</v>
      </c>
      <c r="H1230" s="30" t="s">
        <v>77</v>
      </c>
      <c r="I1230" s="32">
        <v>10552</v>
      </c>
      <c r="K1230" s="36">
        <f t="shared" si="19"/>
        <v>1245</v>
      </c>
      <c r="L1230" s="36">
        <f>IFERROR(VLOOKUP(K1230,Table2[[Employee Number]:[Monthly Income]],6, FALSE),"No Value")</f>
        <v>10502</v>
      </c>
      <c r="M1230" s="36" t="str">
        <f>IFERROR(VLOOKUP(K1230,Table2[[Employee Number]:[Job Role]],3,FALSE),"NULL")</f>
        <v>Manufacturing Director</v>
      </c>
    </row>
    <row r="1231" spans="2:13" x14ac:dyDescent="0.25">
      <c r="B1231" s="29" t="s">
        <v>56</v>
      </c>
      <c r="C1231" s="30" t="s">
        <v>48</v>
      </c>
      <c r="D1231" s="31">
        <v>1391</v>
      </c>
      <c r="E1231" s="30" t="s">
        <v>62</v>
      </c>
      <c r="F1231" s="30" t="s">
        <v>52</v>
      </c>
      <c r="G1231" s="31">
        <v>51</v>
      </c>
      <c r="H1231" s="30" t="s">
        <v>77</v>
      </c>
      <c r="I1231" s="32">
        <v>10596</v>
      </c>
      <c r="K1231" s="36">
        <f t="shared" si="19"/>
        <v>1283</v>
      </c>
      <c r="L1231" s="36">
        <f>IFERROR(VLOOKUP(K1231,Table2[[Employee Number]:[Monthly Income]],6, FALSE),"No Value")</f>
        <v>10512</v>
      </c>
      <c r="M1231" s="36" t="str">
        <f>IFERROR(VLOOKUP(K1231,Table2[[Employee Number]:[Job Role]],3,FALSE),"NULL")</f>
        <v>Manufacturing Director</v>
      </c>
    </row>
    <row r="1232" spans="2:13" x14ac:dyDescent="0.25">
      <c r="B1232" s="29" t="s">
        <v>56</v>
      </c>
      <c r="C1232" s="30" t="s">
        <v>48</v>
      </c>
      <c r="D1232" s="31">
        <v>307</v>
      </c>
      <c r="E1232" s="30" t="s">
        <v>62</v>
      </c>
      <c r="F1232" s="30" t="s">
        <v>52</v>
      </c>
      <c r="G1232" s="31">
        <v>38</v>
      </c>
      <c r="H1232" s="30" t="s">
        <v>77</v>
      </c>
      <c r="I1232" s="32">
        <v>10609</v>
      </c>
      <c r="K1232" s="36">
        <f t="shared" si="19"/>
        <v>624</v>
      </c>
      <c r="L1232" s="36">
        <f>IFERROR(VLOOKUP(K1232,Table2[[Employee Number]:[Monthly Income]],6, FALSE),"No Value")</f>
        <v>10527</v>
      </c>
      <c r="M1232" s="36" t="str">
        <f>IFERROR(VLOOKUP(K1232,Table2[[Employee Number]:[Job Role]],3,FALSE),"NULL")</f>
        <v>Healthcare Representative</v>
      </c>
    </row>
    <row r="1233" spans="2:13" x14ac:dyDescent="0.25">
      <c r="B1233" s="29" t="s">
        <v>44</v>
      </c>
      <c r="C1233" s="30" t="s">
        <v>48</v>
      </c>
      <c r="D1233" s="31">
        <v>970</v>
      </c>
      <c r="E1233" s="30" t="s">
        <v>62</v>
      </c>
      <c r="F1233" s="30" t="s">
        <v>52</v>
      </c>
      <c r="G1233" s="31">
        <v>37</v>
      </c>
      <c r="H1233" s="30" t="s">
        <v>71</v>
      </c>
      <c r="I1233" s="32">
        <v>10609</v>
      </c>
      <c r="K1233" s="36">
        <f t="shared" si="19"/>
        <v>940</v>
      </c>
      <c r="L1233" s="36">
        <f>IFERROR(VLOOKUP(K1233,Table2[[Employee Number]:[Monthly Income]],6, FALSE),"No Value")</f>
        <v>10552</v>
      </c>
      <c r="M1233" s="36" t="str">
        <f>IFERROR(VLOOKUP(K1233,Table2[[Employee Number]:[Job Role]],3,FALSE),"NULL")</f>
        <v>Healthcare Representative</v>
      </c>
    </row>
    <row r="1234" spans="2:13" x14ac:dyDescent="0.25">
      <c r="B1234" s="29" t="s">
        <v>56</v>
      </c>
      <c r="C1234" s="30" t="s">
        <v>60</v>
      </c>
      <c r="D1234" s="31">
        <v>581</v>
      </c>
      <c r="E1234" s="30" t="s">
        <v>62</v>
      </c>
      <c r="F1234" s="30" t="s">
        <v>81</v>
      </c>
      <c r="G1234" s="31">
        <v>31</v>
      </c>
      <c r="H1234" s="30" t="s">
        <v>65</v>
      </c>
      <c r="I1234" s="32">
        <v>10648</v>
      </c>
      <c r="K1234" s="36">
        <f t="shared" si="19"/>
        <v>1391</v>
      </c>
      <c r="L1234" s="36">
        <f>IFERROR(VLOOKUP(K1234,Table2[[Employee Number]:[Monthly Income]],6, FALSE),"No Value")</f>
        <v>10596</v>
      </c>
      <c r="M1234" s="36" t="str">
        <f>IFERROR(VLOOKUP(K1234,Table2[[Employee Number]:[Job Role]],3,FALSE),"NULL")</f>
        <v>Sales Executive</v>
      </c>
    </row>
    <row r="1235" spans="2:13" x14ac:dyDescent="0.25">
      <c r="B1235" s="29" t="s">
        <v>44</v>
      </c>
      <c r="C1235" s="30" t="s">
        <v>60</v>
      </c>
      <c r="D1235" s="31">
        <v>179</v>
      </c>
      <c r="E1235" s="30" t="s">
        <v>62</v>
      </c>
      <c r="F1235" s="30" t="s">
        <v>81</v>
      </c>
      <c r="G1235" s="31">
        <v>51</v>
      </c>
      <c r="H1235" s="30" t="s">
        <v>71</v>
      </c>
      <c r="I1235" s="32">
        <v>10650</v>
      </c>
      <c r="K1235" s="36">
        <f t="shared" si="19"/>
        <v>307</v>
      </c>
      <c r="L1235" s="36">
        <f>IFERROR(VLOOKUP(K1235,Table2[[Employee Number]:[Monthly Income]],6, FALSE),"No Value")</f>
        <v>10609</v>
      </c>
      <c r="M1235" s="36" t="str">
        <f>IFERROR(VLOOKUP(K1235,Table2[[Employee Number]:[Job Role]],3,FALSE),"NULL")</f>
        <v>Sales Executive</v>
      </c>
    </row>
    <row r="1236" spans="2:13" x14ac:dyDescent="0.25">
      <c r="B1236" s="29" t="s">
        <v>56</v>
      </c>
      <c r="C1236" s="30" t="s">
        <v>60</v>
      </c>
      <c r="D1236" s="31">
        <v>124</v>
      </c>
      <c r="E1236" s="30" t="s">
        <v>62</v>
      </c>
      <c r="F1236" s="30" t="s">
        <v>83</v>
      </c>
      <c r="G1236" s="31">
        <v>46</v>
      </c>
      <c r="H1236" s="30" t="s">
        <v>77</v>
      </c>
      <c r="I1236" s="32">
        <v>10673</v>
      </c>
      <c r="K1236" s="36" t="str">
        <f t="shared" si="19"/>
        <v>No Data Available</v>
      </c>
      <c r="L1236" s="36" t="str">
        <f>IFERROR(VLOOKUP(K1236,Table2[[Employee Number]:[Monthly Income]],6, FALSE),"No Value")</f>
        <v>No Value</v>
      </c>
      <c r="M1236" s="36" t="str">
        <f>IFERROR(VLOOKUP(K1236,Table2[[Employee Number]:[Job Role]],3,FALSE),"NULL")</f>
        <v>NULL</v>
      </c>
    </row>
    <row r="1237" spans="2:13" x14ac:dyDescent="0.25">
      <c r="B1237" s="29" t="s">
        <v>56</v>
      </c>
      <c r="C1237" s="30" t="s">
        <v>60</v>
      </c>
      <c r="D1237" s="31">
        <v>880</v>
      </c>
      <c r="E1237" s="30" t="s">
        <v>51</v>
      </c>
      <c r="F1237" s="30" t="s">
        <v>81</v>
      </c>
      <c r="G1237" s="31">
        <v>35</v>
      </c>
      <c r="H1237" s="30" t="s">
        <v>77</v>
      </c>
      <c r="I1237" s="32">
        <v>10685</v>
      </c>
      <c r="K1237" s="36">
        <f t="shared" si="19"/>
        <v>581</v>
      </c>
      <c r="L1237" s="36">
        <f>IFERROR(VLOOKUP(K1237,Table2[[Employee Number]:[Monthly Income]],6, FALSE),"No Value")</f>
        <v>10648</v>
      </c>
      <c r="M1237" s="36" t="str">
        <f>IFERROR(VLOOKUP(K1237,Table2[[Employee Number]:[Job Role]],3,FALSE),"NULL")</f>
        <v>Manufacturing Director</v>
      </c>
    </row>
    <row r="1238" spans="2:13" x14ac:dyDescent="0.25">
      <c r="B1238" s="29" t="s">
        <v>56</v>
      </c>
      <c r="C1238" s="30" t="s">
        <v>48</v>
      </c>
      <c r="D1238" s="31">
        <v>1070</v>
      </c>
      <c r="E1238" s="30" t="s">
        <v>51</v>
      </c>
      <c r="F1238" s="30" t="s">
        <v>52</v>
      </c>
      <c r="G1238" s="31">
        <v>54</v>
      </c>
      <c r="H1238" s="30" t="s">
        <v>71</v>
      </c>
      <c r="I1238" s="32">
        <v>10686</v>
      </c>
      <c r="K1238" s="36" t="str">
        <f t="shared" si="19"/>
        <v>No Data Available</v>
      </c>
      <c r="L1238" s="36" t="str">
        <f>IFERROR(VLOOKUP(K1238,Table2[[Employee Number]:[Monthly Income]],6, FALSE),"No Value")</f>
        <v>No Value</v>
      </c>
      <c r="M1238" s="36" t="str">
        <f>IFERROR(VLOOKUP(K1238,Table2[[Employee Number]:[Job Role]],3,FALSE),"NULL")</f>
        <v>NULL</v>
      </c>
    </row>
    <row r="1239" spans="2:13" x14ac:dyDescent="0.25">
      <c r="B1239" s="29" t="s">
        <v>56</v>
      </c>
      <c r="C1239" s="30" t="s">
        <v>161</v>
      </c>
      <c r="D1239" s="31">
        <v>698</v>
      </c>
      <c r="E1239" s="30" t="s">
        <v>62</v>
      </c>
      <c r="F1239" s="30" t="s">
        <v>163</v>
      </c>
      <c r="G1239" s="31">
        <v>54</v>
      </c>
      <c r="H1239" s="30" t="s">
        <v>71</v>
      </c>
      <c r="I1239" s="32">
        <v>10725</v>
      </c>
      <c r="K1239" s="36">
        <f t="shared" si="19"/>
        <v>124</v>
      </c>
      <c r="L1239" s="36">
        <f>IFERROR(VLOOKUP(K1239,Table2[[Employee Number]:[Monthly Income]],6, FALSE),"No Value")</f>
        <v>10673</v>
      </c>
      <c r="M1239" s="36" t="str">
        <f>IFERROR(VLOOKUP(K1239,Table2[[Employee Number]:[Job Role]],3,FALSE),"NULL")</f>
        <v>Healthcare Representative</v>
      </c>
    </row>
    <row r="1240" spans="2:13" x14ac:dyDescent="0.25">
      <c r="B1240" s="29" t="s">
        <v>56</v>
      </c>
      <c r="C1240" s="30" t="s">
        <v>60</v>
      </c>
      <c r="D1240" s="31">
        <v>1013</v>
      </c>
      <c r="E1240" s="30" t="s">
        <v>51</v>
      </c>
      <c r="F1240" s="30" t="s">
        <v>81</v>
      </c>
      <c r="G1240" s="31">
        <v>54</v>
      </c>
      <c r="H1240" s="30" t="s">
        <v>77</v>
      </c>
      <c r="I1240" s="32">
        <v>10739</v>
      </c>
      <c r="K1240" s="36">
        <f t="shared" si="19"/>
        <v>880</v>
      </c>
      <c r="L1240" s="36">
        <f>IFERROR(VLOOKUP(K1240,Table2[[Employee Number]:[Monthly Income]],6, FALSE),"No Value")</f>
        <v>10685</v>
      </c>
      <c r="M1240" s="36" t="str">
        <f>IFERROR(VLOOKUP(K1240,Table2[[Employee Number]:[Job Role]],3,FALSE),"NULL")</f>
        <v>Manufacturing Director</v>
      </c>
    </row>
    <row r="1241" spans="2:13" x14ac:dyDescent="0.25">
      <c r="B1241" s="29" t="s">
        <v>56</v>
      </c>
      <c r="C1241" s="30" t="s">
        <v>60</v>
      </c>
      <c r="D1241" s="31">
        <v>1712</v>
      </c>
      <c r="E1241" s="30" t="s">
        <v>62</v>
      </c>
      <c r="F1241" s="30" t="s">
        <v>83</v>
      </c>
      <c r="G1241" s="31">
        <v>45</v>
      </c>
      <c r="H1241" s="30" t="s">
        <v>65</v>
      </c>
      <c r="I1241" s="32">
        <v>10748</v>
      </c>
      <c r="K1241" s="36">
        <f t="shared" si="19"/>
        <v>1070</v>
      </c>
      <c r="L1241" s="36">
        <f>IFERROR(VLOOKUP(K1241,Table2[[Employee Number]:[Monthly Income]],6, FALSE),"No Value")</f>
        <v>10686</v>
      </c>
      <c r="M1241" s="36" t="str">
        <f>IFERROR(VLOOKUP(K1241,Table2[[Employee Number]:[Job Role]],3,FALSE),"NULL")</f>
        <v>Sales Executive</v>
      </c>
    </row>
    <row r="1242" spans="2:13" x14ac:dyDescent="0.25">
      <c r="B1242" s="29" t="s">
        <v>56</v>
      </c>
      <c r="C1242" s="30" t="s">
        <v>48</v>
      </c>
      <c r="D1242" s="31">
        <v>864</v>
      </c>
      <c r="E1242" s="30" t="s">
        <v>62</v>
      </c>
      <c r="F1242" s="30" t="s">
        <v>52</v>
      </c>
      <c r="G1242" s="31">
        <v>45</v>
      </c>
      <c r="H1242" s="30" t="s">
        <v>77</v>
      </c>
      <c r="I1242" s="32">
        <v>10761</v>
      </c>
      <c r="K1242" s="36">
        <f t="shared" si="19"/>
        <v>698</v>
      </c>
      <c r="L1242" s="36">
        <f>IFERROR(VLOOKUP(K1242,Table2[[Employee Number]:[Monthly Income]],6, FALSE),"No Value")</f>
        <v>10725</v>
      </c>
      <c r="M1242" s="36" t="str">
        <f>IFERROR(VLOOKUP(K1242,Table2[[Employee Number]:[Job Role]],3,FALSE),"NULL")</f>
        <v>Human Resources</v>
      </c>
    </row>
    <row r="1243" spans="2:13" x14ac:dyDescent="0.25">
      <c r="B1243" s="29" t="s">
        <v>56</v>
      </c>
      <c r="C1243" s="30" t="s">
        <v>48</v>
      </c>
      <c r="D1243" s="31">
        <v>1453</v>
      </c>
      <c r="E1243" s="30" t="s">
        <v>62</v>
      </c>
      <c r="F1243" s="30" t="s">
        <v>52</v>
      </c>
      <c r="G1243" s="31">
        <v>31</v>
      </c>
      <c r="H1243" s="30" t="s">
        <v>55</v>
      </c>
      <c r="I1243" s="32">
        <v>10793</v>
      </c>
      <c r="K1243" s="36">
        <f t="shared" si="19"/>
        <v>1013</v>
      </c>
      <c r="L1243" s="36">
        <f>IFERROR(VLOOKUP(K1243,Table2[[Employee Number]:[Monthly Income]],6, FALSE),"No Value")</f>
        <v>10739</v>
      </c>
      <c r="M1243" s="36" t="str">
        <f>IFERROR(VLOOKUP(K1243,Table2[[Employee Number]:[Job Role]],3,FALSE),"NULL")</f>
        <v>Manufacturing Director</v>
      </c>
    </row>
    <row r="1244" spans="2:13" x14ac:dyDescent="0.25">
      <c r="B1244" s="29" t="s">
        <v>56</v>
      </c>
      <c r="C1244" s="30" t="s">
        <v>48</v>
      </c>
      <c r="D1244" s="31">
        <v>1076</v>
      </c>
      <c r="E1244" s="30" t="s">
        <v>62</v>
      </c>
      <c r="F1244" s="30" t="s">
        <v>52</v>
      </c>
      <c r="G1244" s="31">
        <v>43</v>
      </c>
      <c r="H1244" s="30" t="s">
        <v>77</v>
      </c>
      <c r="I1244" s="32">
        <v>10798</v>
      </c>
      <c r="K1244" s="36">
        <f t="shared" si="19"/>
        <v>1712</v>
      </c>
      <c r="L1244" s="36">
        <f>IFERROR(VLOOKUP(K1244,Table2[[Employee Number]:[Monthly Income]],6, FALSE),"No Value")</f>
        <v>10748</v>
      </c>
      <c r="M1244" s="36" t="str">
        <f>IFERROR(VLOOKUP(K1244,Table2[[Employee Number]:[Job Role]],3,FALSE),"NULL")</f>
        <v>Healthcare Representative</v>
      </c>
    </row>
    <row r="1245" spans="2:13" x14ac:dyDescent="0.25">
      <c r="B1245" s="29" t="s">
        <v>56</v>
      </c>
      <c r="C1245" s="30" t="s">
        <v>60</v>
      </c>
      <c r="D1245" s="31">
        <v>1126</v>
      </c>
      <c r="E1245" s="30" t="s">
        <v>51</v>
      </c>
      <c r="F1245" s="30" t="s">
        <v>81</v>
      </c>
      <c r="G1245" s="31">
        <v>43</v>
      </c>
      <c r="H1245" s="30" t="s">
        <v>77</v>
      </c>
      <c r="I1245" s="32">
        <v>10820</v>
      </c>
      <c r="K1245" s="36">
        <f t="shared" si="19"/>
        <v>864</v>
      </c>
      <c r="L1245" s="36">
        <f>IFERROR(VLOOKUP(K1245,Table2[[Employee Number]:[Monthly Income]],6, FALSE),"No Value")</f>
        <v>10761</v>
      </c>
      <c r="M1245" s="36" t="str">
        <f>IFERROR(VLOOKUP(K1245,Table2[[Employee Number]:[Job Role]],3,FALSE),"NULL")</f>
        <v>Sales Executive</v>
      </c>
    </row>
    <row r="1246" spans="2:13" x14ac:dyDescent="0.25">
      <c r="B1246" s="29" t="s">
        <v>56</v>
      </c>
      <c r="C1246" s="30" t="s">
        <v>60</v>
      </c>
      <c r="D1246" s="31">
        <v>1007</v>
      </c>
      <c r="E1246" s="30" t="s">
        <v>62</v>
      </c>
      <c r="F1246" s="30" t="s">
        <v>81</v>
      </c>
      <c r="G1246" s="31">
        <v>46</v>
      </c>
      <c r="H1246" s="30" t="s">
        <v>55</v>
      </c>
      <c r="I1246" s="32">
        <v>10845</v>
      </c>
      <c r="K1246" s="36">
        <f t="shared" si="19"/>
        <v>1453</v>
      </c>
      <c r="L1246" s="36">
        <f>IFERROR(VLOOKUP(K1246,Table2[[Employee Number]:[Monthly Income]],6, FALSE),"No Value")</f>
        <v>10793</v>
      </c>
      <c r="M1246" s="36" t="str">
        <f>IFERROR(VLOOKUP(K1246,Table2[[Employee Number]:[Job Role]],3,FALSE),"NULL")</f>
        <v>Sales Executive</v>
      </c>
    </row>
    <row r="1247" spans="2:13" x14ac:dyDescent="0.25">
      <c r="B1247" s="29" t="s">
        <v>56</v>
      </c>
      <c r="C1247" s="30" t="s">
        <v>60</v>
      </c>
      <c r="D1247" s="31">
        <v>1460</v>
      </c>
      <c r="E1247" s="30" t="s">
        <v>62</v>
      </c>
      <c r="F1247" s="30" t="s">
        <v>83</v>
      </c>
      <c r="G1247" s="31">
        <v>45</v>
      </c>
      <c r="H1247" s="30" t="s">
        <v>77</v>
      </c>
      <c r="I1247" s="32">
        <v>10851</v>
      </c>
      <c r="K1247" s="36">
        <f t="shared" si="19"/>
        <v>1076</v>
      </c>
      <c r="L1247" s="36">
        <f>IFERROR(VLOOKUP(K1247,Table2[[Employee Number]:[Monthly Income]],6, FALSE),"No Value")</f>
        <v>10798</v>
      </c>
      <c r="M1247" s="36" t="str">
        <f>IFERROR(VLOOKUP(K1247,Table2[[Employee Number]:[Job Role]],3,FALSE),"NULL")</f>
        <v>Sales Executive</v>
      </c>
    </row>
    <row r="1248" spans="2:13" x14ac:dyDescent="0.25">
      <c r="B1248" s="29" t="s">
        <v>44</v>
      </c>
      <c r="C1248" s="30" t="s">
        <v>48</v>
      </c>
      <c r="D1248" s="31">
        <v>2055</v>
      </c>
      <c r="E1248" s="30" t="s">
        <v>62</v>
      </c>
      <c r="F1248" s="30" t="s">
        <v>52</v>
      </c>
      <c r="G1248" s="31">
        <v>50</v>
      </c>
      <c r="H1248" s="30" t="s">
        <v>77</v>
      </c>
      <c r="I1248" s="32">
        <v>10854</v>
      </c>
      <c r="K1248" s="36">
        <f t="shared" si="19"/>
        <v>1126</v>
      </c>
      <c r="L1248" s="36">
        <f>IFERROR(VLOOKUP(K1248,Table2[[Employee Number]:[Monthly Income]],6, FALSE),"No Value")</f>
        <v>10820</v>
      </c>
      <c r="M1248" s="36" t="str">
        <f>IFERROR(VLOOKUP(K1248,Table2[[Employee Number]:[Job Role]],3,FALSE),"NULL")</f>
        <v>Manufacturing Director</v>
      </c>
    </row>
    <row r="1249" spans="2:13" x14ac:dyDescent="0.25">
      <c r="B1249" s="29" t="s">
        <v>56</v>
      </c>
      <c r="C1249" s="30" t="s">
        <v>48</v>
      </c>
      <c r="D1249" s="31">
        <v>215</v>
      </c>
      <c r="E1249" s="30" t="s">
        <v>62</v>
      </c>
      <c r="F1249" s="30" t="s">
        <v>52</v>
      </c>
      <c r="G1249" s="31">
        <v>40</v>
      </c>
      <c r="H1249" s="30" t="s">
        <v>71</v>
      </c>
      <c r="I1249" s="32">
        <v>10855</v>
      </c>
      <c r="K1249" s="36">
        <f t="shared" si="19"/>
        <v>1007</v>
      </c>
      <c r="L1249" s="36">
        <f>IFERROR(VLOOKUP(K1249,Table2[[Employee Number]:[Monthly Income]],6, FALSE),"No Value")</f>
        <v>10845</v>
      </c>
      <c r="M1249" s="36" t="str">
        <f>IFERROR(VLOOKUP(K1249,Table2[[Employee Number]:[Job Role]],3,FALSE),"NULL")</f>
        <v>Manufacturing Director</v>
      </c>
    </row>
    <row r="1250" spans="2:13" x14ac:dyDescent="0.25">
      <c r="B1250" s="29" t="s">
        <v>56</v>
      </c>
      <c r="C1250" s="30" t="s">
        <v>60</v>
      </c>
      <c r="D1250" s="31">
        <v>1043</v>
      </c>
      <c r="E1250" s="30" t="s">
        <v>51</v>
      </c>
      <c r="F1250" s="30" t="s">
        <v>81</v>
      </c>
      <c r="G1250" s="31">
        <v>39</v>
      </c>
      <c r="H1250" s="30" t="s">
        <v>77</v>
      </c>
      <c r="I1250" s="32">
        <v>10880</v>
      </c>
      <c r="K1250" s="36">
        <f t="shared" si="19"/>
        <v>1460</v>
      </c>
      <c r="L1250" s="36">
        <f>IFERROR(VLOOKUP(K1250,Table2[[Employee Number]:[Monthly Income]],6, FALSE),"No Value")</f>
        <v>10851</v>
      </c>
      <c r="M1250" s="36" t="str">
        <f>IFERROR(VLOOKUP(K1250,Table2[[Employee Number]:[Job Role]],3,FALSE),"NULL")</f>
        <v>Healthcare Representative</v>
      </c>
    </row>
    <row r="1251" spans="2:13" x14ac:dyDescent="0.25">
      <c r="B1251" s="29" t="s">
        <v>56</v>
      </c>
      <c r="C1251" s="30" t="s">
        <v>60</v>
      </c>
      <c r="D1251" s="31">
        <v>1697</v>
      </c>
      <c r="E1251" s="30" t="s">
        <v>62</v>
      </c>
      <c r="F1251" s="30" t="s">
        <v>83</v>
      </c>
      <c r="G1251" s="31">
        <v>60</v>
      </c>
      <c r="H1251" s="30" t="s">
        <v>71</v>
      </c>
      <c r="I1251" s="32">
        <v>10883</v>
      </c>
      <c r="K1251" s="36" t="str">
        <f t="shared" si="19"/>
        <v>No Data Available</v>
      </c>
      <c r="L1251" s="36" t="str">
        <f>IFERROR(VLOOKUP(K1251,Table2[[Employee Number]:[Monthly Income]],6, FALSE),"No Value")</f>
        <v>No Value</v>
      </c>
      <c r="M1251" s="36" t="str">
        <f>IFERROR(VLOOKUP(K1251,Table2[[Employee Number]:[Job Role]],3,FALSE),"NULL")</f>
        <v>NULL</v>
      </c>
    </row>
    <row r="1252" spans="2:13" x14ac:dyDescent="0.25">
      <c r="B1252" s="29" t="s">
        <v>56</v>
      </c>
      <c r="C1252" s="30" t="s">
        <v>60</v>
      </c>
      <c r="D1252" s="31">
        <v>899</v>
      </c>
      <c r="E1252" s="30" t="s">
        <v>62</v>
      </c>
      <c r="F1252" s="30" t="s">
        <v>81</v>
      </c>
      <c r="G1252" s="31">
        <v>35</v>
      </c>
      <c r="H1252" s="30" t="s">
        <v>77</v>
      </c>
      <c r="I1252" s="32">
        <v>10903</v>
      </c>
      <c r="K1252" s="36">
        <f t="shared" si="19"/>
        <v>215</v>
      </c>
      <c r="L1252" s="36">
        <f>IFERROR(VLOOKUP(K1252,Table2[[Employee Number]:[Monthly Income]],6, FALSE),"No Value")</f>
        <v>10855</v>
      </c>
      <c r="M1252" s="36" t="str">
        <f>IFERROR(VLOOKUP(K1252,Table2[[Employee Number]:[Job Role]],3,FALSE),"NULL")</f>
        <v>Sales Executive</v>
      </c>
    </row>
    <row r="1253" spans="2:13" x14ac:dyDescent="0.25">
      <c r="B1253" s="29" t="s">
        <v>56</v>
      </c>
      <c r="C1253" s="30" t="s">
        <v>60</v>
      </c>
      <c r="D1253" s="31">
        <v>1397</v>
      </c>
      <c r="E1253" s="30" t="s">
        <v>62</v>
      </c>
      <c r="F1253" s="30" t="s">
        <v>83</v>
      </c>
      <c r="G1253" s="31">
        <v>39</v>
      </c>
      <c r="H1253" s="30" t="s">
        <v>55</v>
      </c>
      <c r="I1253" s="32">
        <v>10920</v>
      </c>
      <c r="K1253" s="36">
        <f t="shared" si="19"/>
        <v>1043</v>
      </c>
      <c r="L1253" s="36">
        <f>IFERROR(VLOOKUP(K1253,Table2[[Employee Number]:[Monthly Income]],6, FALSE),"No Value")</f>
        <v>10880</v>
      </c>
      <c r="M1253" s="36" t="str">
        <f>IFERROR(VLOOKUP(K1253,Table2[[Employee Number]:[Job Role]],3,FALSE),"NULL")</f>
        <v>Manufacturing Director</v>
      </c>
    </row>
    <row r="1254" spans="2:13" x14ac:dyDescent="0.25">
      <c r="B1254" s="29" t="s">
        <v>56</v>
      </c>
      <c r="C1254" s="30" t="s">
        <v>48</v>
      </c>
      <c r="D1254" s="31">
        <v>615</v>
      </c>
      <c r="E1254" s="30" t="s">
        <v>62</v>
      </c>
      <c r="F1254" s="30" t="s">
        <v>52</v>
      </c>
      <c r="G1254" s="31">
        <v>40</v>
      </c>
      <c r="H1254" s="30" t="s">
        <v>77</v>
      </c>
      <c r="I1254" s="32">
        <v>10932</v>
      </c>
      <c r="K1254" s="36">
        <f t="shared" si="19"/>
        <v>1697</v>
      </c>
      <c r="L1254" s="36">
        <f>IFERROR(VLOOKUP(K1254,Table2[[Employee Number]:[Monthly Income]],6, FALSE),"No Value")</f>
        <v>10883</v>
      </c>
      <c r="M1254" s="36" t="str">
        <f>IFERROR(VLOOKUP(K1254,Table2[[Employee Number]:[Job Role]],3,FALSE),"NULL")</f>
        <v>Healthcare Representative</v>
      </c>
    </row>
    <row r="1255" spans="2:13" x14ac:dyDescent="0.25">
      <c r="B1255" s="29" t="s">
        <v>56</v>
      </c>
      <c r="C1255" s="30" t="s">
        <v>48</v>
      </c>
      <c r="D1255" s="31">
        <v>862</v>
      </c>
      <c r="E1255" s="30" t="s">
        <v>51</v>
      </c>
      <c r="F1255" s="30" t="s">
        <v>52</v>
      </c>
      <c r="G1255" s="31">
        <v>53</v>
      </c>
      <c r="H1255" s="30" t="s">
        <v>55</v>
      </c>
      <c r="I1255" s="32">
        <v>10934</v>
      </c>
      <c r="K1255" s="36">
        <f t="shared" si="19"/>
        <v>899</v>
      </c>
      <c r="L1255" s="36">
        <f>IFERROR(VLOOKUP(K1255,Table2[[Employee Number]:[Monthly Income]],6, FALSE),"No Value")</f>
        <v>10903</v>
      </c>
      <c r="M1255" s="36" t="str">
        <f>IFERROR(VLOOKUP(K1255,Table2[[Employee Number]:[Job Role]],3,FALSE),"NULL")</f>
        <v>Manufacturing Director</v>
      </c>
    </row>
    <row r="1256" spans="2:13" x14ac:dyDescent="0.25">
      <c r="B1256" s="29" t="s">
        <v>56</v>
      </c>
      <c r="C1256" s="30" t="s">
        <v>60</v>
      </c>
      <c r="D1256" s="31">
        <v>343</v>
      </c>
      <c r="E1256" s="30" t="s">
        <v>51</v>
      </c>
      <c r="F1256" s="30" t="s">
        <v>83</v>
      </c>
      <c r="G1256" s="31">
        <v>39</v>
      </c>
      <c r="H1256" s="30" t="s">
        <v>71</v>
      </c>
      <c r="I1256" s="32">
        <v>10938</v>
      </c>
      <c r="K1256" s="36">
        <f t="shared" si="19"/>
        <v>1397</v>
      </c>
      <c r="L1256" s="36">
        <f>IFERROR(VLOOKUP(K1256,Table2[[Employee Number]:[Monthly Income]],6, FALSE),"No Value")</f>
        <v>10920</v>
      </c>
      <c r="M1256" s="36" t="str">
        <f>IFERROR(VLOOKUP(K1256,Table2[[Employee Number]:[Job Role]],3,FALSE),"NULL")</f>
        <v>Healthcare Representative</v>
      </c>
    </row>
    <row r="1257" spans="2:13" x14ac:dyDescent="0.25">
      <c r="B1257" s="29" t="s">
        <v>56</v>
      </c>
      <c r="C1257" s="30" t="s">
        <v>60</v>
      </c>
      <c r="D1257" s="31">
        <v>499</v>
      </c>
      <c r="E1257" s="30" t="s">
        <v>62</v>
      </c>
      <c r="F1257" s="30" t="s">
        <v>83</v>
      </c>
      <c r="G1257" s="31">
        <v>49</v>
      </c>
      <c r="H1257" s="30" t="s">
        <v>77</v>
      </c>
      <c r="I1257" s="32">
        <v>10965</v>
      </c>
      <c r="K1257" s="36">
        <f t="shared" si="19"/>
        <v>615</v>
      </c>
      <c r="L1257" s="36">
        <f>IFERROR(VLOOKUP(K1257,Table2[[Employee Number]:[Monthly Income]],6, FALSE),"No Value")</f>
        <v>10932</v>
      </c>
      <c r="M1257" s="36" t="str">
        <f>IFERROR(VLOOKUP(K1257,Table2[[Employee Number]:[Job Role]],3,FALSE),"NULL")</f>
        <v>Sales Executive</v>
      </c>
    </row>
    <row r="1258" spans="2:13" x14ac:dyDescent="0.25">
      <c r="B1258" s="29" t="s">
        <v>56</v>
      </c>
      <c r="C1258" s="30" t="s">
        <v>60</v>
      </c>
      <c r="D1258" s="31">
        <v>1096</v>
      </c>
      <c r="E1258" s="30" t="s">
        <v>62</v>
      </c>
      <c r="F1258" s="30" t="s">
        <v>81</v>
      </c>
      <c r="G1258" s="31">
        <v>55</v>
      </c>
      <c r="H1258" s="30" t="s">
        <v>65</v>
      </c>
      <c r="I1258" s="32">
        <v>10976</v>
      </c>
      <c r="K1258" s="36">
        <f t="shared" si="19"/>
        <v>862</v>
      </c>
      <c r="L1258" s="36">
        <f>IFERROR(VLOOKUP(K1258,Table2[[Employee Number]:[Monthly Income]],6, FALSE),"No Value")</f>
        <v>10934</v>
      </c>
      <c r="M1258" s="36" t="str">
        <f>IFERROR(VLOOKUP(K1258,Table2[[Employee Number]:[Job Role]],3,FALSE),"NULL")</f>
        <v>Sales Executive</v>
      </c>
    </row>
    <row r="1259" spans="2:13" x14ac:dyDescent="0.25">
      <c r="B1259" s="29" t="s">
        <v>56</v>
      </c>
      <c r="C1259" s="30" t="s">
        <v>60</v>
      </c>
      <c r="D1259" s="31">
        <v>1024</v>
      </c>
      <c r="E1259" s="30" t="s">
        <v>62</v>
      </c>
      <c r="F1259" s="30" t="s">
        <v>83</v>
      </c>
      <c r="G1259" s="31">
        <v>48</v>
      </c>
      <c r="H1259" s="30" t="s">
        <v>71</v>
      </c>
      <c r="I1259" s="32">
        <v>10999</v>
      </c>
      <c r="K1259" s="36">
        <f t="shared" si="19"/>
        <v>343</v>
      </c>
      <c r="L1259" s="36">
        <f>IFERROR(VLOOKUP(K1259,Table2[[Employee Number]:[Monthly Income]],6, FALSE),"No Value")</f>
        <v>10938</v>
      </c>
      <c r="M1259" s="36" t="str">
        <f>IFERROR(VLOOKUP(K1259,Table2[[Employee Number]:[Job Role]],3,FALSE),"NULL")</f>
        <v>Healthcare Representative</v>
      </c>
    </row>
    <row r="1260" spans="2:13" x14ac:dyDescent="0.25">
      <c r="B1260" s="29" t="s">
        <v>56</v>
      </c>
      <c r="C1260" s="30" t="s">
        <v>60</v>
      </c>
      <c r="D1260" s="31">
        <v>1979</v>
      </c>
      <c r="E1260" s="30" t="s">
        <v>51</v>
      </c>
      <c r="F1260" s="30" t="s">
        <v>101</v>
      </c>
      <c r="G1260" s="31">
        <v>31</v>
      </c>
      <c r="H1260" s="30" t="s">
        <v>77</v>
      </c>
      <c r="I1260" s="32">
        <v>11031</v>
      </c>
      <c r="K1260" s="36">
        <f t="shared" si="19"/>
        <v>499</v>
      </c>
      <c r="L1260" s="36">
        <f>IFERROR(VLOOKUP(K1260,Table2[[Employee Number]:[Monthly Income]],6, FALSE),"No Value")</f>
        <v>10965</v>
      </c>
      <c r="M1260" s="36" t="str">
        <f>IFERROR(VLOOKUP(K1260,Table2[[Employee Number]:[Job Role]],3,FALSE),"NULL")</f>
        <v>Healthcare Representative</v>
      </c>
    </row>
    <row r="1261" spans="2:13" x14ac:dyDescent="0.25">
      <c r="B1261" s="29" t="s">
        <v>56</v>
      </c>
      <c r="C1261" s="30" t="s">
        <v>60</v>
      </c>
      <c r="D1261" s="31">
        <v>762</v>
      </c>
      <c r="E1261" s="30" t="s">
        <v>62</v>
      </c>
      <c r="F1261" s="30" t="s">
        <v>83</v>
      </c>
      <c r="G1261" s="31">
        <v>56</v>
      </c>
      <c r="H1261" s="30" t="s">
        <v>77</v>
      </c>
      <c r="I1261" s="32">
        <v>11103</v>
      </c>
      <c r="K1261" s="36">
        <f t="shared" si="19"/>
        <v>1096</v>
      </c>
      <c r="L1261" s="36">
        <f>IFERROR(VLOOKUP(K1261,Table2[[Employee Number]:[Monthly Income]],6, FALSE),"No Value")</f>
        <v>10976</v>
      </c>
      <c r="M1261" s="36" t="str">
        <f>IFERROR(VLOOKUP(K1261,Table2[[Employee Number]:[Job Role]],3,FALSE),"NULL")</f>
        <v>Manufacturing Director</v>
      </c>
    </row>
    <row r="1262" spans="2:13" x14ac:dyDescent="0.25">
      <c r="B1262" s="29" t="s">
        <v>56</v>
      </c>
      <c r="C1262" s="30" t="s">
        <v>60</v>
      </c>
      <c r="D1262" s="31">
        <v>727</v>
      </c>
      <c r="E1262" s="30" t="s">
        <v>51</v>
      </c>
      <c r="F1262" s="30" t="s">
        <v>101</v>
      </c>
      <c r="G1262" s="31">
        <v>32</v>
      </c>
      <c r="H1262" s="30" t="s">
        <v>55</v>
      </c>
      <c r="I1262" s="32">
        <v>11159</v>
      </c>
      <c r="K1262" s="36">
        <f t="shared" si="19"/>
        <v>1024</v>
      </c>
      <c r="L1262" s="36">
        <f>IFERROR(VLOOKUP(K1262,Table2[[Employee Number]:[Monthly Income]],6, FALSE),"No Value")</f>
        <v>10999</v>
      </c>
      <c r="M1262" s="36" t="str">
        <f>IFERROR(VLOOKUP(K1262,Table2[[Employee Number]:[Job Role]],3,FALSE),"NULL")</f>
        <v>Healthcare Representative</v>
      </c>
    </row>
    <row r="1263" spans="2:13" x14ac:dyDescent="0.25">
      <c r="B1263" s="29" t="s">
        <v>56</v>
      </c>
      <c r="C1263" s="30" t="s">
        <v>60</v>
      </c>
      <c r="D1263" s="31">
        <v>1516</v>
      </c>
      <c r="E1263" s="30" t="s">
        <v>62</v>
      </c>
      <c r="F1263" s="30" t="s">
        <v>95</v>
      </c>
      <c r="G1263" s="31">
        <v>32</v>
      </c>
      <c r="H1263" s="30" t="s">
        <v>77</v>
      </c>
      <c r="I1263" s="32">
        <v>11244</v>
      </c>
      <c r="K1263" s="36">
        <f t="shared" si="19"/>
        <v>1979</v>
      </c>
      <c r="L1263" s="36">
        <f>IFERROR(VLOOKUP(K1263,Table2[[Employee Number]:[Monthly Income]],6, FALSE),"No Value")</f>
        <v>11031</v>
      </c>
      <c r="M1263" s="36" t="str">
        <f>IFERROR(VLOOKUP(K1263,Table2[[Employee Number]:[Job Role]],3,FALSE),"NULL")</f>
        <v>Research Director</v>
      </c>
    </row>
    <row r="1264" spans="2:13" x14ac:dyDescent="0.25">
      <c r="B1264" s="29" t="s">
        <v>56</v>
      </c>
      <c r="C1264" s="30" t="s">
        <v>60</v>
      </c>
      <c r="D1264" s="31">
        <v>1606</v>
      </c>
      <c r="E1264" s="30" t="s">
        <v>62</v>
      </c>
      <c r="F1264" s="30" t="s">
        <v>83</v>
      </c>
      <c r="G1264" s="31">
        <v>50</v>
      </c>
      <c r="H1264" s="30" t="s">
        <v>134</v>
      </c>
      <c r="I1264" s="32">
        <v>11245</v>
      </c>
      <c r="K1264" s="36">
        <f t="shared" si="19"/>
        <v>762</v>
      </c>
      <c r="L1264" s="36">
        <f>IFERROR(VLOOKUP(K1264,Table2[[Employee Number]:[Monthly Income]],6, FALSE),"No Value")</f>
        <v>11103</v>
      </c>
      <c r="M1264" s="36" t="str">
        <f>IFERROR(VLOOKUP(K1264,Table2[[Employee Number]:[Job Role]],3,FALSE),"NULL")</f>
        <v>Healthcare Representative</v>
      </c>
    </row>
    <row r="1265" spans="2:13" x14ac:dyDescent="0.25">
      <c r="B1265" s="29" t="s">
        <v>56</v>
      </c>
      <c r="C1265" s="30" t="s">
        <v>60</v>
      </c>
      <c r="D1265" s="31">
        <v>1015</v>
      </c>
      <c r="E1265" s="30" t="s">
        <v>51</v>
      </c>
      <c r="F1265" s="30" t="s">
        <v>101</v>
      </c>
      <c r="G1265" s="31">
        <v>30</v>
      </c>
      <c r="H1265" s="30" t="s">
        <v>55</v>
      </c>
      <c r="I1265" s="32">
        <v>11416</v>
      </c>
      <c r="K1265" s="36">
        <f t="shared" si="19"/>
        <v>727</v>
      </c>
      <c r="L1265" s="36">
        <f>IFERROR(VLOOKUP(K1265,Table2[[Employee Number]:[Monthly Income]],6, FALSE),"No Value")</f>
        <v>11159</v>
      </c>
      <c r="M1265" s="36" t="str">
        <f>IFERROR(VLOOKUP(K1265,Table2[[Employee Number]:[Job Role]],3,FALSE),"NULL")</f>
        <v>Research Director</v>
      </c>
    </row>
    <row r="1266" spans="2:13" x14ac:dyDescent="0.25">
      <c r="B1266" s="29" t="s">
        <v>56</v>
      </c>
      <c r="C1266" s="30" t="s">
        <v>60</v>
      </c>
      <c r="D1266" s="31">
        <v>461</v>
      </c>
      <c r="E1266" s="30" t="s">
        <v>62</v>
      </c>
      <c r="F1266" s="30" t="s">
        <v>101</v>
      </c>
      <c r="G1266" s="31">
        <v>38</v>
      </c>
      <c r="H1266" s="30" t="s">
        <v>55</v>
      </c>
      <c r="I1266" s="32">
        <v>11510</v>
      </c>
      <c r="K1266" s="36">
        <f t="shared" si="19"/>
        <v>1516</v>
      </c>
      <c r="L1266" s="36">
        <f>IFERROR(VLOOKUP(K1266,Table2[[Employee Number]:[Monthly Income]],6, FALSE),"No Value")</f>
        <v>11244</v>
      </c>
      <c r="M1266" s="36" t="str">
        <f>IFERROR(VLOOKUP(K1266,Table2[[Employee Number]:[Job Role]],3,FALSE),"NULL")</f>
        <v>Manager</v>
      </c>
    </row>
    <row r="1267" spans="2:13" x14ac:dyDescent="0.25">
      <c r="B1267" s="29" t="s">
        <v>56</v>
      </c>
      <c r="C1267" s="30" t="s">
        <v>48</v>
      </c>
      <c r="D1267" s="31">
        <v>613</v>
      </c>
      <c r="E1267" s="30" t="s">
        <v>62</v>
      </c>
      <c r="F1267" s="30" t="s">
        <v>95</v>
      </c>
      <c r="G1267" s="31">
        <v>31</v>
      </c>
      <c r="H1267" s="30" t="s">
        <v>77</v>
      </c>
      <c r="I1267" s="32">
        <v>11557</v>
      </c>
      <c r="K1267" s="36">
        <f t="shared" si="19"/>
        <v>1606</v>
      </c>
      <c r="L1267" s="36">
        <f>IFERROR(VLOOKUP(K1267,Table2[[Employee Number]:[Monthly Income]],6, FALSE),"No Value")</f>
        <v>11245</v>
      </c>
      <c r="M1267" s="36" t="str">
        <f>IFERROR(VLOOKUP(K1267,Table2[[Employee Number]:[Job Role]],3,FALSE),"NULL")</f>
        <v>Healthcare Representative</v>
      </c>
    </row>
    <row r="1268" spans="2:13" x14ac:dyDescent="0.25">
      <c r="B1268" s="29" t="s">
        <v>56</v>
      </c>
      <c r="C1268" s="30" t="s">
        <v>60</v>
      </c>
      <c r="D1268" s="31">
        <v>153</v>
      </c>
      <c r="E1268" s="30" t="s">
        <v>51</v>
      </c>
      <c r="F1268" s="30" t="s">
        <v>95</v>
      </c>
      <c r="G1268" s="31">
        <v>34</v>
      </c>
      <c r="H1268" s="30" t="s">
        <v>77</v>
      </c>
      <c r="I1268" s="32">
        <v>11631</v>
      </c>
      <c r="K1268" s="36">
        <f t="shared" si="19"/>
        <v>1015</v>
      </c>
      <c r="L1268" s="36">
        <f>IFERROR(VLOOKUP(K1268,Table2[[Employee Number]:[Monthly Income]],6, FALSE),"No Value")</f>
        <v>11416</v>
      </c>
      <c r="M1268" s="36" t="str">
        <f>IFERROR(VLOOKUP(K1268,Table2[[Employee Number]:[Job Role]],3,FALSE),"NULL")</f>
        <v>Research Director</v>
      </c>
    </row>
    <row r="1269" spans="2:13" x14ac:dyDescent="0.25">
      <c r="B1269" s="29" t="s">
        <v>56</v>
      </c>
      <c r="C1269" s="30" t="s">
        <v>60</v>
      </c>
      <c r="D1269" s="31">
        <v>817</v>
      </c>
      <c r="E1269" s="30" t="s">
        <v>62</v>
      </c>
      <c r="F1269" s="30" t="s">
        <v>101</v>
      </c>
      <c r="G1269" s="31">
        <v>33</v>
      </c>
      <c r="H1269" s="30" t="s">
        <v>77</v>
      </c>
      <c r="I1269" s="32">
        <v>11691</v>
      </c>
      <c r="K1269" s="36">
        <f t="shared" si="19"/>
        <v>461</v>
      </c>
      <c r="L1269" s="36">
        <f>IFERROR(VLOOKUP(K1269,Table2[[Employee Number]:[Monthly Income]],6, FALSE),"No Value")</f>
        <v>11510</v>
      </c>
      <c r="M1269" s="36" t="str">
        <f>IFERROR(VLOOKUP(K1269,Table2[[Employee Number]:[Job Role]],3,FALSE),"NULL")</f>
        <v>Research Director</v>
      </c>
    </row>
    <row r="1270" spans="2:13" x14ac:dyDescent="0.25">
      <c r="B1270" s="29" t="s">
        <v>56</v>
      </c>
      <c r="C1270" s="30" t="s">
        <v>60</v>
      </c>
      <c r="D1270" s="31">
        <v>742</v>
      </c>
      <c r="E1270" s="30" t="s">
        <v>51</v>
      </c>
      <c r="F1270" s="30" t="s">
        <v>101</v>
      </c>
      <c r="G1270" s="31">
        <v>36</v>
      </c>
      <c r="H1270" s="30" t="s">
        <v>77</v>
      </c>
      <c r="I1270" s="32">
        <v>11713</v>
      </c>
      <c r="K1270" s="36">
        <f t="shared" si="19"/>
        <v>613</v>
      </c>
      <c r="L1270" s="36">
        <f>IFERROR(VLOOKUP(K1270,Table2[[Employee Number]:[Monthly Income]],6, FALSE),"No Value")</f>
        <v>11557</v>
      </c>
      <c r="M1270" s="36" t="str">
        <f>IFERROR(VLOOKUP(K1270,Table2[[Employee Number]:[Job Role]],3,FALSE),"NULL")</f>
        <v>Manager</v>
      </c>
    </row>
    <row r="1271" spans="2:13" x14ac:dyDescent="0.25">
      <c r="B1271" s="29" t="s">
        <v>56</v>
      </c>
      <c r="C1271" s="30" t="s">
        <v>48</v>
      </c>
      <c r="D1271" s="31">
        <v>897</v>
      </c>
      <c r="E1271" s="30" t="s">
        <v>62</v>
      </c>
      <c r="F1271" s="30" t="s">
        <v>52</v>
      </c>
      <c r="G1271" s="31">
        <v>53</v>
      </c>
      <c r="H1271" s="30" t="s">
        <v>77</v>
      </c>
      <c r="I1271" s="32">
        <v>11836</v>
      </c>
      <c r="K1271" s="36">
        <f t="shared" si="19"/>
        <v>153</v>
      </c>
      <c r="L1271" s="36">
        <f>IFERROR(VLOOKUP(K1271,Table2[[Employee Number]:[Monthly Income]],6, FALSE),"No Value")</f>
        <v>11631</v>
      </c>
      <c r="M1271" s="36" t="str">
        <f>IFERROR(VLOOKUP(K1271,Table2[[Employee Number]:[Job Role]],3,FALSE),"NULL")</f>
        <v>Manager</v>
      </c>
    </row>
    <row r="1272" spans="2:13" x14ac:dyDescent="0.25">
      <c r="B1272" s="29" t="s">
        <v>44</v>
      </c>
      <c r="C1272" s="30" t="s">
        <v>60</v>
      </c>
      <c r="D1272" s="31">
        <v>376</v>
      </c>
      <c r="E1272" s="30" t="s">
        <v>62</v>
      </c>
      <c r="F1272" s="30" t="s">
        <v>95</v>
      </c>
      <c r="G1272" s="31">
        <v>47</v>
      </c>
      <c r="H1272" s="30" t="s">
        <v>71</v>
      </c>
      <c r="I1272" s="32">
        <v>11849</v>
      </c>
      <c r="K1272" s="36">
        <f t="shared" si="19"/>
        <v>817</v>
      </c>
      <c r="L1272" s="36">
        <f>IFERROR(VLOOKUP(K1272,Table2[[Employee Number]:[Monthly Income]],6, FALSE),"No Value")</f>
        <v>11691</v>
      </c>
      <c r="M1272" s="36" t="str">
        <f>IFERROR(VLOOKUP(K1272,Table2[[Employee Number]:[Job Role]],3,FALSE),"NULL")</f>
        <v>Research Director</v>
      </c>
    </row>
    <row r="1273" spans="2:13" x14ac:dyDescent="0.25">
      <c r="B1273" s="29" t="s">
        <v>56</v>
      </c>
      <c r="C1273" s="30" t="s">
        <v>60</v>
      </c>
      <c r="D1273" s="31">
        <v>428</v>
      </c>
      <c r="E1273" s="30" t="s">
        <v>51</v>
      </c>
      <c r="F1273" s="30" t="s">
        <v>95</v>
      </c>
      <c r="G1273" s="31">
        <v>33</v>
      </c>
      <c r="H1273" s="30" t="s">
        <v>71</v>
      </c>
      <c r="I1273" s="32">
        <v>11878</v>
      </c>
      <c r="K1273" s="36">
        <f t="shared" si="19"/>
        <v>742</v>
      </c>
      <c r="L1273" s="36">
        <f>IFERROR(VLOOKUP(K1273,Table2[[Employee Number]:[Monthly Income]],6, FALSE),"No Value")</f>
        <v>11713</v>
      </c>
      <c r="M1273" s="36" t="str">
        <f>IFERROR(VLOOKUP(K1273,Table2[[Employee Number]:[Job Role]],3,FALSE),"NULL")</f>
        <v>Research Director</v>
      </c>
    </row>
    <row r="1274" spans="2:13" x14ac:dyDescent="0.25">
      <c r="B1274" s="29" t="s">
        <v>56</v>
      </c>
      <c r="C1274" s="30" t="s">
        <v>48</v>
      </c>
      <c r="D1274" s="31">
        <v>1048</v>
      </c>
      <c r="E1274" s="30" t="s">
        <v>62</v>
      </c>
      <c r="F1274" s="30" t="s">
        <v>95</v>
      </c>
      <c r="G1274" s="31">
        <v>59</v>
      </c>
      <c r="H1274" s="30" t="s">
        <v>55</v>
      </c>
      <c r="I1274" s="32">
        <v>11904</v>
      </c>
      <c r="K1274" s="36">
        <f t="shared" si="19"/>
        <v>897</v>
      </c>
      <c r="L1274" s="36">
        <f>IFERROR(VLOOKUP(K1274,Table2[[Employee Number]:[Monthly Income]],6, FALSE),"No Value")</f>
        <v>11836</v>
      </c>
      <c r="M1274" s="36" t="str">
        <f>IFERROR(VLOOKUP(K1274,Table2[[Employee Number]:[Job Role]],3,FALSE),"NULL")</f>
        <v>Sales Executive</v>
      </c>
    </row>
    <row r="1275" spans="2:13" x14ac:dyDescent="0.25">
      <c r="B1275" s="29" t="s">
        <v>56</v>
      </c>
      <c r="C1275" s="30" t="s">
        <v>60</v>
      </c>
      <c r="D1275" s="31">
        <v>1321</v>
      </c>
      <c r="E1275" s="30" t="s">
        <v>51</v>
      </c>
      <c r="F1275" s="30" t="s">
        <v>95</v>
      </c>
      <c r="G1275" s="31">
        <v>30</v>
      </c>
      <c r="H1275" s="30" t="s">
        <v>71</v>
      </c>
      <c r="I1275" s="32">
        <v>11916</v>
      </c>
      <c r="K1275" s="36" t="str">
        <f t="shared" si="19"/>
        <v>No Data Available</v>
      </c>
      <c r="L1275" s="36" t="str">
        <f>IFERROR(VLOOKUP(K1275,Table2[[Employee Number]:[Monthly Income]],6, FALSE),"No Value")</f>
        <v>No Value</v>
      </c>
      <c r="M1275" s="36" t="str">
        <f>IFERROR(VLOOKUP(K1275,Table2[[Employee Number]:[Job Role]],3,FALSE),"NULL")</f>
        <v>NULL</v>
      </c>
    </row>
    <row r="1276" spans="2:13" x14ac:dyDescent="0.25">
      <c r="B1276" s="29" t="s">
        <v>56</v>
      </c>
      <c r="C1276" s="30" t="s">
        <v>60</v>
      </c>
      <c r="D1276" s="31">
        <v>564</v>
      </c>
      <c r="E1276" s="30" t="s">
        <v>62</v>
      </c>
      <c r="F1276" s="30" t="s">
        <v>101</v>
      </c>
      <c r="G1276" s="31">
        <v>29</v>
      </c>
      <c r="H1276" s="30" t="s">
        <v>71</v>
      </c>
      <c r="I1276" s="32">
        <v>11935</v>
      </c>
      <c r="K1276" s="36">
        <f t="shared" si="19"/>
        <v>428</v>
      </c>
      <c r="L1276" s="36">
        <f>IFERROR(VLOOKUP(K1276,Table2[[Employee Number]:[Monthly Income]],6, FALSE),"No Value")</f>
        <v>11878</v>
      </c>
      <c r="M1276" s="36" t="str">
        <f>IFERROR(VLOOKUP(K1276,Table2[[Employee Number]:[Job Role]],3,FALSE),"NULL")</f>
        <v>Manager</v>
      </c>
    </row>
    <row r="1277" spans="2:13" x14ac:dyDescent="0.25">
      <c r="B1277" s="29" t="s">
        <v>56</v>
      </c>
      <c r="C1277" s="30" t="s">
        <v>60</v>
      </c>
      <c r="D1277" s="31">
        <v>2000</v>
      </c>
      <c r="E1277" s="30" t="s">
        <v>51</v>
      </c>
      <c r="F1277" s="30" t="s">
        <v>101</v>
      </c>
      <c r="G1277" s="31">
        <v>47</v>
      </c>
      <c r="H1277" s="30" t="s">
        <v>65</v>
      </c>
      <c r="I1277" s="32">
        <v>11957</v>
      </c>
      <c r="K1277" s="36">
        <f t="shared" si="19"/>
        <v>1048</v>
      </c>
      <c r="L1277" s="36">
        <f>IFERROR(VLOOKUP(K1277,Table2[[Employee Number]:[Monthly Income]],6, FALSE),"No Value")</f>
        <v>11904</v>
      </c>
      <c r="M1277" s="36" t="str">
        <f>IFERROR(VLOOKUP(K1277,Table2[[Employee Number]:[Job Role]],3,FALSE),"NULL")</f>
        <v>Manager</v>
      </c>
    </row>
    <row r="1278" spans="2:13" x14ac:dyDescent="0.25">
      <c r="B1278" s="29" t="s">
        <v>56</v>
      </c>
      <c r="C1278" s="30" t="s">
        <v>60</v>
      </c>
      <c r="D1278" s="31">
        <v>28</v>
      </c>
      <c r="E1278" s="30" t="s">
        <v>51</v>
      </c>
      <c r="F1278" s="30" t="s">
        <v>101</v>
      </c>
      <c r="G1278" s="31">
        <v>34</v>
      </c>
      <c r="H1278" s="30" t="s">
        <v>71</v>
      </c>
      <c r="I1278" s="32">
        <v>11994</v>
      </c>
      <c r="K1278" s="36">
        <f t="shared" si="19"/>
        <v>1321</v>
      </c>
      <c r="L1278" s="36">
        <f>IFERROR(VLOOKUP(K1278,Table2[[Employee Number]:[Monthly Income]],6, FALSE),"No Value")</f>
        <v>11916</v>
      </c>
      <c r="M1278" s="36" t="str">
        <f>IFERROR(VLOOKUP(K1278,Table2[[Employee Number]:[Job Role]],3,FALSE),"NULL")</f>
        <v>Manager</v>
      </c>
    </row>
    <row r="1279" spans="2:13" x14ac:dyDescent="0.25">
      <c r="B1279" s="29" t="s">
        <v>56</v>
      </c>
      <c r="C1279" s="30" t="s">
        <v>60</v>
      </c>
      <c r="D1279" s="31">
        <v>381</v>
      </c>
      <c r="E1279" s="30" t="s">
        <v>51</v>
      </c>
      <c r="F1279" s="30" t="s">
        <v>95</v>
      </c>
      <c r="G1279" s="31">
        <v>35</v>
      </c>
      <c r="H1279" s="30" t="s">
        <v>77</v>
      </c>
      <c r="I1279" s="32">
        <v>11996</v>
      </c>
      <c r="K1279" s="36">
        <f t="shared" si="19"/>
        <v>564</v>
      </c>
      <c r="L1279" s="36">
        <f>IFERROR(VLOOKUP(K1279,Table2[[Employee Number]:[Monthly Income]],6, FALSE),"No Value")</f>
        <v>11935</v>
      </c>
      <c r="M1279" s="36" t="str">
        <f>IFERROR(VLOOKUP(K1279,Table2[[Employee Number]:[Job Role]],3,FALSE),"NULL")</f>
        <v>Research Director</v>
      </c>
    </row>
    <row r="1280" spans="2:13" x14ac:dyDescent="0.25">
      <c r="B1280" s="29" t="s">
        <v>56</v>
      </c>
      <c r="C1280" s="30" t="s">
        <v>48</v>
      </c>
      <c r="D1280" s="31">
        <v>2056</v>
      </c>
      <c r="E1280" s="30" t="s">
        <v>51</v>
      </c>
      <c r="F1280" s="30" t="s">
        <v>52</v>
      </c>
      <c r="G1280" s="31">
        <v>39</v>
      </c>
      <c r="H1280" s="30" t="s">
        <v>65</v>
      </c>
      <c r="I1280" s="32">
        <v>12031</v>
      </c>
      <c r="K1280" s="36">
        <f t="shared" si="19"/>
        <v>2000</v>
      </c>
      <c r="L1280" s="36">
        <f>IFERROR(VLOOKUP(K1280,Table2[[Employee Number]:[Monthly Income]],6, FALSE),"No Value")</f>
        <v>11957</v>
      </c>
      <c r="M1280" s="36" t="str">
        <f>IFERROR(VLOOKUP(K1280,Table2[[Employee Number]:[Job Role]],3,FALSE),"NULL")</f>
        <v>Research Director</v>
      </c>
    </row>
    <row r="1281" spans="2:13" x14ac:dyDescent="0.25">
      <c r="B1281" s="29" t="s">
        <v>56</v>
      </c>
      <c r="C1281" s="30" t="s">
        <v>60</v>
      </c>
      <c r="D1281" s="31">
        <v>421</v>
      </c>
      <c r="E1281" s="30" t="s">
        <v>51</v>
      </c>
      <c r="F1281" s="30" t="s">
        <v>101</v>
      </c>
      <c r="G1281" s="31">
        <v>38</v>
      </c>
      <c r="H1281" s="30" t="s">
        <v>55</v>
      </c>
      <c r="I1281" s="32">
        <v>12061</v>
      </c>
      <c r="K1281" s="36">
        <f t="shared" si="19"/>
        <v>28</v>
      </c>
      <c r="L1281" s="36">
        <f>IFERROR(VLOOKUP(K1281,Table2[[Employee Number]:[Monthly Income]],6, FALSE),"No Value")</f>
        <v>11994</v>
      </c>
      <c r="M1281" s="36" t="str">
        <f>IFERROR(VLOOKUP(K1281,Table2[[Employee Number]:[Job Role]],3,FALSE),"NULL")</f>
        <v>Research Director</v>
      </c>
    </row>
    <row r="1282" spans="2:13" x14ac:dyDescent="0.25">
      <c r="B1282" s="29" t="s">
        <v>44</v>
      </c>
      <c r="C1282" s="30" t="s">
        <v>60</v>
      </c>
      <c r="D1282" s="31">
        <v>1127</v>
      </c>
      <c r="E1282" s="30" t="s">
        <v>62</v>
      </c>
      <c r="F1282" s="30" t="s">
        <v>83</v>
      </c>
      <c r="G1282" s="31">
        <v>39</v>
      </c>
      <c r="H1282" s="30" t="s">
        <v>77</v>
      </c>
      <c r="I1282" s="32">
        <v>12169</v>
      </c>
      <c r="K1282" s="36">
        <f t="shared" si="19"/>
        <v>381</v>
      </c>
      <c r="L1282" s="36">
        <f>IFERROR(VLOOKUP(K1282,Table2[[Employee Number]:[Monthly Income]],6, FALSE),"No Value")</f>
        <v>11996</v>
      </c>
      <c r="M1282" s="36" t="str">
        <f>IFERROR(VLOOKUP(K1282,Table2[[Employee Number]:[Job Role]],3,FALSE),"NULL")</f>
        <v>Manager</v>
      </c>
    </row>
    <row r="1283" spans="2:13" x14ac:dyDescent="0.25">
      <c r="B1283" s="29" t="s">
        <v>56</v>
      </c>
      <c r="C1283" s="30" t="s">
        <v>60</v>
      </c>
      <c r="D1283" s="31">
        <v>306</v>
      </c>
      <c r="E1283" s="30" t="s">
        <v>62</v>
      </c>
      <c r="F1283" s="30" t="s">
        <v>101</v>
      </c>
      <c r="G1283" s="31">
        <v>37</v>
      </c>
      <c r="H1283" s="30" t="s">
        <v>77</v>
      </c>
      <c r="I1283" s="32">
        <v>12185</v>
      </c>
      <c r="K1283" s="36">
        <f t="shared" si="19"/>
        <v>2056</v>
      </c>
      <c r="L1283" s="36">
        <f>IFERROR(VLOOKUP(K1283,Table2[[Employee Number]:[Monthly Income]],6, FALSE),"No Value")</f>
        <v>12031</v>
      </c>
      <c r="M1283" s="36" t="str">
        <f>IFERROR(VLOOKUP(K1283,Table2[[Employee Number]:[Job Role]],3,FALSE),"NULL")</f>
        <v>Sales Executive</v>
      </c>
    </row>
    <row r="1284" spans="2:13" x14ac:dyDescent="0.25">
      <c r="B1284" s="29" t="s">
        <v>56</v>
      </c>
      <c r="C1284" s="30" t="s">
        <v>60</v>
      </c>
      <c r="D1284" s="31">
        <v>296</v>
      </c>
      <c r="E1284" s="30" t="s">
        <v>62</v>
      </c>
      <c r="F1284" s="30" t="s">
        <v>101</v>
      </c>
      <c r="G1284" s="31">
        <v>51</v>
      </c>
      <c r="H1284" s="30" t="s">
        <v>71</v>
      </c>
      <c r="I1284" s="32">
        <v>12490</v>
      </c>
      <c r="K1284" s="36">
        <f t="shared" si="19"/>
        <v>421</v>
      </c>
      <c r="L1284" s="36">
        <f>IFERROR(VLOOKUP(K1284,Table2[[Employee Number]:[Monthly Income]],6, FALSE),"No Value")</f>
        <v>12061</v>
      </c>
      <c r="M1284" s="36" t="str">
        <f>IFERROR(VLOOKUP(K1284,Table2[[Employee Number]:[Job Role]],3,FALSE),"NULL")</f>
        <v>Research Director</v>
      </c>
    </row>
    <row r="1285" spans="2:13" x14ac:dyDescent="0.25">
      <c r="B1285" s="29" t="s">
        <v>56</v>
      </c>
      <c r="C1285" s="30" t="s">
        <v>48</v>
      </c>
      <c r="D1285" s="31">
        <v>473</v>
      </c>
      <c r="E1285" s="30" t="s">
        <v>51</v>
      </c>
      <c r="F1285" s="30" t="s">
        <v>95</v>
      </c>
      <c r="G1285" s="31">
        <v>48</v>
      </c>
      <c r="H1285" s="30" t="s">
        <v>65</v>
      </c>
      <c r="I1285" s="32">
        <v>12504</v>
      </c>
      <c r="K1285" s="36" t="str">
        <f t="shared" si="19"/>
        <v>No Data Available</v>
      </c>
      <c r="L1285" s="36" t="str">
        <f>IFERROR(VLOOKUP(K1285,Table2[[Employee Number]:[Monthly Income]],6, FALSE),"No Value")</f>
        <v>No Value</v>
      </c>
      <c r="M1285" s="36" t="str">
        <f>IFERROR(VLOOKUP(K1285,Table2[[Employee Number]:[Job Role]],3,FALSE),"NULL")</f>
        <v>NULL</v>
      </c>
    </row>
    <row r="1286" spans="2:13" x14ac:dyDescent="0.25">
      <c r="B1286" s="29" t="s">
        <v>56</v>
      </c>
      <c r="C1286" s="30" t="s">
        <v>60</v>
      </c>
      <c r="D1286" s="31">
        <v>1026</v>
      </c>
      <c r="E1286" s="30" t="s">
        <v>51</v>
      </c>
      <c r="F1286" s="30" t="s">
        <v>81</v>
      </c>
      <c r="G1286" s="31">
        <v>39</v>
      </c>
      <c r="H1286" s="30" t="s">
        <v>65</v>
      </c>
      <c r="I1286" s="32">
        <v>12742</v>
      </c>
      <c r="K1286" s="36">
        <f t="shared" si="19"/>
        <v>306</v>
      </c>
      <c r="L1286" s="36">
        <f>IFERROR(VLOOKUP(K1286,Table2[[Employee Number]:[Monthly Income]],6, FALSE),"No Value")</f>
        <v>12185</v>
      </c>
      <c r="M1286" s="36" t="str">
        <f>IFERROR(VLOOKUP(K1286,Table2[[Employee Number]:[Job Role]],3,FALSE),"NULL")</f>
        <v>Research Director</v>
      </c>
    </row>
    <row r="1287" spans="2:13" x14ac:dyDescent="0.25">
      <c r="B1287" s="29" t="s">
        <v>56</v>
      </c>
      <c r="C1287" s="30" t="s">
        <v>60</v>
      </c>
      <c r="D1287" s="31">
        <v>844</v>
      </c>
      <c r="E1287" s="30" t="s">
        <v>62</v>
      </c>
      <c r="F1287" s="30" t="s">
        <v>101</v>
      </c>
      <c r="G1287" s="31">
        <v>27</v>
      </c>
      <c r="H1287" s="30" t="s">
        <v>65</v>
      </c>
      <c r="I1287" s="32">
        <v>12808</v>
      </c>
      <c r="K1287" s="36">
        <f t="shared" si="19"/>
        <v>296</v>
      </c>
      <c r="L1287" s="36">
        <f>IFERROR(VLOOKUP(K1287,Table2[[Employee Number]:[Monthly Income]],6, FALSE),"No Value")</f>
        <v>12490</v>
      </c>
      <c r="M1287" s="36" t="str">
        <f>IFERROR(VLOOKUP(K1287,Table2[[Employee Number]:[Job Role]],3,FALSE),"NULL")</f>
        <v>Research Director</v>
      </c>
    </row>
    <row r="1288" spans="2:13" x14ac:dyDescent="0.25">
      <c r="B1288" s="29" t="s">
        <v>44</v>
      </c>
      <c r="C1288" s="30" t="s">
        <v>48</v>
      </c>
      <c r="D1288" s="31">
        <v>1716</v>
      </c>
      <c r="E1288" s="30" t="s">
        <v>62</v>
      </c>
      <c r="F1288" s="30" t="s">
        <v>52</v>
      </c>
      <c r="G1288" s="31">
        <v>47</v>
      </c>
      <c r="H1288" s="30" t="s">
        <v>77</v>
      </c>
      <c r="I1288" s="32">
        <v>12936</v>
      </c>
      <c r="K1288" s="36">
        <f t="shared" si="19"/>
        <v>473</v>
      </c>
      <c r="L1288" s="36">
        <f>IFERROR(VLOOKUP(K1288,Table2[[Employee Number]:[Monthly Income]],6, FALSE),"No Value")</f>
        <v>12504</v>
      </c>
      <c r="M1288" s="36" t="str">
        <f>IFERROR(VLOOKUP(K1288,Table2[[Employee Number]:[Job Role]],3,FALSE),"NULL")</f>
        <v>Manager</v>
      </c>
    </row>
    <row r="1289" spans="2:13" x14ac:dyDescent="0.25">
      <c r="B1289" s="29" t="s">
        <v>56</v>
      </c>
      <c r="C1289" s="30" t="s">
        <v>60</v>
      </c>
      <c r="D1289" s="31">
        <v>1775</v>
      </c>
      <c r="E1289" s="30" t="s">
        <v>51</v>
      </c>
      <c r="F1289" s="30" t="s">
        <v>81</v>
      </c>
      <c r="G1289" s="31">
        <v>53</v>
      </c>
      <c r="H1289" s="30" t="s">
        <v>71</v>
      </c>
      <c r="I1289" s="32">
        <v>12965</v>
      </c>
      <c r="K1289" s="36">
        <f t="shared" ref="K1289:K1352" si="20">IF(B1286="No", D1286, "No Data Available")</f>
        <v>1026</v>
      </c>
      <c r="L1289" s="36">
        <f>IFERROR(VLOOKUP(K1289,Table2[[Employee Number]:[Monthly Income]],6, FALSE),"No Value")</f>
        <v>12742</v>
      </c>
      <c r="M1289" s="36" t="str">
        <f>IFERROR(VLOOKUP(K1289,Table2[[Employee Number]:[Job Role]],3,FALSE),"NULL")</f>
        <v>Manufacturing Director</v>
      </c>
    </row>
    <row r="1290" spans="2:13" x14ac:dyDescent="0.25">
      <c r="B1290" s="29" t="s">
        <v>56</v>
      </c>
      <c r="C1290" s="30" t="s">
        <v>60</v>
      </c>
      <c r="D1290" s="31">
        <v>1786</v>
      </c>
      <c r="E1290" s="30" t="s">
        <v>51</v>
      </c>
      <c r="F1290" s="30" t="s">
        <v>95</v>
      </c>
      <c r="G1290" s="31">
        <v>51</v>
      </c>
      <c r="H1290" s="30" t="s">
        <v>77</v>
      </c>
      <c r="I1290" s="32">
        <v>13116</v>
      </c>
      <c r="K1290" s="36">
        <f t="shared" si="20"/>
        <v>844</v>
      </c>
      <c r="L1290" s="36">
        <f>IFERROR(VLOOKUP(K1290,Table2[[Employee Number]:[Monthly Income]],6, FALSE),"No Value")</f>
        <v>12808</v>
      </c>
      <c r="M1290" s="36" t="str">
        <f>IFERROR(VLOOKUP(K1290,Table2[[Employee Number]:[Job Role]],3,FALSE),"NULL")</f>
        <v>Research Director</v>
      </c>
    </row>
    <row r="1291" spans="2:13" x14ac:dyDescent="0.25">
      <c r="B1291" s="29" t="s">
        <v>56</v>
      </c>
      <c r="C1291" s="30" t="s">
        <v>48</v>
      </c>
      <c r="D1291" s="31">
        <v>1138</v>
      </c>
      <c r="E1291" s="30" t="s">
        <v>62</v>
      </c>
      <c r="F1291" s="30" t="s">
        <v>52</v>
      </c>
      <c r="G1291" s="31">
        <v>49</v>
      </c>
      <c r="H1291" s="30" t="s">
        <v>71</v>
      </c>
      <c r="I1291" s="32">
        <v>13120</v>
      </c>
      <c r="K1291" s="36" t="str">
        <f t="shared" si="20"/>
        <v>No Data Available</v>
      </c>
      <c r="L1291" s="36" t="str">
        <f>IFERROR(VLOOKUP(K1291,Table2[[Employee Number]:[Monthly Income]],6, FALSE),"No Value")</f>
        <v>No Value</v>
      </c>
      <c r="M1291" s="36" t="str">
        <f>IFERROR(VLOOKUP(K1291,Table2[[Employee Number]:[Job Role]],3,FALSE),"NULL")</f>
        <v>NULL</v>
      </c>
    </row>
    <row r="1292" spans="2:13" x14ac:dyDescent="0.25">
      <c r="B1292" s="29" t="s">
        <v>56</v>
      </c>
      <c r="C1292" s="30" t="s">
        <v>60</v>
      </c>
      <c r="D1292" s="31">
        <v>1367</v>
      </c>
      <c r="E1292" s="30" t="s">
        <v>51</v>
      </c>
      <c r="F1292" s="30" t="s">
        <v>81</v>
      </c>
      <c r="G1292" s="31">
        <v>51</v>
      </c>
      <c r="H1292" s="30" t="s">
        <v>55</v>
      </c>
      <c r="I1292" s="32">
        <v>13142</v>
      </c>
      <c r="K1292" s="36">
        <f t="shared" si="20"/>
        <v>1775</v>
      </c>
      <c r="L1292" s="36">
        <f>IFERROR(VLOOKUP(K1292,Table2[[Employee Number]:[Monthly Income]],6, FALSE),"No Value")</f>
        <v>12965</v>
      </c>
      <c r="M1292" s="36" t="str">
        <f>IFERROR(VLOOKUP(K1292,Table2[[Employee Number]:[Job Role]],3,FALSE),"NULL")</f>
        <v>Manufacturing Director</v>
      </c>
    </row>
    <row r="1293" spans="2:13" x14ac:dyDescent="0.25">
      <c r="B1293" s="29" t="s">
        <v>56</v>
      </c>
      <c r="C1293" s="30" t="s">
        <v>60</v>
      </c>
      <c r="D1293" s="31">
        <v>1242</v>
      </c>
      <c r="E1293" s="30" t="s">
        <v>51</v>
      </c>
      <c r="F1293" s="30" t="s">
        <v>101</v>
      </c>
      <c r="G1293" s="31">
        <v>42</v>
      </c>
      <c r="H1293" s="30" t="s">
        <v>134</v>
      </c>
      <c r="I1293" s="32">
        <v>13191</v>
      </c>
      <c r="K1293" s="36">
        <f t="shared" si="20"/>
        <v>1786</v>
      </c>
      <c r="L1293" s="36">
        <f>IFERROR(VLOOKUP(K1293,Table2[[Employee Number]:[Monthly Income]],6, FALSE),"No Value")</f>
        <v>13116</v>
      </c>
      <c r="M1293" s="36" t="str">
        <f>IFERROR(VLOOKUP(K1293,Table2[[Employee Number]:[Job Role]],3,FALSE),"NULL")</f>
        <v>Manager</v>
      </c>
    </row>
    <row r="1294" spans="2:13" x14ac:dyDescent="0.25">
      <c r="B1294" s="29" t="s">
        <v>44</v>
      </c>
      <c r="C1294" s="30" t="s">
        <v>48</v>
      </c>
      <c r="D1294" s="31">
        <v>986</v>
      </c>
      <c r="E1294" s="30" t="s">
        <v>51</v>
      </c>
      <c r="F1294" s="30" t="s">
        <v>52</v>
      </c>
      <c r="G1294" s="31">
        <v>40</v>
      </c>
      <c r="H1294" s="30" t="s">
        <v>77</v>
      </c>
      <c r="I1294" s="32">
        <v>13194</v>
      </c>
      <c r="K1294" s="36">
        <f t="shared" si="20"/>
        <v>1138</v>
      </c>
      <c r="L1294" s="36">
        <f>IFERROR(VLOOKUP(K1294,Table2[[Employee Number]:[Monthly Income]],6, FALSE),"No Value")</f>
        <v>13120</v>
      </c>
      <c r="M1294" s="36" t="str">
        <f>IFERROR(VLOOKUP(K1294,Table2[[Employee Number]:[Job Role]],3,FALSE),"NULL")</f>
        <v>Sales Executive</v>
      </c>
    </row>
    <row r="1295" spans="2:13" x14ac:dyDescent="0.25">
      <c r="B1295" s="29" t="s">
        <v>56</v>
      </c>
      <c r="C1295" s="30" t="s">
        <v>60</v>
      </c>
      <c r="D1295" s="31">
        <v>2015</v>
      </c>
      <c r="E1295" s="30" t="s">
        <v>51</v>
      </c>
      <c r="F1295" s="30" t="s">
        <v>101</v>
      </c>
      <c r="G1295" s="31">
        <v>38</v>
      </c>
      <c r="H1295" s="30" t="s">
        <v>77</v>
      </c>
      <c r="I1295" s="32">
        <v>13206</v>
      </c>
      <c r="K1295" s="36">
        <f t="shared" si="20"/>
        <v>1367</v>
      </c>
      <c r="L1295" s="36">
        <f>IFERROR(VLOOKUP(K1295,Table2[[Employee Number]:[Monthly Income]],6, FALSE),"No Value")</f>
        <v>13142</v>
      </c>
      <c r="M1295" s="36" t="str">
        <f>IFERROR(VLOOKUP(K1295,Table2[[Employee Number]:[Job Role]],3,FALSE),"NULL")</f>
        <v>Manufacturing Director</v>
      </c>
    </row>
    <row r="1296" spans="2:13" x14ac:dyDescent="0.25">
      <c r="B1296" s="29" t="s">
        <v>56</v>
      </c>
      <c r="C1296" s="30" t="s">
        <v>48</v>
      </c>
      <c r="D1296" s="31">
        <v>532</v>
      </c>
      <c r="E1296" s="30" t="s">
        <v>51</v>
      </c>
      <c r="F1296" s="30" t="s">
        <v>52</v>
      </c>
      <c r="G1296" s="31">
        <v>56</v>
      </c>
      <c r="H1296" s="30" t="s">
        <v>77</v>
      </c>
      <c r="I1296" s="32">
        <v>13212</v>
      </c>
      <c r="K1296" s="36">
        <f t="shared" si="20"/>
        <v>1242</v>
      </c>
      <c r="L1296" s="36">
        <f>IFERROR(VLOOKUP(K1296,Table2[[Employee Number]:[Monthly Income]],6, FALSE),"No Value")</f>
        <v>13191</v>
      </c>
      <c r="M1296" s="36" t="str">
        <f>IFERROR(VLOOKUP(K1296,Table2[[Employee Number]:[Job Role]],3,FALSE),"NULL")</f>
        <v>Research Director</v>
      </c>
    </row>
    <row r="1297" spans="2:13" x14ac:dyDescent="0.25">
      <c r="B1297" s="29" t="s">
        <v>56</v>
      </c>
      <c r="C1297" s="30" t="s">
        <v>48</v>
      </c>
      <c r="D1297" s="31">
        <v>1863</v>
      </c>
      <c r="E1297" s="30" t="s">
        <v>51</v>
      </c>
      <c r="F1297" s="30" t="s">
        <v>52</v>
      </c>
      <c r="G1297" s="31">
        <v>46</v>
      </c>
      <c r="H1297" s="30" t="s">
        <v>77</v>
      </c>
      <c r="I1297" s="32">
        <v>13225</v>
      </c>
      <c r="K1297" s="36" t="str">
        <f t="shared" si="20"/>
        <v>No Data Available</v>
      </c>
      <c r="L1297" s="36" t="str">
        <f>IFERROR(VLOOKUP(K1297,Table2[[Employee Number]:[Monthly Income]],6, FALSE),"No Value")</f>
        <v>No Value</v>
      </c>
      <c r="M1297" s="36" t="str">
        <f>IFERROR(VLOOKUP(K1297,Table2[[Employee Number]:[Job Role]],3,FALSE),"NULL")</f>
        <v>NULL</v>
      </c>
    </row>
    <row r="1298" spans="2:13" x14ac:dyDescent="0.25">
      <c r="B1298" s="29" t="s">
        <v>56</v>
      </c>
      <c r="C1298" s="30" t="s">
        <v>60</v>
      </c>
      <c r="D1298" s="31">
        <v>601</v>
      </c>
      <c r="E1298" s="30" t="s">
        <v>51</v>
      </c>
      <c r="F1298" s="30" t="s">
        <v>81</v>
      </c>
      <c r="G1298" s="31">
        <v>40</v>
      </c>
      <c r="H1298" s="30" t="s">
        <v>77</v>
      </c>
      <c r="I1298" s="32">
        <v>13237</v>
      </c>
      <c r="K1298" s="36">
        <f t="shared" si="20"/>
        <v>2015</v>
      </c>
      <c r="L1298" s="36">
        <f>IFERROR(VLOOKUP(K1298,Table2[[Employee Number]:[Monthly Income]],6, FALSE),"No Value")</f>
        <v>13206</v>
      </c>
      <c r="M1298" s="36" t="str">
        <f>IFERROR(VLOOKUP(K1298,Table2[[Employee Number]:[Job Role]],3,FALSE),"NULL")</f>
        <v>Research Director</v>
      </c>
    </row>
    <row r="1299" spans="2:13" x14ac:dyDescent="0.25">
      <c r="B1299" s="29" t="s">
        <v>56</v>
      </c>
      <c r="C1299" s="30" t="s">
        <v>60</v>
      </c>
      <c r="D1299" s="31">
        <v>101</v>
      </c>
      <c r="E1299" s="30" t="s">
        <v>62</v>
      </c>
      <c r="F1299" s="30" t="s">
        <v>101</v>
      </c>
      <c r="G1299" s="31">
        <v>45</v>
      </c>
      <c r="H1299" s="30" t="s">
        <v>71</v>
      </c>
      <c r="I1299" s="32">
        <v>13245</v>
      </c>
      <c r="K1299" s="36">
        <f t="shared" si="20"/>
        <v>532</v>
      </c>
      <c r="L1299" s="36">
        <f>IFERROR(VLOOKUP(K1299,Table2[[Employee Number]:[Monthly Income]],6, FALSE),"No Value")</f>
        <v>13212</v>
      </c>
      <c r="M1299" s="36" t="str">
        <f>IFERROR(VLOOKUP(K1299,Table2[[Employee Number]:[Job Role]],3,FALSE),"NULL")</f>
        <v>Sales Executive</v>
      </c>
    </row>
    <row r="1300" spans="2:13" x14ac:dyDescent="0.25">
      <c r="B1300" s="29" t="s">
        <v>56</v>
      </c>
      <c r="C1300" s="30" t="s">
        <v>60</v>
      </c>
      <c r="D1300" s="31">
        <v>1401</v>
      </c>
      <c r="E1300" s="30" t="s">
        <v>51</v>
      </c>
      <c r="F1300" s="30" t="s">
        <v>81</v>
      </c>
      <c r="G1300" s="31">
        <v>52</v>
      </c>
      <c r="H1300" s="30" t="s">
        <v>55</v>
      </c>
      <c r="I1300" s="32">
        <v>13247</v>
      </c>
      <c r="K1300" s="36">
        <f t="shared" si="20"/>
        <v>1863</v>
      </c>
      <c r="L1300" s="36">
        <f>IFERROR(VLOOKUP(K1300,Table2[[Employee Number]:[Monthly Income]],6, FALSE),"No Value")</f>
        <v>13225</v>
      </c>
      <c r="M1300" s="36" t="str">
        <f>IFERROR(VLOOKUP(K1300,Table2[[Employee Number]:[Job Role]],3,FALSE),"NULL")</f>
        <v>Sales Executive</v>
      </c>
    </row>
    <row r="1301" spans="2:13" x14ac:dyDescent="0.25">
      <c r="B1301" s="29" t="s">
        <v>56</v>
      </c>
      <c r="C1301" s="30" t="s">
        <v>60</v>
      </c>
      <c r="D1301" s="31">
        <v>1656</v>
      </c>
      <c r="E1301" s="30" t="s">
        <v>51</v>
      </c>
      <c r="F1301" s="30" t="s">
        <v>101</v>
      </c>
      <c r="G1301" s="31">
        <v>50</v>
      </c>
      <c r="H1301" s="30" t="s">
        <v>134</v>
      </c>
      <c r="I1301" s="32">
        <v>13269</v>
      </c>
      <c r="K1301" s="36">
        <f t="shared" si="20"/>
        <v>601</v>
      </c>
      <c r="L1301" s="36">
        <f>IFERROR(VLOOKUP(K1301,Table2[[Employee Number]:[Monthly Income]],6, FALSE),"No Value")</f>
        <v>13237</v>
      </c>
      <c r="M1301" s="36" t="str">
        <f>IFERROR(VLOOKUP(K1301,Table2[[Employee Number]:[Job Role]],3,FALSE),"NULL")</f>
        <v>Manufacturing Director</v>
      </c>
    </row>
    <row r="1302" spans="2:13" x14ac:dyDescent="0.25">
      <c r="B1302" s="29" t="s">
        <v>56</v>
      </c>
      <c r="C1302" s="30" t="s">
        <v>48</v>
      </c>
      <c r="D1302" s="31">
        <v>1039</v>
      </c>
      <c r="E1302" s="30" t="s">
        <v>51</v>
      </c>
      <c r="F1302" s="30" t="s">
        <v>52</v>
      </c>
      <c r="G1302" s="31">
        <v>44</v>
      </c>
      <c r="H1302" s="30" t="s">
        <v>77</v>
      </c>
      <c r="I1302" s="32">
        <v>13320</v>
      </c>
      <c r="K1302" s="36">
        <f t="shared" si="20"/>
        <v>101</v>
      </c>
      <c r="L1302" s="36">
        <f>IFERROR(VLOOKUP(K1302,Table2[[Employee Number]:[Monthly Income]],6, FALSE),"No Value")</f>
        <v>13245</v>
      </c>
      <c r="M1302" s="36" t="str">
        <f>IFERROR(VLOOKUP(K1302,Table2[[Employee Number]:[Job Role]],3,FALSE),"NULL")</f>
        <v>Research Director</v>
      </c>
    </row>
    <row r="1303" spans="2:13" x14ac:dyDescent="0.25">
      <c r="B1303" s="29" t="s">
        <v>56</v>
      </c>
      <c r="C1303" s="30" t="s">
        <v>48</v>
      </c>
      <c r="D1303" s="31">
        <v>1975</v>
      </c>
      <c r="E1303" s="30" t="s">
        <v>62</v>
      </c>
      <c r="F1303" s="30" t="s">
        <v>52</v>
      </c>
      <c r="G1303" s="31">
        <v>39</v>
      </c>
      <c r="H1303" s="30" t="s">
        <v>71</v>
      </c>
      <c r="I1303" s="32">
        <v>13341</v>
      </c>
      <c r="K1303" s="36">
        <f t="shared" si="20"/>
        <v>1401</v>
      </c>
      <c r="L1303" s="36">
        <f>IFERROR(VLOOKUP(K1303,Table2[[Employee Number]:[Monthly Income]],6, FALSE),"No Value")</f>
        <v>13247</v>
      </c>
      <c r="M1303" s="36" t="str">
        <f>IFERROR(VLOOKUP(K1303,Table2[[Employee Number]:[Job Role]],3,FALSE),"NULL")</f>
        <v>Manufacturing Director</v>
      </c>
    </row>
    <row r="1304" spans="2:13" x14ac:dyDescent="0.25">
      <c r="B1304" s="29" t="s">
        <v>56</v>
      </c>
      <c r="C1304" s="30" t="s">
        <v>60</v>
      </c>
      <c r="D1304" s="31">
        <v>1911</v>
      </c>
      <c r="E1304" s="30" t="s">
        <v>62</v>
      </c>
      <c r="F1304" s="30" t="s">
        <v>101</v>
      </c>
      <c r="G1304" s="31">
        <v>42</v>
      </c>
      <c r="H1304" s="30" t="s">
        <v>77</v>
      </c>
      <c r="I1304" s="32">
        <v>13348</v>
      </c>
      <c r="K1304" s="36">
        <f t="shared" si="20"/>
        <v>1656</v>
      </c>
      <c r="L1304" s="36">
        <f>IFERROR(VLOOKUP(K1304,Table2[[Employee Number]:[Monthly Income]],6, FALSE),"No Value")</f>
        <v>13269</v>
      </c>
      <c r="M1304" s="36" t="str">
        <f>IFERROR(VLOOKUP(K1304,Table2[[Employee Number]:[Job Role]],3,FALSE),"NULL")</f>
        <v>Research Director</v>
      </c>
    </row>
    <row r="1305" spans="2:13" x14ac:dyDescent="0.25">
      <c r="B1305" s="29" t="s">
        <v>56</v>
      </c>
      <c r="C1305" s="30" t="s">
        <v>60</v>
      </c>
      <c r="D1305" s="31">
        <v>1373</v>
      </c>
      <c r="E1305" s="30" t="s">
        <v>62</v>
      </c>
      <c r="F1305" s="30" t="s">
        <v>81</v>
      </c>
      <c r="G1305" s="31">
        <v>56</v>
      </c>
      <c r="H1305" s="30" t="s">
        <v>77</v>
      </c>
      <c r="I1305" s="32">
        <v>13402</v>
      </c>
      <c r="K1305" s="36">
        <f t="shared" si="20"/>
        <v>1039</v>
      </c>
      <c r="L1305" s="36">
        <f>IFERROR(VLOOKUP(K1305,Table2[[Employee Number]:[Monthly Income]],6, FALSE),"No Value")</f>
        <v>13320</v>
      </c>
      <c r="M1305" s="36" t="str">
        <f>IFERROR(VLOOKUP(K1305,Table2[[Employee Number]:[Job Role]],3,FALSE),"NULL")</f>
        <v>Sales Executive</v>
      </c>
    </row>
    <row r="1306" spans="2:13" x14ac:dyDescent="0.25">
      <c r="B1306" s="29" t="s">
        <v>56</v>
      </c>
      <c r="C1306" s="30" t="s">
        <v>60</v>
      </c>
      <c r="D1306" s="31">
        <v>73</v>
      </c>
      <c r="E1306" s="30" t="s">
        <v>51</v>
      </c>
      <c r="F1306" s="30" t="s">
        <v>101</v>
      </c>
      <c r="G1306" s="31">
        <v>33</v>
      </c>
      <c r="H1306" s="30" t="s">
        <v>55</v>
      </c>
      <c r="I1306" s="32">
        <v>13458</v>
      </c>
      <c r="K1306" s="36">
        <f t="shared" si="20"/>
        <v>1975</v>
      </c>
      <c r="L1306" s="36">
        <f>IFERROR(VLOOKUP(K1306,Table2[[Employee Number]:[Monthly Income]],6, FALSE),"No Value")</f>
        <v>13341</v>
      </c>
      <c r="M1306" s="36" t="str">
        <f>IFERROR(VLOOKUP(K1306,Table2[[Employee Number]:[Job Role]],3,FALSE),"NULL")</f>
        <v>Sales Executive</v>
      </c>
    </row>
    <row r="1307" spans="2:13" x14ac:dyDescent="0.25">
      <c r="B1307" s="29" t="s">
        <v>56</v>
      </c>
      <c r="C1307" s="30" t="s">
        <v>60</v>
      </c>
      <c r="D1307" s="31">
        <v>1800</v>
      </c>
      <c r="E1307" s="30" t="s">
        <v>62</v>
      </c>
      <c r="F1307" s="30" t="s">
        <v>101</v>
      </c>
      <c r="G1307" s="31">
        <v>39</v>
      </c>
      <c r="H1307" s="30" t="s">
        <v>65</v>
      </c>
      <c r="I1307" s="32">
        <v>13464</v>
      </c>
      <c r="K1307" s="36">
        <f t="shared" si="20"/>
        <v>1911</v>
      </c>
      <c r="L1307" s="36">
        <f>IFERROR(VLOOKUP(K1307,Table2[[Employee Number]:[Monthly Income]],6, FALSE),"No Value")</f>
        <v>13348</v>
      </c>
      <c r="M1307" s="36" t="str">
        <f>IFERROR(VLOOKUP(K1307,Table2[[Employee Number]:[Job Role]],3,FALSE),"NULL")</f>
        <v>Research Director</v>
      </c>
    </row>
    <row r="1308" spans="2:13" x14ac:dyDescent="0.25">
      <c r="B1308" s="29" t="s">
        <v>56</v>
      </c>
      <c r="C1308" s="30" t="s">
        <v>60</v>
      </c>
      <c r="D1308" s="31">
        <v>372</v>
      </c>
      <c r="E1308" s="30" t="s">
        <v>62</v>
      </c>
      <c r="F1308" s="30" t="s">
        <v>83</v>
      </c>
      <c r="G1308" s="31">
        <v>45</v>
      </c>
      <c r="H1308" s="30" t="s">
        <v>55</v>
      </c>
      <c r="I1308" s="32">
        <v>13496</v>
      </c>
      <c r="K1308" s="36">
        <f t="shared" si="20"/>
        <v>1373</v>
      </c>
      <c r="L1308" s="36">
        <f>IFERROR(VLOOKUP(K1308,Table2[[Employee Number]:[Monthly Income]],6, FALSE),"No Value")</f>
        <v>13402</v>
      </c>
      <c r="M1308" s="36" t="str">
        <f>IFERROR(VLOOKUP(K1308,Table2[[Employee Number]:[Job Role]],3,FALSE),"NULL")</f>
        <v>Manufacturing Director</v>
      </c>
    </row>
    <row r="1309" spans="2:13" x14ac:dyDescent="0.25">
      <c r="B1309" s="29" t="s">
        <v>56</v>
      </c>
      <c r="C1309" s="30" t="s">
        <v>60</v>
      </c>
      <c r="D1309" s="31">
        <v>1166</v>
      </c>
      <c r="E1309" s="30" t="s">
        <v>51</v>
      </c>
      <c r="F1309" s="30" t="s">
        <v>101</v>
      </c>
      <c r="G1309" s="31">
        <v>40</v>
      </c>
      <c r="H1309" s="30" t="s">
        <v>71</v>
      </c>
      <c r="I1309" s="32">
        <v>13499</v>
      </c>
      <c r="K1309" s="36">
        <f t="shared" si="20"/>
        <v>73</v>
      </c>
      <c r="L1309" s="36">
        <f>IFERROR(VLOOKUP(K1309,Table2[[Employee Number]:[Monthly Income]],6, FALSE),"No Value")</f>
        <v>13458</v>
      </c>
      <c r="M1309" s="36" t="str">
        <f>IFERROR(VLOOKUP(K1309,Table2[[Employee Number]:[Job Role]],3,FALSE),"NULL")</f>
        <v>Research Director</v>
      </c>
    </row>
    <row r="1310" spans="2:13" x14ac:dyDescent="0.25">
      <c r="B1310" s="29" t="s">
        <v>56</v>
      </c>
      <c r="C1310" s="30" t="s">
        <v>60</v>
      </c>
      <c r="D1310" s="31">
        <v>119</v>
      </c>
      <c r="E1310" s="30" t="s">
        <v>62</v>
      </c>
      <c r="F1310" s="30" t="s">
        <v>83</v>
      </c>
      <c r="G1310" s="31">
        <v>40</v>
      </c>
      <c r="H1310" s="30" t="s">
        <v>71</v>
      </c>
      <c r="I1310" s="32">
        <v>13503</v>
      </c>
      <c r="K1310" s="36">
        <f t="shared" si="20"/>
        <v>1800</v>
      </c>
      <c r="L1310" s="36">
        <f>IFERROR(VLOOKUP(K1310,Table2[[Employee Number]:[Monthly Income]],6, FALSE),"No Value")</f>
        <v>13464</v>
      </c>
      <c r="M1310" s="36" t="str">
        <f>IFERROR(VLOOKUP(K1310,Table2[[Employee Number]:[Job Role]],3,FALSE),"NULL")</f>
        <v>Research Director</v>
      </c>
    </row>
    <row r="1311" spans="2:13" x14ac:dyDescent="0.25">
      <c r="B1311" s="29" t="s">
        <v>56</v>
      </c>
      <c r="C1311" s="30" t="s">
        <v>48</v>
      </c>
      <c r="D1311" s="31">
        <v>404</v>
      </c>
      <c r="E1311" s="30" t="s">
        <v>51</v>
      </c>
      <c r="F1311" s="30" t="s">
        <v>52</v>
      </c>
      <c r="G1311" s="31">
        <v>42</v>
      </c>
      <c r="H1311" s="30" t="s">
        <v>77</v>
      </c>
      <c r="I1311" s="32">
        <v>13525</v>
      </c>
      <c r="K1311" s="36">
        <f t="shared" si="20"/>
        <v>372</v>
      </c>
      <c r="L1311" s="36">
        <f>IFERROR(VLOOKUP(K1311,Table2[[Employee Number]:[Monthly Income]],6, FALSE),"No Value")</f>
        <v>13496</v>
      </c>
      <c r="M1311" s="36" t="str">
        <f>IFERROR(VLOOKUP(K1311,Table2[[Employee Number]:[Job Role]],3,FALSE),"NULL")</f>
        <v>Healthcare Representative</v>
      </c>
    </row>
    <row r="1312" spans="2:13" x14ac:dyDescent="0.25">
      <c r="B1312" s="29" t="s">
        <v>56</v>
      </c>
      <c r="C1312" s="30" t="s">
        <v>60</v>
      </c>
      <c r="D1312" s="31">
        <v>126</v>
      </c>
      <c r="E1312" s="30" t="s">
        <v>51</v>
      </c>
      <c r="F1312" s="30" t="s">
        <v>101</v>
      </c>
      <c r="G1312" s="31">
        <v>54</v>
      </c>
      <c r="H1312" s="30" t="s">
        <v>71</v>
      </c>
      <c r="I1312" s="32">
        <v>13549</v>
      </c>
      <c r="K1312" s="36">
        <f t="shared" si="20"/>
        <v>1166</v>
      </c>
      <c r="L1312" s="36">
        <f>IFERROR(VLOOKUP(K1312,Table2[[Employee Number]:[Monthly Income]],6, FALSE),"No Value")</f>
        <v>13499</v>
      </c>
      <c r="M1312" s="36" t="str">
        <f>IFERROR(VLOOKUP(K1312,Table2[[Employee Number]:[Job Role]],3,FALSE),"NULL")</f>
        <v>Research Director</v>
      </c>
    </row>
    <row r="1313" spans="2:13" x14ac:dyDescent="0.25">
      <c r="B1313" s="29" t="s">
        <v>56</v>
      </c>
      <c r="C1313" s="30" t="s">
        <v>60</v>
      </c>
      <c r="D1313" s="31">
        <v>2034</v>
      </c>
      <c r="E1313" s="30" t="s">
        <v>51</v>
      </c>
      <c r="F1313" s="30" t="s">
        <v>81</v>
      </c>
      <c r="G1313" s="31">
        <v>41</v>
      </c>
      <c r="H1313" s="30" t="s">
        <v>71</v>
      </c>
      <c r="I1313" s="32">
        <v>13570</v>
      </c>
      <c r="K1313" s="36">
        <f t="shared" si="20"/>
        <v>119</v>
      </c>
      <c r="L1313" s="36">
        <f>IFERROR(VLOOKUP(K1313,Table2[[Employee Number]:[Monthly Income]],6, FALSE),"No Value")</f>
        <v>13503</v>
      </c>
      <c r="M1313" s="36" t="str">
        <f>IFERROR(VLOOKUP(K1313,Table2[[Employee Number]:[Job Role]],3,FALSE),"NULL")</f>
        <v>Healthcare Representative</v>
      </c>
    </row>
    <row r="1314" spans="2:13" x14ac:dyDescent="0.25">
      <c r="B1314" s="29" t="s">
        <v>56</v>
      </c>
      <c r="C1314" s="30" t="s">
        <v>60</v>
      </c>
      <c r="D1314" s="31">
        <v>1278</v>
      </c>
      <c r="E1314" s="30" t="s">
        <v>62</v>
      </c>
      <c r="F1314" s="30" t="s">
        <v>83</v>
      </c>
      <c r="G1314" s="31">
        <v>55</v>
      </c>
      <c r="H1314" s="30" t="s">
        <v>65</v>
      </c>
      <c r="I1314" s="32">
        <v>13577</v>
      </c>
      <c r="K1314" s="36">
        <f t="shared" si="20"/>
        <v>404</v>
      </c>
      <c r="L1314" s="36">
        <f>IFERROR(VLOOKUP(K1314,Table2[[Employee Number]:[Monthly Income]],6, FALSE),"No Value")</f>
        <v>13525</v>
      </c>
      <c r="M1314" s="36" t="str">
        <f>IFERROR(VLOOKUP(K1314,Table2[[Employee Number]:[Job Role]],3,FALSE),"NULL")</f>
        <v>Sales Executive</v>
      </c>
    </row>
    <row r="1315" spans="2:13" x14ac:dyDescent="0.25">
      <c r="B1315" s="29" t="s">
        <v>56</v>
      </c>
      <c r="C1315" s="30" t="s">
        <v>60</v>
      </c>
      <c r="D1315" s="31">
        <v>950</v>
      </c>
      <c r="E1315" s="30" t="s">
        <v>51</v>
      </c>
      <c r="F1315" s="30" t="s">
        <v>101</v>
      </c>
      <c r="G1315" s="31">
        <v>38</v>
      </c>
      <c r="H1315" s="30" t="s">
        <v>77</v>
      </c>
      <c r="I1315" s="32">
        <v>13582</v>
      </c>
      <c r="K1315" s="36">
        <f t="shared" si="20"/>
        <v>126</v>
      </c>
      <c r="L1315" s="36">
        <f>IFERROR(VLOOKUP(K1315,Table2[[Employee Number]:[Monthly Income]],6, FALSE),"No Value")</f>
        <v>13549</v>
      </c>
      <c r="M1315" s="36" t="str">
        <f>IFERROR(VLOOKUP(K1315,Table2[[Employee Number]:[Job Role]],3,FALSE),"NULL")</f>
        <v>Research Director</v>
      </c>
    </row>
    <row r="1316" spans="2:13" x14ac:dyDescent="0.25">
      <c r="B1316" s="29" t="s">
        <v>56</v>
      </c>
      <c r="C1316" s="30" t="s">
        <v>48</v>
      </c>
      <c r="D1316" s="31">
        <v>298</v>
      </c>
      <c r="E1316" s="30" t="s">
        <v>51</v>
      </c>
      <c r="F1316" s="30" t="s">
        <v>95</v>
      </c>
      <c r="G1316" s="31">
        <v>41</v>
      </c>
      <c r="H1316" s="30" t="s">
        <v>77</v>
      </c>
      <c r="I1316" s="32">
        <v>13591</v>
      </c>
      <c r="K1316" s="36">
        <f t="shared" si="20"/>
        <v>2034</v>
      </c>
      <c r="L1316" s="36">
        <f>IFERROR(VLOOKUP(K1316,Table2[[Employee Number]:[Monthly Income]],6, FALSE),"No Value")</f>
        <v>13570</v>
      </c>
      <c r="M1316" s="36" t="str">
        <f>IFERROR(VLOOKUP(K1316,Table2[[Employee Number]:[Job Role]],3,FALSE),"NULL")</f>
        <v>Manufacturing Director</v>
      </c>
    </row>
    <row r="1317" spans="2:13" x14ac:dyDescent="0.25">
      <c r="B1317" s="29" t="s">
        <v>56</v>
      </c>
      <c r="C1317" s="30" t="s">
        <v>60</v>
      </c>
      <c r="D1317" s="31">
        <v>380</v>
      </c>
      <c r="E1317" s="30" t="s">
        <v>51</v>
      </c>
      <c r="F1317" s="30" t="s">
        <v>101</v>
      </c>
      <c r="G1317" s="31">
        <v>37</v>
      </c>
      <c r="H1317" s="30" t="s">
        <v>71</v>
      </c>
      <c r="I1317" s="32">
        <v>13603</v>
      </c>
      <c r="K1317" s="36">
        <f t="shared" si="20"/>
        <v>1278</v>
      </c>
      <c r="L1317" s="36">
        <f>IFERROR(VLOOKUP(K1317,Table2[[Employee Number]:[Monthly Income]],6, FALSE),"No Value")</f>
        <v>13577</v>
      </c>
      <c r="M1317" s="36" t="str">
        <f>IFERROR(VLOOKUP(K1317,Table2[[Employee Number]:[Job Role]],3,FALSE),"NULL")</f>
        <v>Healthcare Representative</v>
      </c>
    </row>
    <row r="1318" spans="2:13" x14ac:dyDescent="0.25">
      <c r="B1318" s="29" t="s">
        <v>44</v>
      </c>
      <c r="C1318" s="30" t="s">
        <v>60</v>
      </c>
      <c r="D1318" s="31">
        <v>582</v>
      </c>
      <c r="E1318" s="30" t="s">
        <v>62</v>
      </c>
      <c r="F1318" s="30" t="s">
        <v>95</v>
      </c>
      <c r="G1318" s="31">
        <v>33</v>
      </c>
      <c r="H1318" s="30" t="s">
        <v>65</v>
      </c>
      <c r="I1318" s="32">
        <v>13610</v>
      </c>
      <c r="K1318" s="36">
        <f t="shared" si="20"/>
        <v>950</v>
      </c>
      <c r="L1318" s="36">
        <f>IFERROR(VLOOKUP(K1318,Table2[[Employee Number]:[Monthly Income]],6, FALSE),"No Value")</f>
        <v>13582</v>
      </c>
      <c r="M1318" s="36" t="str">
        <f>IFERROR(VLOOKUP(K1318,Table2[[Employee Number]:[Job Role]],3,FALSE),"NULL")</f>
        <v>Research Director</v>
      </c>
    </row>
    <row r="1319" spans="2:13" x14ac:dyDescent="0.25">
      <c r="B1319" s="29" t="s">
        <v>56</v>
      </c>
      <c r="C1319" s="30" t="s">
        <v>60</v>
      </c>
      <c r="D1319" s="31">
        <v>102</v>
      </c>
      <c r="E1319" s="30" t="s">
        <v>62</v>
      </c>
      <c r="F1319" s="30" t="s">
        <v>101</v>
      </c>
      <c r="G1319" s="31">
        <v>37</v>
      </c>
      <c r="H1319" s="30" t="s">
        <v>71</v>
      </c>
      <c r="I1319" s="32">
        <v>13664</v>
      </c>
      <c r="K1319" s="36">
        <f t="shared" si="20"/>
        <v>298</v>
      </c>
      <c r="L1319" s="36">
        <f>IFERROR(VLOOKUP(K1319,Table2[[Employee Number]:[Monthly Income]],6, FALSE),"No Value")</f>
        <v>13591</v>
      </c>
      <c r="M1319" s="36" t="str">
        <f>IFERROR(VLOOKUP(K1319,Table2[[Employee Number]:[Job Role]],3,FALSE),"NULL")</f>
        <v>Manager</v>
      </c>
    </row>
    <row r="1320" spans="2:13" x14ac:dyDescent="0.25">
      <c r="B1320" s="29" t="s">
        <v>56</v>
      </c>
      <c r="C1320" s="30" t="s">
        <v>60</v>
      </c>
      <c r="D1320" s="31">
        <v>337</v>
      </c>
      <c r="E1320" s="30" t="s">
        <v>62</v>
      </c>
      <c r="F1320" s="30" t="s">
        <v>101</v>
      </c>
      <c r="G1320" s="31">
        <v>31</v>
      </c>
      <c r="H1320" s="30" t="s">
        <v>71</v>
      </c>
      <c r="I1320" s="32">
        <v>13675</v>
      </c>
      <c r="K1320" s="36">
        <f t="shared" si="20"/>
        <v>380</v>
      </c>
      <c r="L1320" s="36">
        <f>IFERROR(VLOOKUP(K1320,Table2[[Employee Number]:[Monthly Income]],6, FALSE),"No Value")</f>
        <v>13603</v>
      </c>
      <c r="M1320" s="36" t="str">
        <f>IFERROR(VLOOKUP(K1320,Table2[[Employee Number]:[Job Role]],3,FALSE),"NULL")</f>
        <v>Research Director</v>
      </c>
    </row>
    <row r="1321" spans="2:13" x14ac:dyDescent="0.25">
      <c r="B1321" s="29" t="s">
        <v>44</v>
      </c>
      <c r="C1321" s="30" t="s">
        <v>48</v>
      </c>
      <c r="D1321" s="31">
        <v>1372</v>
      </c>
      <c r="E1321" s="30" t="s">
        <v>62</v>
      </c>
      <c r="F1321" s="30" t="s">
        <v>52</v>
      </c>
      <c r="G1321" s="31">
        <v>55</v>
      </c>
      <c r="H1321" s="30" t="s">
        <v>71</v>
      </c>
      <c r="I1321" s="32">
        <v>13695</v>
      </c>
      <c r="K1321" s="36" t="str">
        <f t="shared" si="20"/>
        <v>No Data Available</v>
      </c>
      <c r="L1321" s="36" t="str">
        <f>IFERROR(VLOOKUP(K1321,Table2[[Employee Number]:[Monthly Income]],6, FALSE),"No Value")</f>
        <v>No Value</v>
      </c>
      <c r="M1321" s="36" t="str">
        <f>IFERROR(VLOOKUP(K1321,Table2[[Employee Number]:[Job Role]],3,FALSE),"NULL")</f>
        <v>NULL</v>
      </c>
    </row>
    <row r="1322" spans="2:13" x14ac:dyDescent="0.25">
      <c r="B1322" s="29" t="s">
        <v>56</v>
      </c>
      <c r="C1322" s="30" t="s">
        <v>60</v>
      </c>
      <c r="D1322" s="31">
        <v>1032</v>
      </c>
      <c r="E1322" s="30" t="s">
        <v>51</v>
      </c>
      <c r="F1322" s="30" t="s">
        <v>81</v>
      </c>
      <c r="G1322" s="31">
        <v>59</v>
      </c>
      <c r="H1322" s="30" t="s">
        <v>77</v>
      </c>
      <c r="I1322" s="32">
        <v>13726</v>
      </c>
      <c r="K1322" s="36">
        <f t="shared" si="20"/>
        <v>102</v>
      </c>
      <c r="L1322" s="36">
        <f>IFERROR(VLOOKUP(K1322,Table2[[Employee Number]:[Monthly Income]],6, FALSE),"No Value")</f>
        <v>13664</v>
      </c>
      <c r="M1322" s="36" t="str">
        <f>IFERROR(VLOOKUP(K1322,Table2[[Employee Number]:[Job Role]],3,FALSE),"NULL")</f>
        <v>Research Director</v>
      </c>
    </row>
    <row r="1323" spans="2:13" x14ac:dyDescent="0.25">
      <c r="B1323" s="29" t="s">
        <v>56</v>
      </c>
      <c r="C1323" s="30" t="s">
        <v>60</v>
      </c>
      <c r="D1323" s="31">
        <v>258</v>
      </c>
      <c r="E1323" s="30" t="s">
        <v>51</v>
      </c>
      <c r="F1323" s="30" t="s">
        <v>83</v>
      </c>
      <c r="G1323" s="31">
        <v>51</v>
      </c>
      <c r="H1323" s="30" t="s">
        <v>77</v>
      </c>
      <c r="I1323" s="32">
        <v>13734</v>
      </c>
      <c r="K1323" s="36">
        <f t="shared" si="20"/>
        <v>337</v>
      </c>
      <c r="L1323" s="36">
        <f>IFERROR(VLOOKUP(K1323,Table2[[Employee Number]:[Monthly Income]],6, FALSE),"No Value")</f>
        <v>13675</v>
      </c>
      <c r="M1323" s="36" t="str">
        <f>IFERROR(VLOOKUP(K1323,Table2[[Employee Number]:[Job Role]],3,FALSE),"NULL")</f>
        <v>Research Director</v>
      </c>
    </row>
    <row r="1324" spans="2:13" x14ac:dyDescent="0.25">
      <c r="B1324" s="29" t="s">
        <v>56</v>
      </c>
      <c r="C1324" s="30" t="s">
        <v>60</v>
      </c>
      <c r="D1324" s="31">
        <v>2017</v>
      </c>
      <c r="E1324" s="30" t="s">
        <v>51</v>
      </c>
      <c r="F1324" s="30" t="s">
        <v>101</v>
      </c>
      <c r="G1324" s="31">
        <v>37</v>
      </c>
      <c r="H1324" s="30" t="s">
        <v>77</v>
      </c>
      <c r="I1324" s="32">
        <v>13744</v>
      </c>
      <c r="K1324" s="36" t="str">
        <f t="shared" si="20"/>
        <v>No Data Available</v>
      </c>
      <c r="L1324" s="36" t="str">
        <f>IFERROR(VLOOKUP(K1324,Table2[[Employee Number]:[Monthly Income]],6, FALSE),"No Value")</f>
        <v>No Value</v>
      </c>
      <c r="M1324" s="36" t="str">
        <f>IFERROR(VLOOKUP(K1324,Table2[[Employee Number]:[Job Role]],3,FALSE),"NULL")</f>
        <v>NULL</v>
      </c>
    </row>
    <row r="1325" spans="2:13" x14ac:dyDescent="0.25">
      <c r="B1325" s="29" t="s">
        <v>56</v>
      </c>
      <c r="C1325" s="30" t="s">
        <v>60</v>
      </c>
      <c r="D1325" s="31">
        <v>1468</v>
      </c>
      <c r="E1325" s="30" t="s">
        <v>62</v>
      </c>
      <c r="F1325" s="30" t="s">
        <v>101</v>
      </c>
      <c r="G1325" s="31">
        <v>40</v>
      </c>
      <c r="H1325" s="30" t="s">
        <v>65</v>
      </c>
      <c r="I1325" s="32">
        <v>13757</v>
      </c>
      <c r="K1325" s="36">
        <f t="shared" si="20"/>
        <v>1032</v>
      </c>
      <c r="L1325" s="36">
        <f>IFERROR(VLOOKUP(K1325,Table2[[Employee Number]:[Monthly Income]],6, FALSE),"No Value")</f>
        <v>13726</v>
      </c>
      <c r="M1325" s="36" t="str">
        <f>IFERROR(VLOOKUP(K1325,Table2[[Employee Number]:[Job Role]],3,FALSE),"NULL")</f>
        <v>Manufacturing Director</v>
      </c>
    </row>
    <row r="1326" spans="2:13" x14ac:dyDescent="0.25">
      <c r="B1326" s="29" t="s">
        <v>44</v>
      </c>
      <c r="C1326" s="30" t="s">
        <v>48</v>
      </c>
      <c r="D1326" s="31">
        <v>1167</v>
      </c>
      <c r="E1326" s="30" t="s">
        <v>62</v>
      </c>
      <c r="F1326" s="30" t="s">
        <v>52</v>
      </c>
      <c r="G1326" s="31">
        <v>42</v>
      </c>
      <c r="H1326" s="30" t="s">
        <v>77</v>
      </c>
      <c r="I1326" s="32">
        <v>13758</v>
      </c>
      <c r="K1326" s="36">
        <f t="shared" si="20"/>
        <v>258</v>
      </c>
      <c r="L1326" s="36">
        <f>IFERROR(VLOOKUP(K1326,Table2[[Employee Number]:[Monthly Income]],6, FALSE),"No Value")</f>
        <v>13734</v>
      </c>
      <c r="M1326" s="36" t="str">
        <f>IFERROR(VLOOKUP(K1326,Table2[[Employee Number]:[Job Role]],3,FALSE),"NULL")</f>
        <v>Healthcare Representative</v>
      </c>
    </row>
    <row r="1327" spans="2:13" x14ac:dyDescent="0.25">
      <c r="B1327" s="29" t="s">
        <v>56</v>
      </c>
      <c r="C1327" s="30" t="s">
        <v>48</v>
      </c>
      <c r="D1327" s="31">
        <v>746</v>
      </c>
      <c r="E1327" s="30" t="s">
        <v>51</v>
      </c>
      <c r="F1327" s="30" t="s">
        <v>52</v>
      </c>
      <c r="G1327" s="31">
        <v>47</v>
      </c>
      <c r="H1327" s="30" t="s">
        <v>77</v>
      </c>
      <c r="I1327" s="32">
        <v>13770</v>
      </c>
      <c r="K1327" s="36">
        <f t="shared" si="20"/>
        <v>2017</v>
      </c>
      <c r="L1327" s="36">
        <f>IFERROR(VLOOKUP(K1327,Table2[[Employee Number]:[Monthly Income]],6, FALSE),"No Value")</f>
        <v>13744</v>
      </c>
      <c r="M1327" s="36" t="str">
        <f>IFERROR(VLOOKUP(K1327,Table2[[Employee Number]:[Job Role]],3,FALSE),"NULL")</f>
        <v>Research Director</v>
      </c>
    </row>
    <row r="1328" spans="2:13" x14ac:dyDescent="0.25">
      <c r="B1328" s="29" t="s">
        <v>56</v>
      </c>
      <c r="C1328" s="30" t="s">
        <v>60</v>
      </c>
      <c r="D1328" s="31">
        <v>867</v>
      </c>
      <c r="E1328" s="30" t="s">
        <v>51</v>
      </c>
      <c r="F1328" s="30" t="s">
        <v>81</v>
      </c>
      <c r="G1328" s="31">
        <v>52</v>
      </c>
      <c r="H1328" s="30" t="s">
        <v>71</v>
      </c>
      <c r="I1328" s="32">
        <v>13826</v>
      </c>
      <c r="K1328" s="36">
        <f t="shared" si="20"/>
        <v>1468</v>
      </c>
      <c r="L1328" s="36">
        <f>IFERROR(VLOOKUP(K1328,Table2[[Employee Number]:[Monthly Income]],6, FALSE),"No Value")</f>
        <v>13757</v>
      </c>
      <c r="M1328" s="36" t="str">
        <f>IFERROR(VLOOKUP(K1328,Table2[[Employee Number]:[Job Role]],3,FALSE),"NULL")</f>
        <v>Research Director</v>
      </c>
    </row>
    <row r="1329" spans="2:13" x14ac:dyDescent="0.25">
      <c r="B1329" s="29" t="s">
        <v>56</v>
      </c>
      <c r="C1329" s="30" t="s">
        <v>48</v>
      </c>
      <c r="D1329" s="31">
        <v>131</v>
      </c>
      <c r="E1329" s="30" t="s">
        <v>62</v>
      </c>
      <c r="F1329" s="30" t="s">
        <v>52</v>
      </c>
      <c r="G1329" s="31">
        <v>58</v>
      </c>
      <c r="H1329" s="30" t="s">
        <v>71</v>
      </c>
      <c r="I1329" s="32">
        <v>13872</v>
      </c>
      <c r="K1329" s="36" t="str">
        <f t="shared" si="20"/>
        <v>No Data Available</v>
      </c>
      <c r="L1329" s="36" t="str">
        <f>IFERROR(VLOOKUP(K1329,Table2[[Employee Number]:[Monthly Income]],6, FALSE),"No Value")</f>
        <v>No Value</v>
      </c>
      <c r="M1329" s="36" t="str">
        <f>IFERROR(VLOOKUP(K1329,Table2[[Employee Number]:[Job Role]],3,FALSE),"NULL")</f>
        <v>NULL</v>
      </c>
    </row>
    <row r="1330" spans="2:13" x14ac:dyDescent="0.25">
      <c r="B1330" s="29" t="s">
        <v>56</v>
      </c>
      <c r="C1330" s="30" t="s">
        <v>60</v>
      </c>
      <c r="D1330" s="31">
        <v>431</v>
      </c>
      <c r="E1330" s="30" t="s">
        <v>51</v>
      </c>
      <c r="F1330" s="30" t="s">
        <v>83</v>
      </c>
      <c r="G1330" s="31">
        <v>49</v>
      </c>
      <c r="H1330" s="30" t="s">
        <v>55</v>
      </c>
      <c r="I1330" s="32">
        <v>13964</v>
      </c>
      <c r="K1330" s="36">
        <f t="shared" si="20"/>
        <v>746</v>
      </c>
      <c r="L1330" s="36">
        <f>IFERROR(VLOOKUP(K1330,Table2[[Employee Number]:[Monthly Income]],6, FALSE),"No Value")</f>
        <v>13770</v>
      </c>
      <c r="M1330" s="36" t="str">
        <f>IFERROR(VLOOKUP(K1330,Table2[[Employee Number]:[Job Role]],3,FALSE),"NULL")</f>
        <v>Sales Executive</v>
      </c>
    </row>
    <row r="1331" spans="2:13" x14ac:dyDescent="0.25">
      <c r="B1331" s="29" t="s">
        <v>56</v>
      </c>
      <c r="C1331" s="30" t="s">
        <v>60</v>
      </c>
      <c r="D1331" s="31">
        <v>1661</v>
      </c>
      <c r="E1331" s="30" t="s">
        <v>51</v>
      </c>
      <c r="F1331" s="30" t="s">
        <v>83</v>
      </c>
      <c r="G1331" s="31">
        <v>49</v>
      </c>
      <c r="H1331" s="30" t="s">
        <v>65</v>
      </c>
      <c r="I1331" s="32">
        <v>13966</v>
      </c>
      <c r="K1331" s="36">
        <f t="shared" si="20"/>
        <v>867</v>
      </c>
      <c r="L1331" s="36">
        <f>IFERROR(VLOOKUP(K1331,Table2[[Employee Number]:[Monthly Income]],6, FALSE),"No Value")</f>
        <v>13826</v>
      </c>
      <c r="M1331" s="36" t="str">
        <f>IFERROR(VLOOKUP(K1331,Table2[[Employee Number]:[Job Role]],3,FALSE),"NULL")</f>
        <v>Manufacturing Director</v>
      </c>
    </row>
    <row r="1332" spans="2:13" x14ac:dyDescent="0.25">
      <c r="B1332" s="29" t="s">
        <v>56</v>
      </c>
      <c r="C1332" s="30" t="s">
        <v>60</v>
      </c>
      <c r="D1332" s="31">
        <v>1005</v>
      </c>
      <c r="E1332" s="30" t="s">
        <v>62</v>
      </c>
      <c r="F1332" s="30" t="s">
        <v>81</v>
      </c>
      <c r="G1332" s="31">
        <v>50</v>
      </c>
      <c r="H1332" s="30" t="s">
        <v>77</v>
      </c>
      <c r="I1332" s="32">
        <v>13973</v>
      </c>
      <c r="K1332" s="36">
        <f t="shared" si="20"/>
        <v>131</v>
      </c>
      <c r="L1332" s="36">
        <f>IFERROR(VLOOKUP(K1332,Table2[[Employee Number]:[Monthly Income]],6, FALSE),"No Value")</f>
        <v>13872</v>
      </c>
      <c r="M1332" s="36" t="str">
        <f>IFERROR(VLOOKUP(K1332,Table2[[Employee Number]:[Job Role]],3,FALSE),"NULL")</f>
        <v>Sales Executive</v>
      </c>
    </row>
    <row r="1333" spans="2:13" x14ac:dyDescent="0.25">
      <c r="B1333" s="29" t="s">
        <v>56</v>
      </c>
      <c r="C1333" s="30" t="s">
        <v>161</v>
      </c>
      <c r="D1333" s="31">
        <v>1352</v>
      </c>
      <c r="E1333" s="30" t="s">
        <v>62</v>
      </c>
      <c r="F1333" s="30" t="s">
        <v>95</v>
      </c>
      <c r="G1333" s="31">
        <v>51</v>
      </c>
      <c r="H1333" s="30" t="s">
        <v>77</v>
      </c>
      <c r="I1333" s="32">
        <v>14026</v>
      </c>
      <c r="K1333" s="36">
        <f t="shared" si="20"/>
        <v>431</v>
      </c>
      <c r="L1333" s="36">
        <f>IFERROR(VLOOKUP(K1333,Table2[[Employee Number]:[Monthly Income]],6, FALSE),"No Value")</f>
        <v>13964</v>
      </c>
      <c r="M1333" s="36" t="str">
        <f>IFERROR(VLOOKUP(K1333,Table2[[Employee Number]:[Job Role]],3,FALSE),"NULL")</f>
        <v>Healthcare Representative</v>
      </c>
    </row>
    <row r="1334" spans="2:13" x14ac:dyDescent="0.25">
      <c r="B1334" s="29" t="s">
        <v>56</v>
      </c>
      <c r="C1334" s="30" t="s">
        <v>48</v>
      </c>
      <c r="D1334" s="31">
        <v>568</v>
      </c>
      <c r="E1334" s="30" t="s">
        <v>62</v>
      </c>
      <c r="F1334" s="30" t="s">
        <v>95</v>
      </c>
      <c r="G1334" s="31">
        <v>57</v>
      </c>
      <c r="H1334" s="30" t="s">
        <v>77</v>
      </c>
      <c r="I1334" s="32">
        <v>14118</v>
      </c>
      <c r="K1334" s="36">
        <f t="shared" si="20"/>
        <v>1661</v>
      </c>
      <c r="L1334" s="36">
        <f>IFERROR(VLOOKUP(K1334,Table2[[Employee Number]:[Monthly Income]],6, FALSE),"No Value")</f>
        <v>13966</v>
      </c>
      <c r="M1334" s="36" t="str">
        <f>IFERROR(VLOOKUP(K1334,Table2[[Employee Number]:[Job Role]],3,FALSE),"NULL")</f>
        <v>Healthcare Representative</v>
      </c>
    </row>
    <row r="1335" spans="2:13" x14ac:dyDescent="0.25">
      <c r="B1335" s="29" t="s">
        <v>56</v>
      </c>
      <c r="C1335" s="30" t="s">
        <v>60</v>
      </c>
      <c r="D1335" s="31">
        <v>901</v>
      </c>
      <c r="E1335" s="30" t="s">
        <v>51</v>
      </c>
      <c r="F1335" s="30" t="s">
        <v>101</v>
      </c>
      <c r="G1335" s="31">
        <v>53</v>
      </c>
      <c r="H1335" s="30" t="s">
        <v>71</v>
      </c>
      <c r="I1335" s="32">
        <v>14275</v>
      </c>
      <c r="K1335" s="36">
        <f t="shared" si="20"/>
        <v>1005</v>
      </c>
      <c r="L1335" s="36">
        <f>IFERROR(VLOOKUP(K1335,Table2[[Employee Number]:[Monthly Income]],6, FALSE),"No Value")</f>
        <v>13973</v>
      </c>
      <c r="M1335" s="36" t="str">
        <f>IFERROR(VLOOKUP(K1335,Table2[[Employee Number]:[Job Role]],3,FALSE),"NULL")</f>
        <v>Manufacturing Director</v>
      </c>
    </row>
    <row r="1336" spans="2:13" x14ac:dyDescent="0.25">
      <c r="B1336" s="29" t="s">
        <v>56</v>
      </c>
      <c r="C1336" s="30" t="s">
        <v>60</v>
      </c>
      <c r="D1336" s="31">
        <v>520</v>
      </c>
      <c r="E1336" s="30" t="s">
        <v>62</v>
      </c>
      <c r="F1336" s="30" t="s">
        <v>101</v>
      </c>
      <c r="G1336" s="31">
        <v>43</v>
      </c>
      <c r="H1336" s="30" t="s">
        <v>77</v>
      </c>
      <c r="I1336" s="32">
        <v>14336</v>
      </c>
      <c r="K1336" s="36">
        <f t="shared" si="20"/>
        <v>1352</v>
      </c>
      <c r="L1336" s="36">
        <f>IFERROR(VLOOKUP(K1336,Table2[[Employee Number]:[Monthly Income]],6, FALSE),"No Value")</f>
        <v>14026</v>
      </c>
      <c r="M1336" s="36" t="str">
        <f>IFERROR(VLOOKUP(K1336,Table2[[Employee Number]:[Job Role]],3,FALSE),"NULL")</f>
        <v>Manager</v>
      </c>
    </row>
    <row r="1337" spans="2:13" x14ac:dyDescent="0.25">
      <c r="B1337" s="29" t="s">
        <v>56</v>
      </c>
      <c r="C1337" s="30" t="s">
        <v>60</v>
      </c>
      <c r="D1337" s="31">
        <v>1539</v>
      </c>
      <c r="E1337" s="30" t="s">
        <v>62</v>
      </c>
      <c r="F1337" s="30" t="s">
        <v>101</v>
      </c>
      <c r="G1337" s="31">
        <v>50</v>
      </c>
      <c r="H1337" s="30" t="s">
        <v>134</v>
      </c>
      <c r="I1337" s="32">
        <v>14411</v>
      </c>
      <c r="K1337" s="36">
        <f t="shared" si="20"/>
        <v>568</v>
      </c>
      <c r="L1337" s="36">
        <f>IFERROR(VLOOKUP(K1337,Table2[[Employee Number]:[Monthly Income]],6, FALSE),"No Value")</f>
        <v>14118</v>
      </c>
      <c r="M1337" s="36" t="str">
        <f>IFERROR(VLOOKUP(K1337,Table2[[Employee Number]:[Job Role]],3,FALSE),"NULL")</f>
        <v>Manager</v>
      </c>
    </row>
    <row r="1338" spans="2:13" x14ac:dyDescent="0.25">
      <c r="B1338" s="29" t="s">
        <v>56</v>
      </c>
      <c r="C1338" s="30" t="s">
        <v>60</v>
      </c>
      <c r="D1338" s="31">
        <v>1424</v>
      </c>
      <c r="E1338" s="30" t="s">
        <v>62</v>
      </c>
      <c r="F1338" s="30" t="s">
        <v>101</v>
      </c>
      <c r="G1338" s="31">
        <v>55</v>
      </c>
      <c r="H1338" s="30" t="s">
        <v>71</v>
      </c>
      <c r="I1338" s="32">
        <v>14732</v>
      </c>
      <c r="K1338" s="36">
        <f t="shared" si="20"/>
        <v>901</v>
      </c>
      <c r="L1338" s="36">
        <f>IFERROR(VLOOKUP(K1338,Table2[[Employee Number]:[Monthly Income]],6, FALSE),"No Value")</f>
        <v>14275</v>
      </c>
      <c r="M1338" s="36" t="str">
        <f>IFERROR(VLOOKUP(K1338,Table2[[Employee Number]:[Job Role]],3,FALSE),"NULL")</f>
        <v>Research Director</v>
      </c>
    </row>
    <row r="1339" spans="2:13" x14ac:dyDescent="0.25">
      <c r="B1339" s="29" t="s">
        <v>56</v>
      </c>
      <c r="C1339" s="30" t="s">
        <v>60</v>
      </c>
      <c r="D1339" s="31">
        <v>84</v>
      </c>
      <c r="E1339" s="30" t="s">
        <v>51</v>
      </c>
      <c r="F1339" s="30" t="s">
        <v>95</v>
      </c>
      <c r="G1339" s="31">
        <v>55</v>
      </c>
      <c r="H1339" s="30" t="s">
        <v>77</v>
      </c>
      <c r="I1339" s="32">
        <v>14756</v>
      </c>
      <c r="K1339" s="36">
        <f t="shared" si="20"/>
        <v>520</v>
      </c>
      <c r="L1339" s="36">
        <f>IFERROR(VLOOKUP(K1339,Table2[[Employee Number]:[Monthly Income]],6, FALSE),"No Value")</f>
        <v>14336</v>
      </c>
      <c r="M1339" s="36" t="str">
        <f>IFERROR(VLOOKUP(K1339,Table2[[Employee Number]:[Job Role]],3,FALSE),"NULL")</f>
        <v>Research Director</v>
      </c>
    </row>
    <row r="1340" spans="2:13" x14ac:dyDescent="0.25">
      <c r="B1340" s="29" t="s">
        <v>56</v>
      </c>
      <c r="C1340" s="30" t="s">
        <v>60</v>
      </c>
      <c r="D1340" s="31">
        <v>730</v>
      </c>
      <c r="E1340" s="30" t="s">
        <v>62</v>
      </c>
      <c r="F1340" s="30" t="s">
        <v>101</v>
      </c>
      <c r="G1340" s="31">
        <v>53</v>
      </c>
      <c r="H1340" s="30" t="s">
        <v>77</v>
      </c>
      <c r="I1340" s="32">
        <v>14814</v>
      </c>
      <c r="K1340" s="36">
        <f t="shared" si="20"/>
        <v>1539</v>
      </c>
      <c r="L1340" s="36">
        <f>IFERROR(VLOOKUP(K1340,Table2[[Employee Number]:[Monthly Income]],6, FALSE),"No Value")</f>
        <v>14411</v>
      </c>
      <c r="M1340" s="36" t="str">
        <f>IFERROR(VLOOKUP(K1340,Table2[[Employee Number]:[Job Role]],3,FALSE),"NULL")</f>
        <v>Research Director</v>
      </c>
    </row>
    <row r="1341" spans="2:13" x14ac:dyDescent="0.25">
      <c r="B1341" s="29" t="s">
        <v>56</v>
      </c>
      <c r="C1341" s="30" t="s">
        <v>48</v>
      </c>
      <c r="D1341" s="31">
        <v>981</v>
      </c>
      <c r="E1341" s="30" t="s">
        <v>62</v>
      </c>
      <c r="F1341" s="30" t="s">
        <v>95</v>
      </c>
      <c r="G1341" s="31">
        <v>53</v>
      </c>
      <c r="H1341" s="30" t="s">
        <v>55</v>
      </c>
      <c r="I1341" s="32">
        <v>14852</v>
      </c>
      <c r="K1341" s="36">
        <f t="shared" si="20"/>
        <v>1424</v>
      </c>
      <c r="L1341" s="36">
        <f>IFERROR(VLOOKUP(K1341,Table2[[Employee Number]:[Monthly Income]],6, FALSE),"No Value")</f>
        <v>14732</v>
      </c>
      <c r="M1341" s="36" t="str">
        <f>IFERROR(VLOOKUP(K1341,Table2[[Employee Number]:[Job Role]],3,FALSE),"NULL")</f>
        <v>Research Director</v>
      </c>
    </row>
    <row r="1342" spans="2:13" x14ac:dyDescent="0.25">
      <c r="B1342" s="29" t="s">
        <v>56</v>
      </c>
      <c r="C1342" s="30" t="s">
        <v>60</v>
      </c>
      <c r="D1342" s="31">
        <v>1644</v>
      </c>
      <c r="E1342" s="30" t="s">
        <v>62</v>
      </c>
      <c r="F1342" s="30" t="s">
        <v>95</v>
      </c>
      <c r="G1342" s="31">
        <v>48</v>
      </c>
      <c r="H1342" s="30" t="s">
        <v>134</v>
      </c>
      <c r="I1342" s="32">
        <v>15202</v>
      </c>
      <c r="K1342" s="36">
        <f t="shared" si="20"/>
        <v>84</v>
      </c>
      <c r="L1342" s="36">
        <f>IFERROR(VLOOKUP(K1342,Table2[[Employee Number]:[Monthly Income]],6, FALSE),"No Value")</f>
        <v>14756</v>
      </c>
      <c r="M1342" s="36" t="str">
        <f>IFERROR(VLOOKUP(K1342,Table2[[Employee Number]:[Job Role]],3,FALSE),"NULL")</f>
        <v>Manager</v>
      </c>
    </row>
    <row r="1343" spans="2:13" x14ac:dyDescent="0.25">
      <c r="B1343" s="29" t="s">
        <v>56</v>
      </c>
      <c r="C1343" s="30" t="s">
        <v>60</v>
      </c>
      <c r="D1343" s="31">
        <v>1677</v>
      </c>
      <c r="E1343" s="30" t="s">
        <v>62</v>
      </c>
      <c r="F1343" s="30" t="s">
        <v>95</v>
      </c>
      <c r="G1343" s="31">
        <v>49</v>
      </c>
      <c r="H1343" s="30" t="s">
        <v>77</v>
      </c>
      <c r="I1343" s="32">
        <v>15379</v>
      </c>
      <c r="K1343" s="36">
        <f t="shared" si="20"/>
        <v>730</v>
      </c>
      <c r="L1343" s="36">
        <f>IFERROR(VLOOKUP(K1343,Table2[[Employee Number]:[Monthly Income]],6, FALSE),"No Value")</f>
        <v>14814</v>
      </c>
      <c r="M1343" s="36" t="str">
        <f>IFERROR(VLOOKUP(K1343,Table2[[Employee Number]:[Job Role]],3,FALSE),"NULL")</f>
        <v>Research Director</v>
      </c>
    </row>
    <row r="1344" spans="2:13" x14ac:dyDescent="0.25">
      <c r="B1344" s="29" t="s">
        <v>56</v>
      </c>
      <c r="C1344" s="30" t="s">
        <v>60</v>
      </c>
      <c r="D1344" s="31">
        <v>664</v>
      </c>
      <c r="E1344" s="30" t="s">
        <v>51</v>
      </c>
      <c r="F1344" s="30" t="s">
        <v>95</v>
      </c>
      <c r="G1344" s="31">
        <v>48</v>
      </c>
      <c r="H1344" s="30" t="s">
        <v>71</v>
      </c>
      <c r="I1344" s="32">
        <v>15402</v>
      </c>
      <c r="K1344" s="36">
        <f t="shared" si="20"/>
        <v>981</v>
      </c>
      <c r="L1344" s="36">
        <f>IFERROR(VLOOKUP(K1344,Table2[[Employee Number]:[Monthly Income]],6, FALSE),"No Value")</f>
        <v>14852</v>
      </c>
      <c r="M1344" s="36" t="str">
        <f>IFERROR(VLOOKUP(K1344,Table2[[Employee Number]:[Job Role]],3,FALSE),"NULL")</f>
        <v>Manager</v>
      </c>
    </row>
    <row r="1345" spans="2:13" x14ac:dyDescent="0.25">
      <c r="B1345" s="29" t="s">
        <v>56</v>
      </c>
      <c r="C1345" s="30" t="s">
        <v>48</v>
      </c>
      <c r="D1345" s="31">
        <v>23</v>
      </c>
      <c r="E1345" s="30" t="s">
        <v>51</v>
      </c>
      <c r="F1345" s="30" t="s">
        <v>95</v>
      </c>
      <c r="G1345" s="31">
        <v>53</v>
      </c>
      <c r="H1345" s="30" t="s">
        <v>71</v>
      </c>
      <c r="I1345" s="32">
        <v>15427</v>
      </c>
      <c r="K1345" s="36">
        <f t="shared" si="20"/>
        <v>1644</v>
      </c>
      <c r="L1345" s="36">
        <f>IFERROR(VLOOKUP(K1345,Table2[[Employee Number]:[Monthly Income]],6, FALSE),"No Value")</f>
        <v>15202</v>
      </c>
      <c r="M1345" s="36" t="str">
        <f>IFERROR(VLOOKUP(K1345,Table2[[Employee Number]:[Job Role]],3,FALSE),"NULL")</f>
        <v>Manager</v>
      </c>
    </row>
    <row r="1346" spans="2:13" x14ac:dyDescent="0.25">
      <c r="B1346" s="29" t="s">
        <v>56</v>
      </c>
      <c r="C1346" s="30" t="s">
        <v>60</v>
      </c>
      <c r="D1346" s="31">
        <v>1837</v>
      </c>
      <c r="E1346" s="30" t="s">
        <v>62</v>
      </c>
      <c r="F1346" s="30" t="s">
        <v>101</v>
      </c>
      <c r="G1346" s="31">
        <v>58</v>
      </c>
      <c r="H1346" s="30" t="s">
        <v>71</v>
      </c>
      <c r="I1346" s="32">
        <v>15787</v>
      </c>
      <c r="K1346" s="36">
        <f t="shared" si="20"/>
        <v>1677</v>
      </c>
      <c r="L1346" s="36">
        <f>IFERROR(VLOOKUP(K1346,Table2[[Employee Number]:[Monthly Income]],6, FALSE),"No Value")</f>
        <v>15379</v>
      </c>
      <c r="M1346" s="36" t="str">
        <f>IFERROR(VLOOKUP(K1346,Table2[[Employee Number]:[Job Role]],3,FALSE),"NULL")</f>
        <v>Manager</v>
      </c>
    </row>
    <row r="1347" spans="2:13" x14ac:dyDescent="0.25">
      <c r="B1347" s="29" t="s">
        <v>56</v>
      </c>
      <c r="C1347" s="30" t="s">
        <v>48</v>
      </c>
      <c r="D1347" s="31">
        <v>1676</v>
      </c>
      <c r="E1347" s="30" t="s">
        <v>51</v>
      </c>
      <c r="F1347" s="30" t="s">
        <v>95</v>
      </c>
      <c r="G1347" s="31">
        <v>47</v>
      </c>
      <c r="H1347" s="30" t="s">
        <v>71</v>
      </c>
      <c r="I1347" s="32">
        <v>15972</v>
      </c>
      <c r="K1347" s="36">
        <f t="shared" si="20"/>
        <v>664</v>
      </c>
      <c r="L1347" s="36">
        <f>IFERROR(VLOOKUP(K1347,Table2[[Employee Number]:[Monthly Income]],6, FALSE),"No Value")</f>
        <v>15402</v>
      </c>
      <c r="M1347" s="36" t="str">
        <f>IFERROR(VLOOKUP(K1347,Table2[[Employee Number]:[Job Role]],3,FALSE),"NULL")</f>
        <v>Manager</v>
      </c>
    </row>
    <row r="1348" spans="2:13" x14ac:dyDescent="0.25">
      <c r="B1348" s="29" t="s">
        <v>56</v>
      </c>
      <c r="C1348" s="30" t="s">
        <v>60</v>
      </c>
      <c r="D1348" s="31">
        <v>468</v>
      </c>
      <c r="E1348" s="30" t="s">
        <v>51</v>
      </c>
      <c r="F1348" s="30" t="s">
        <v>101</v>
      </c>
      <c r="G1348" s="31">
        <v>42</v>
      </c>
      <c r="H1348" s="30" t="s">
        <v>134</v>
      </c>
      <c r="I1348" s="32">
        <v>15992</v>
      </c>
      <c r="K1348" s="36">
        <f t="shared" si="20"/>
        <v>23</v>
      </c>
      <c r="L1348" s="36">
        <f>IFERROR(VLOOKUP(K1348,Table2[[Employee Number]:[Monthly Income]],6, FALSE),"No Value")</f>
        <v>15427</v>
      </c>
      <c r="M1348" s="36" t="str">
        <f>IFERROR(VLOOKUP(K1348,Table2[[Employee Number]:[Job Role]],3,FALSE),"NULL")</f>
        <v>Manager</v>
      </c>
    </row>
    <row r="1349" spans="2:13" x14ac:dyDescent="0.25">
      <c r="B1349" s="29" t="s">
        <v>56</v>
      </c>
      <c r="C1349" s="30" t="s">
        <v>48</v>
      </c>
      <c r="D1349" s="31">
        <v>410</v>
      </c>
      <c r="E1349" s="30" t="s">
        <v>62</v>
      </c>
      <c r="F1349" s="30" t="s">
        <v>95</v>
      </c>
      <c r="G1349" s="31">
        <v>41</v>
      </c>
      <c r="H1349" s="30" t="s">
        <v>71</v>
      </c>
      <c r="I1349" s="32">
        <v>16015</v>
      </c>
      <c r="K1349" s="36">
        <f t="shared" si="20"/>
        <v>1837</v>
      </c>
      <c r="L1349" s="36">
        <f>IFERROR(VLOOKUP(K1349,Table2[[Employee Number]:[Monthly Income]],6, FALSE),"No Value")</f>
        <v>15787</v>
      </c>
      <c r="M1349" s="36" t="str">
        <f>IFERROR(VLOOKUP(K1349,Table2[[Employee Number]:[Job Role]],3,FALSE),"NULL")</f>
        <v>Research Director</v>
      </c>
    </row>
    <row r="1350" spans="2:13" x14ac:dyDescent="0.25">
      <c r="B1350" s="29" t="s">
        <v>56</v>
      </c>
      <c r="C1350" s="30" t="s">
        <v>60</v>
      </c>
      <c r="D1350" s="31">
        <v>1520</v>
      </c>
      <c r="E1350" s="30" t="s">
        <v>51</v>
      </c>
      <c r="F1350" s="30" t="s">
        <v>95</v>
      </c>
      <c r="G1350" s="31">
        <v>54</v>
      </c>
      <c r="H1350" s="30" t="s">
        <v>71</v>
      </c>
      <c r="I1350" s="32">
        <v>16032</v>
      </c>
      <c r="K1350" s="36">
        <f t="shared" si="20"/>
        <v>1676</v>
      </c>
      <c r="L1350" s="36">
        <f>IFERROR(VLOOKUP(K1350,Table2[[Employee Number]:[Monthly Income]],6, FALSE),"No Value")</f>
        <v>15972</v>
      </c>
      <c r="M1350" s="36" t="str">
        <f>IFERROR(VLOOKUP(K1350,Table2[[Employee Number]:[Job Role]],3,FALSE),"NULL")</f>
        <v>Manager</v>
      </c>
    </row>
    <row r="1351" spans="2:13" x14ac:dyDescent="0.25">
      <c r="B1351" s="29" t="s">
        <v>56</v>
      </c>
      <c r="C1351" s="30" t="s">
        <v>48</v>
      </c>
      <c r="D1351" s="31">
        <v>327</v>
      </c>
      <c r="E1351" s="30" t="s">
        <v>51</v>
      </c>
      <c r="F1351" s="30" t="s">
        <v>95</v>
      </c>
      <c r="G1351" s="31">
        <v>43</v>
      </c>
      <c r="H1351" s="30" t="s">
        <v>77</v>
      </c>
      <c r="I1351" s="32">
        <v>16064</v>
      </c>
      <c r="K1351" s="36">
        <f t="shared" si="20"/>
        <v>468</v>
      </c>
      <c r="L1351" s="36">
        <f>IFERROR(VLOOKUP(K1351,Table2[[Employee Number]:[Monthly Income]],6, FALSE),"No Value")</f>
        <v>15992</v>
      </c>
      <c r="M1351" s="36" t="str">
        <f>IFERROR(VLOOKUP(K1351,Table2[[Employee Number]:[Job Role]],3,FALSE),"NULL")</f>
        <v>Research Director</v>
      </c>
    </row>
    <row r="1352" spans="2:13" x14ac:dyDescent="0.25">
      <c r="B1352" s="29" t="s">
        <v>56</v>
      </c>
      <c r="C1352" s="30" t="s">
        <v>60</v>
      </c>
      <c r="D1352" s="31">
        <v>1264</v>
      </c>
      <c r="E1352" s="30" t="s">
        <v>51</v>
      </c>
      <c r="F1352" s="30" t="s">
        <v>101</v>
      </c>
      <c r="G1352" s="31">
        <v>29</v>
      </c>
      <c r="H1352" s="30" t="s">
        <v>77</v>
      </c>
      <c r="I1352" s="32">
        <v>16124</v>
      </c>
      <c r="K1352" s="36">
        <f t="shared" si="20"/>
        <v>410</v>
      </c>
      <c r="L1352" s="36">
        <f>IFERROR(VLOOKUP(K1352,Table2[[Employee Number]:[Monthly Income]],6, FALSE),"No Value")</f>
        <v>16015</v>
      </c>
      <c r="M1352" s="36" t="str">
        <f>IFERROR(VLOOKUP(K1352,Table2[[Employee Number]:[Job Role]],3,FALSE),"NULL")</f>
        <v>Manager</v>
      </c>
    </row>
    <row r="1353" spans="2:13" x14ac:dyDescent="0.25">
      <c r="B1353" s="29" t="s">
        <v>56</v>
      </c>
      <c r="C1353" s="30" t="s">
        <v>60</v>
      </c>
      <c r="D1353" s="31">
        <v>612</v>
      </c>
      <c r="E1353" s="30" t="s">
        <v>51</v>
      </c>
      <c r="F1353" s="30" t="s">
        <v>101</v>
      </c>
      <c r="G1353" s="31">
        <v>33</v>
      </c>
      <c r="H1353" s="30" t="s">
        <v>134</v>
      </c>
      <c r="I1353" s="32">
        <v>16184</v>
      </c>
      <c r="K1353" s="36">
        <f t="shared" ref="K1353:K1416" si="21">IF(B1350="No", D1350, "No Data Available")</f>
        <v>1520</v>
      </c>
      <c r="L1353" s="36">
        <f>IFERROR(VLOOKUP(K1353,Table2[[Employee Number]:[Monthly Income]],6, FALSE),"No Value")</f>
        <v>16032</v>
      </c>
      <c r="M1353" s="36" t="str">
        <f>IFERROR(VLOOKUP(K1353,Table2[[Employee Number]:[Job Role]],3,FALSE),"NULL")</f>
        <v>Manager</v>
      </c>
    </row>
    <row r="1354" spans="2:13" x14ac:dyDescent="0.25">
      <c r="B1354" s="29" t="s">
        <v>56</v>
      </c>
      <c r="C1354" s="30" t="s">
        <v>48</v>
      </c>
      <c r="D1354" s="31">
        <v>1824</v>
      </c>
      <c r="E1354" s="30" t="s">
        <v>62</v>
      </c>
      <c r="F1354" s="30" t="s">
        <v>95</v>
      </c>
      <c r="G1354" s="31">
        <v>58</v>
      </c>
      <c r="H1354" s="30" t="s">
        <v>77</v>
      </c>
      <c r="I1354" s="32">
        <v>16291</v>
      </c>
      <c r="K1354" s="36">
        <f t="shared" si="21"/>
        <v>327</v>
      </c>
      <c r="L1354" s="36">
        <f>IFERROR(VLOOKUP(K1354,Table2[[Employee Number]:[Monthly Income]],6, FALSE),"No Value")</f>
        <v>16064</v>
      </c>
      <c r="M1354" s="36" t="str">
        <f>IFERROR(VLOOKUP(K1354,Table2[[Employee Number]:[Job Role]],3,FALSE),"NULL")</f>
        <v>Manager</v>
      </c>
    </row>
    <row r="1355" spans="2:13" x14ac:dyDescent="0.25">
      <c r="B1355" s="29" t="s">
        <v>56</v>
      </c>
      <c r="C1355" s="30" t="s">
        <v>48</v>
      </c>
      <c r="D1355" s="31">
        <v>851</v>
      </c>
      <c r="E1355" s="30" t="s">
        <v>51</v>
      </c>
      <c r="F1355" s="30" t="s">
        <v>95</v>
      </c>
      <c r="G1355" s="31">
        <v>51</v>
      </c>
      <c r="H1355" s="30" t="s">
        <v>71</v>
      </c>
      <c r="I1355" s="32">
        <v>16307</v>
      </c>
      <c r="K1355" s="36">
        <f t="shared" si="21"/>
        <v>1264</v>
      </c>
      <c r="L1355" s="36">
        <f>IFERROR(VLOOKUP(K1355,Table2[[Employee Number]:[Monthly Income]],6, FALSE),"No Value")</f>
        <v>16124</v>
      </c>
      <c r="M1355" s="36" t="str">
        <f>IFERROR(VLOOKUP(K1355,Table2[[Employee Number]:[Job Role]],3,FALSE),"NULL")</f>
        <v>Research Director</v>
      </c>
    </row>
    <row r="1356" spans="2:13" x14ac:dyDescent="0.25">
      <c r="B1356" s="29" t="s">
        <v>56</v>
      </c>
      <c r="C1356" s="30" t="s">
        <v>60</v>
      </c>
      <c r="D1356" s="31">
        <v>1523</v>
      </c>
      <c r="E1356" s="30" t="s">
        <v>62</v>
      </c>
      <c r="F1356" s="30" t="s">
        <v>101</v>
      </c>
      <c r="G1356" s="31">
        <v>44</v>
      </c>
      <c r="H1356" s="30" t="s">
        <v>77</v>
      </c>
      <c r="I1356" s="32">
        <v>16328</v>
      </c>
      <c r="K1356" s="36">
        <f t="shared" si="21"/>
        <v>612</v>
      </c>
      <c r="L1356" s="36">
        <f>IFERROR(VLOOKUP(K1356,Table2[[Employee Number]:[Monthly Income]],6, FALSE),"No Value")</f>
        <v>16184</v>
      </c>
      <c r="M1356" s="36" t="str">
        <f>IFERROR(VLOOKUP(K1356,Table2[[Employee Number]:[Job Role]],3,FALSE),"NULL")</f>
        <v>Research Director</v>
      </c>
    </row>
    <row r="1357" spans="2:13" x14ac:dyDescent="0.25">
      <c r="B1357" s="29" t="s">
        <v>56</v>
      </c>
      <c r="C1357" s="30" t="s">
        <v>60</v>
      </c>
      <c r="D1357" s="31">
        <v>1655</v>
      </c>
      <c r="E1357" s="30" t="s">
        <v>51</v>
      </c>
      <c r="F1357" s="30" t="s">
        <v>101</v>
      </c>
      <c r="G1357" s="31">
        <v>49</v>
      </c>
      <c r="H1357" s="30" t="s">
        <v>71</v>
      </c>
      <c r="I1357" s="32">
        <v>16413</v>
      </c>
      <c r="K1357" s="36">
        <f t="shared" si="21"/>
        <v>1824</v>
      </c>
      <c r="L1357" s="36">
        <f>IFERROR(VLOOKUP(K1357,Table2[[Employee Number]:[Monthly Income]],6, FALSE),"No Value")</f>
        <v>16291</v>
      </c>
      <c r="M1357" s="36" t="str">
        <f>IFERROR(VLOOKUP(K1357,Table2[[Employee Number]:[Job Role]],3,FALSE),"NULL")</f>
        <v>Manager</v>
      </c>
    </row>
    <row r="1358" spans="2:13" x14ac:dyDescent="0.25">
      <c r="B1358" s="29" t="s">
        <v>56</v>
      </c>
      <c r="C1358" s="30" t="s">
        <v>60</v>
      </c>
      <c r="D1358" s="31">
        <v>1430</v>
      </c>
      <c r="E1358" s="30" t="s">
        <v>51</v>
      </c>
      <c r="F1358" s="30" t="s">
        <v>101</v>
      </c>
      <c r="G1358" s="31">
        <v>31</v>
      </c>
      <c r="H1358" s="30" t="s">
        <v>134</v>
      </c>
      <c r="I1358" s="32">
        <v>16422</v>
      </c>
      <c r="K1358" s="36">
        <f t="shared" si="21"/>
        <v>851</v>
      </c>
      <c r="L1358" s="36">
        <f>IFERROR(VLOOKUP(K1358,Table2[[Employee Number]:[Monthly Income]],6, FALSE),"No Value")</f>
        <v>16307</v>
      </c>
      <c r="M1358" s="36" t="str">
        <f>IFERROR(VLOOKUP(K1358,Table2[[Employee Number]:[Job Role]],3,FALSE),"NULL")</f>
        <v>Manager</v>
      </c>
    </row>
    <row r="1359" spans="2:13" x14ac:dyDescent="0.25">
      <c r="B1359" s="29" t="s">
        <v>56</v>
      </c>
      <c r="C1359" s="30" t="s">
        <v>161</v>
      </c>
      <c r="D1359" s="31">
        <v>1550</v>
      </c>
      <c r="E1359" s="30" t="s">
        <v>62</v>
      </c>
      <c r="F1359" s="30" t="s">
        <v>95</v>
      </c>
      <c r="G1359" s="31">
        <v>40</v>
      </c>
      <c r="H1359" s="30" t="s">
        <v>55</v>
      </c>
      <c r="I1359" s="32">
        <v>16437</v>
      </c>
      <c r="K1359" s="36">
        <f t="shared" si="21"/>
        <v>1523</v>
      </c>
      <c r="L1359" s="36">
        <f>IFERROR(VLOOKUP(K1359,Table2[[Employee Number]:[Monthly Income]],6, FALSE),"No Value")</f>
        <v>16328</v>
      </c>
      <c r="M1359" s="36" t="str">
        <f>IFERROR(VLOOKUP(K1359,Table2[[Employee Number]:[Job Role]],3,FALSE),"NULL")</f>
        <v>Research Director</v>
      </c>
    </row>
    <row r="1360" spans="2:13" x14ac:dyDescent="0.25">
      <c r="B1360" s="29" t="s">
        <v>56</v>
      </c>
      <c r="C1360" s="30" t="s">
        <v>60</v>
      </c>
      <c r="D1360" s="31">
        <v>546</v>
      </c>
      <c r="E1360" s="30" t="s">
        <v>51</v>
      </c>
      <c r="F1360" s="30" t="s">
        <v>95</v>
      </c>
      <c r="G1360" s="31">
        <v>52</v>
      </c>
      <c r="H1360" s="30" t="s">
        <v>55</v>
      </c>
      <c r="I1360" s="32">
        <v>16555</v>
      </c>
      <c r="K1360" s="36">
        <f t="shared" si="21"/>
        <v>1655</v>
      </c>
      <c r="L1360" s="36">
        <f>IFERROR(VLOOKUP(K1360,Table2[[Employee Number]:[Monthly Income]],6, FALSE),"No Value")</f>
        <v>16413</v>
      </c>
      <c r="M1360" s="36" t="str">
        <f>IFERROR(VLOOKUP(K1360,Table2[[Employee Number]:[Job Role]],3,FALSE),"NULL")</f>
        <v>Research Director</v>
      </c>
    </row>
    <row r="1361" spans="2:13" x14ac:dyDescent="0.25">
      <c r="B1361" s="29" t="s">
        <v>56</v>
      </c>
      <c r="C1361" s="30" t="s">
        <v>48</v>
      </c>
      <c r="D1361" s="31">
        <v>625</v>
      </c>
      <c r="E1361" s="30" t="s">
        <v>51</v>
      </c>
      <c r="F1361" s="30" t="s">
        <v>95</v>
      </c>
      <c r="G1361" s="31">
        <v>41</v>
      </c>
      <c r="H1361" s="30" t="s">
        <v>134</v>
      </c>
      <c r="I1361" s="32">
        <v>16595</v>
      </c>
      <c r="K1361" s="36">
        <f t="shared" si="21"/>
        <v>1430</v>
      </c>
      <c r="L1361" s="36">
        <f>IFERROR(VLOOKUP(K1361,Table2[[Employee Number]:[Monthly Income]],6, FALSE),"No Value")</f>
        <v>16422</v>
      </c>
      <c r="M1361" s="36" t="str">
        <f>IFERROR(VLOOKUP(K1361,Table2[[Employee Number]:[Job Role]],3,FALSE),"NULL")</f>
        <v>Research Director</v>
      </c>
    </row>
    <row r="1362" spans="2:13" x14ac:dyDescent="0.25">
      <c r="B1362" s="29" t="s">
        <v>56</v>
      </c>
      <c r="C1362" s="30" t="s">
        <v>60</v>
      </c>
      <c r="D1362" s="31">
        <v>1472</v>
      </c>
      <c r="E1362" s="30" t="s">
        <v>62</v>
      </c>
      <c r="F1362" s="30" t="s">
        <v>101</v>
      </c>
      <c r="G1362" s="31">
        <v>53</v>
      </c>
      <c r="H1362" s="30" t="s">
        <v>77</v>
      </c>
      <c r="I1362" s="32">
        <v>16598</v>
      </c>
      <c r="K1362" s="36">
        <f t="shared" si="21"/>
        <v>1550</v>
      </c>
      <c r="L1362" s="36">
        <f>IFERROR(VLOOKUP(K1362,Table2[[Employee Number]:[Monthly Income]],6, FALSE),"No Value")</f>
        <v>16437</v>
      </c>
      <c r="M1362" s="36" t="str">
        <f>IFERROR(VLOOKUP(K1362,Table2[[Employee Number]:[Job Role]],3,FALSE),"NULL")</f>
        <v>Manager</v>
      </c>
    </row>
    <row r="1363" spans="2:13" x14ac:dyDescent="0.25">
      <c r="B1363" s="29" t="s">
        <v>56</v>
      </c>
      <c r="C1363" s="30" t="s">
        <v>48</v>
      </c>
      <c r="D1363" s="31">
        <v>1527</v>
      </c>
      <c r="E1363" s="30" t="s">
        <v>51</v>
      </c>
      <c r="F1363" s="30" t="s">
        <v>95</v>
      </c>
      <c r="G1363" s="31">
        <v>46</v>
      </c>
      <c r="H1363" s="30" t="s">
        <v>77</v>
      </c>
      <c r="I1363" s="32">
        <v>16606</v>
      </c>
      <c r="K1363" s="36">
        <f t="shared" si="21"/>
        <v>546</v>
      </c>
      <c r="L1363" s="36">
        <f>IFERROR(VLOOKUP(K1363,Table2[[Employee Number]:[Monthly Income]],6, FALSE),"No Value")</f>
        <v>16555</v>
      </c>
      <c r="M1363" s="36" t="str">
        <f>IFERROR(VLOOKUP(K1363,Table2[[Employee Number]:[Job Role]],3,FALSE),"NULL")</f>
        <v>Manager</v>
      </c>
    </row>
    <row r="1364" spans="2:13" x14ac:dyDescent="0.25">
      <c r="B1364" s="29" t="s">
        <v>56</v>
      </c>
      <c r="C1364" s="30" t="s">
        <v>60</v>
      </c>
      <c r="D1364" s="31">
        <v>661</v>
      </c>
      <c r="E1364" s="30" t="s">
        <v>62</v>
      </c>
      <c r="F1364" s="30" t="s">
        <v>101</v>
      </c>
      <c r="G1364" s="31">
        <v>43</v>
      </c>
      <c r="H1364" s="30" t="s">
        <v>71</v>
      </c>
      <c r="I1364" s="32">
        <v>16627</v>
      </c>
      <c r="K1364" s="36">
        <f t="shared" si="21"/>
        <v>625</v>
      </c>
      <c r="L1364" s="36">
        <f>IFERROR(VLOOKUP(K1364,Table2[[Employee Number]:[Monthly Income]],6, FALSE),"No Value")</f>
        <v>16595</v>
      </c>
      <c r="M1364" s="36" t="str">
        <f>IFERROR(VLOOKUP(K1364,Table2[[Employee Number]:[Job Role]],3,FALSE),"NULL")</f>
        <v>Manager</v>
      </c>
    </row>
    <row r="1365" spans="2:13" x14ac:dyDescent="0.25">
      <c r="B1365" s="29" t="s">
        <v>56</v>
      </c>
      <c r="C1365" s="30" t="s">
        <v>60</v>
      </c>
      <c r="D1365" s="31">
        <v>505</v>
      </c>
      <c r="E1365" s="30" t="s">
        <v>51</v>
      </c>
      <c r="F1365" s="30" t="s">
        <v>95</v>
      </c>
      <c r="G1365" s="31">
        <v>55</v>
      </c>
      <c r="H1365" s="30" t="s">
        <v>77</v>
      </c>
      <c r="I1365" s="32">
        <v>16659</v>
      </c>
      <c r="K1365" s="36">
        <f t="shared" si="21"/>
        <v>1472</v>
      </c>
      <c r="L1365" s="36">
        <f>IFERROR(VLOOKUP(K1365,Table2[[Employee Number]:[Monthly Income]],6, FALSE),"No Value")</f>
        <v>16598</v>
      </c>
      <c r="M1365" s="36" t="str">
        <f>IFERROR(VLOOKUP(K1365,Table2[[Employee Number]:[Job Role]],3,FALSE),"NULL")</f>
        <v>Research Director</v>
      </c>
    </row>
    <row r="1366" spans="2:13" x14ac:dyDescent="0.25">
      <c r="B1366" s="29" t="s">
        <v>56</v>
      </c>
      <c r="C1366" s="30" t="s">
        <v>60</v>
      </c>
      <c r="D1366" s="31">
        <v>1719</v>
      </c>
      <c r="E1366" s="30" t="s">
        <v>51</v>
      </c>
      <c r="F1366" s="30" t="s">
        <v>101</v>
      </c>
      <c r="G1366" s="31">
        <v>45</v>
      </c>
      <c r="H1366" s="30" t="s">
        <v>55</v>
      </c>
      <c r="I1366" s="32">
        <v>16704</v>
      </c>
      <c r="K1366" s="36">
        <f t="shared" si="21"/>
        <v>1527</v>
      </c>
      <c r="L1366" s="36">
        <f>IFERROR(VLOOKUP(K1366,Table2[[Employee Number]:[Monthly Income]],6, FALSE),"No Value")</f>
        <v>16606</v>
      </c>
      <c r="M1366" s="36" t="str">
        <f>IFERROR(VLOOKUP(K1366,Table2[[Employee Number]:[Job Role]],3,FALSE),"NULL")</f>
        <v>Manager</v>
      </c>
    </row>
    <row r="1367" spans="2:13" x14ac:dyDescent="0.25">
      <c r="B1367" s="29" t="s">
        <v>56</v>
      </c>
      <c r="C1367" s="30" t="s">
        <v>60</v>
      </c>
      <c r="D1367" s="31">
        <v>820</v>
      </c>
      <c r="E1367" s="30" t="s">
        <v>51</v>
      </c>
      <c r="F1367" s="30" t="s">
        <v>95</v>
      </c>
      <c r="G1367" s="31">
        <v>47</v>
      </c>
      <c r="H1367" s="30" t="s">
        <v>55</v>
      </c>
      <c r="I1367" s="32">
        <v>16752</v>
      </c>
      <c r="K1367" s="36">
        <f t="shared" si="21"/>
        <v>661</v>
      </c>
      <c r="L1367" s="36">
        <f>IFERROR(VLOOKUP(K1367,Table2[[Employee Number]:[Monthly Income]],6, FALSE),"No Value")</f>
        <v>16627</v>
      </c>
      <c r="M1367" s="36" t="str">
        <f>IFERROR(VLOOKUP(K1367,Table2[[Employee Number]:[Job Role]],3,FALSE),"NULL")</f>
        <v>Research Director</v>
      </c>
    </row>
    <row r="1368" spans="2:13" x14ac:dyDescent="0.25">
      <c r="B1368" s="29" t="s">
        <v>56</v>
      </c>
      <c r="C1368" s="30" t="s">
        <v>60</v>
      </c>
      <c r="D1368" s="31">
        <v>1074</v>
      </c>
      <c r="E1368" s="30" t="s">
        <v>62</v>
      </c>
      <c r="F1368" s="30" t="s">
        <v>95</v>
      </c>
      <c r="G1368" s="31">
        <v>55</v>
      </c>
      <c r="H1368" s="30" t="s">
        <v>65</v>
      </c>
      <c r="I1368" s="32">
        <v>16756</v>
      </c>
      <c r="K1368" s="36">
        <f t="shared" si="21"/>
        <v>505</v>
      </c>
      <c r="L1368" s="36">
        <f>IFERROR(VLOOKUP(K1368,Table2[[Employee Number]:[Monthly Income]],6, FALSE),"No Value")</f>
        <v>16659</v>
      </c>
      <c r="M1368" s="36" t="str">
        <f>IFERROR(VLOOKUP(K1368,Table2[[Employee Number]:[Job Role]],3,FALSE),"NULL")</f>
        <v>Manager</v>
      </c>
    </row>
    <row r="1369" spans="2:13" x14ac:dyDescent="0.25">
      <c r="B1369" s="29" t="s">
        <v>56</v>
      </c>
      <c r="C1369" s="30" t="s">
        <v>60</v>
      </c>
      <c r="D1369" s="31">
        <v>264</v>
      </c>
      <c r="E1369" s="30" t="s">
        <v>62</v>
      </c>
      <c r="F1369" s="30" t="s">
        <v>95</v>
      </c>
      <c r="G1369" s="31">
        <v>45</v>
      </c>
      <c r="H1369" s="30" t="s">
        <v>55</v>
      </c>
      <c r="I1369" s="32">
        <v>16792</v>
      </c>
      <c r="K1369" s="36">
        <f t="shared" si="21"/>
        <v>1719</v>
      </c>
      <c r="L1369" s="36">
        <f>IFERROR(VLOOKUP(K1369,Table2[[Employee Number]:[Monthly Income]],6, FALSE),"No Value")</f>
        <v>16704</v>
      </c>
      <c r="M1369" s="36" t="str">
        <f>IFERROR(VLOOKUP(K1369,Table2[[Employee Number]:[Job Role]],3,FALSE),"NULL")</f>
        <v>Research Director</v>
      </c>
    </row>
    <row r="1370" spans="2:13" x14ac:dyDescent="0.25">
      <c r="B1370" s="29" t="s">
        <v>56</v>
      </c>
      <c r="C1370" s="30" t="s">
        <v>161</v>
      </c>
      <c r="D1370" s="31">
        <v>1408</v>
      </c>
      <c r="E1370" s="30" t="s">
        <v>51</v>
      </c>
      <c r="F1370" s="30" t="s">
        <v>95</v>
      </c>
      <c r="G1370" s="31">
        <v>42</v>
      </c>
      <c r="H1370" s="30" t="s">
        <v>77</v>
      </c>
      <c r="I1370" s="32">
        <v>16799</v>
      </c>
      <c r="K1370" s="36">
        <f t="shared" si="21"/>
        <v>820</v>
      </c>
      <c r="L1370" s="36">
        <f>IFERROR(VLOOKUP(K1370,Table2[[Employee Number]:[Monthly Income]],6, FALSE),"No Value")</f>
        <v>16752</v>
      </c>
      <c r="M1370" s="36" t="str">
        <f>IFERROR(VLOOKUP(K1370,Table2[[Employee Number]:[Job Role]],3,FALSE),"NULL")</f>
        <v>Manager</v>
      </c>
    </row>
    <row r="1371" spans="2:13" x14ac:dyDescent="0.25">
      <c r="B1371" s="29" t="s">
        <v>56</v>
      </c>
      <c r="C1371" s="30" t="s">
        <v>60</v>
      </c>
      <c r="D1371" s="31">
        <v>1892</v>
      </c>
      <c r="E1371" s="30" t="s">
        <v>62</v>
      </c>
      <c r="F1371" s="30" t="s">
        <v>95</v>
      </c>
      <c r="G1371" s="31">
        <v>40</v>
      </c>
      <c r="H1371" s="30" t="s">
        <v>71</v>
      </c>
      <c r="I1371" s="32">
        <v>16823</v>
      </c>
      <c r="K1371" s="36">
        <f t="shared" si="21"/>
        <v>1074</v>
      </c>
      <c r="L1371" s="36">
        <f>IFERROR(VLOOKUP(K1371,Table2[[Employee Number]:[Monthly Income]],6, FALSE),"No Value")</f>
        <v>16756</v>
      </c>
      <c r="M1371" s="36" t="str">
        <f>IFERROR(VLOOKUP(K1371,Table2[[Employee Number]:[Job Role]],3,FALSE),"NULL")</f>
        <v>Manager</v>
      </c>
    </row>
    <row r="1372" spans="2:13" x14ac:dyDescent="0.25">
      <c r="B1372" s="29" t="s">
        <v>56</v>
      </c>
      <c r="C1372" s="30" t="s">
        <v>48</v>
      </c>
      <c r="D1372" s="31">
        <v>597</v>
      </c>
      <c r="E1372" s="30" t="s">
        <v>51</v>
      </c>
      <c r="F1372" s="30" t="s">
        <v>95</v>
      </c>
      <c r="G1372" s="31">
        <v>55</v>
      </c>
      <c r="H1372" s="30" t="s">
        <v>134</v>
      </c>
      <c r="I1372" s="32">
        <v>16835</v>
      </c>
      <c r="K1372" s="36">
        <f t="shared" si="21"/>
        <v>264</v>
      </c>
      <c r="L1372" s="36">
        <f>IFERROR(VLOOKUP(K1372,Table2[[Employee Number]:[Monthly Income]],6, FALSE),"No Value")</f>
        <v>16792</v>
      </c>
      <c r="M1372" s="36" t="str">
        <f>IFERROR(VLOOKUP(K1372,Table2[[Employee Number]:[Job Role]],3,FALSE),"NULL")</f>
        <v>Manager</v>
      </c>
    </row>
    <row r="1373" spans="2:13" x14ac:dyDescent="0.25">
      <c r="B1373" s="29" t="s">
        <v>56</v>
      </c>
      <c r="C1373" s="30" t="s">
        <v>48</v>
      </c>
      <c r="D1373" s="31">
        <v>776</v>
      </c>
      <c r="E1373" s="30" t="s">
        <v>62</v>
      </c>
      <c r="F1373" s="30" t="s">
        <v>95</v>
      </c>
      <c r="G1373" s="31">
        <v>52</v>
      </c>
      <c r="H1373" s="30" t="s">
        <v>71</v>
      </c>
      <c r="I1373" s="32">
        <v>16856</v>
      </c>
      <c r="K1373" s="36">
        <f t="shared" si="21"/>
        <v>1408</v>
      </c>
      <c r="L1373" s="36">
        <f>IFERROR(VLOOKUP(K1373,Table2[[Employee Number]:[Monthly Income]],6, FALSE),"No Value")</f>
        <v>16799</v>
      </c>
      <c r="M1373" s="36" t="str">
        <f>IFERROR(VLOOKUP(K1373,Table2[[Employee Number]:[Job Role]],3,FALSE),"NULL")</f>
        <v>Manager</v>
      </c>
    </row>
    <row r="1374" spans="2:13" x14ac:dyDescent="0.25">
      <c r="B1374" s="29" t="s">
        <v>56</v>
      </c>
      <c r="C1374" s="30" t="s">
        <v>48</v>
      </c>
      <c r="D1374" s="31">
        <v>363</v>
      </c>
      <c r="E1374" s="30" t="s">
        <v>51</v>
      </c>
      <c r="F1374" s="30" t="s">
        <v>95</v>
      </c>
      <c r="G1374" s="31">
        <v>46</v>
      </c>
      <c r="H1374" s="30" t="s">
        <v>77</v>
      </c>
      <c r="I1374" s="32">
        <v>16872</v>
      </c>
      <c r="K1374" s="36">
        <f t="shared" si="21"/>
        <v>1892</v>
      </c>
      <c r="L1374" s="36">
        <f>IFERROR(VLOOKUP(K1374,Table2[[Employee Number]:[Monthly Income]],6, FALSE),"No Value")</f>
        <v>16823</v>
      </c>
      <c r="M1374" s="36" t="str">
        <f>IFERROR(VLOOKUP(K1374,Table2[[Employee Number]:[Job Role]],3,FALSE),"NULL")</f>
        <v>Manager</v>
      </c>
    </row>
    <row r="1375" spans="2:13" x14ac:dyDescent="0.25">
      <c r="B1375" s="29" t="s">
        <v>56</v>
      </c>
      <c r="C1375" s="30" t="s">
        <v>60</v>
      </c>
      <c r="D1375" s="31">
        <v>1317</v>
      </c>
      <c r="E1375" s="30" t="s">
        <v>51</v>
      </c>
      <c r="F1375" s="30" t="s">
        <v>101</v>
      </c>
      <c r="G1375" s="31">
        <v>50</v>
      </c>
      <c r="H1375" s="30" t="s">
        <v>77</v>
      </c>
      <c r="I1375" s="32">
        <v>16880</v>
      </c>
      <c r="K1375" s="36">
        <f t="shared" si="21"/>
        <v>597</v>
      </c>
      <c r="L1375" s="36">
        <f>IFERROR(VLOOKUP(K1375,Table2[[Employee Number]:[Monthly Income]],6, FALSE),"No Value")</f>
        <v>16835</v>
      </c>
      <c r="M1375" s="36" t="str">
        <f>IFERROR(VLOOKUP(K1375,Table2[[Employee Number]:[Job Role]],3,FALSE),"NULL")</f>
        <v>Manager</v>
      </c>
    </row>
    <row r="1376" spans="2:13" x14ac:dyDescent="0.25">
      <c r="B1376" s="29" t="s">
        <v>56</v>
      </c>
      <c r="C1376" s="30" t="s">
        <v>60</v>
      </c>
      <c r="D1376" s="31">
        <v>1116</v>
      </c>
      <c r="E1376" s="30" t="s">
        <v>62</v>
      </c>
      <c r="F1376" s="30" t="s">
        <v>95</v>
      </c>
      <c r="G1376" s="31">
        <v>48</v>
      </c>
      <c r="H1376" s="30" t="s">
        <v>71</v>
      </c>
      <c r="I1376" s="32">
        <v>16885</v>
      </c>
      <c r="K1376" s="36">
        <f t="shared" si="21"/>
        <v>776</v>
      </c>
      <c r="L1376" s="36">
        <f>IFERROR(VLOOKUP(K1376,Table2[[Employee Number]:[Monthly Income]],6, FALSE),"No Value")</f>
        <v>16856</v>
      </c>
      <c r="M1376" s="36" t="str">
        <f>IFERROR(VLOOKUP(K1376,Table2[[Employee Number]:[Job Role]],3,FALSE),"NULL")</f>
        <v>Manager</v>
      </c>
    </row>
    <row r="1377" spans="2:13" x14ac:dyDescent="0.25">
      <c r="B1377" s="29" t="s">
        <v>56</v>
      </c>
      <c r="C1377" s="30" t="s">
        <v>48</v>
      </c>
      <c r="D1377" s="31">
        <v>158</v>
      </c>
      <c r="E1377" s="30" t="s">
        <v>62</v>
      </c>
      <c r="F1377" s="30" t="s">
        <v>95</v>
      </c>
      <c r="G1377" s="31">
        <v>43</v>
      </c>
      <c r="H1377" s="30" t="s">
        <v>55</v>
      </c>
      <c r="I1377" s="32">
        <v>16959</v>
      </c>
      <c r="K1377" s="36">
        <f t="shared" si="21"/>
        <v>363</v>
      </c>
      <c r="L1377" s="36">
        <f>IFERROR(VLOOKUP(K1377,Table2[[Employee Number]:[Monthly Income]],6, FALSE),"No Value")</f>
        <v>16872</v>
      </c>
      <c r="M1377" s="36" t="str">
        <f>IFERROR(VLOOKUP(K1377,Table2[[Employee Number]:[Job Role]],3,FALSE),"NULL")</f>
        <v>Manager</v>
      </c>
    </row>
    <row r="1378" spans="2:13" x14ac:dyDescent="0.25">
      <c r="B1378" s="29" t="s">
        <v>56</v>
      </c>
      <c r="C1378" s="30" t="s">
        <v>60</v>
      </c>
      <c r="D1378" s="31">
        <v>1485</v>
      </c>
      <c r="E1378" s="30" t="s">
        <v>62</v>
      </c>
      <c r="F1378" s="30" t="s">
        <v>101</v>
      </c>
      <c r="G1378" s="31">
        <v>34</v>
      </c>
      <c r="H1378" s="30" t="s">
        <v>77</v>
      </c>
      <c r="I1378" s="32">
        <v>17007</v>
      </c>
      <c r="K1378" s="36">
        <f t="shared" si="21"/>
        <v>1317</v>
      </c>
      <c r="L1378" s="36">
        <f>IFERROR(VLOOKUP(K1378,Table2[[Employee Number]:[Monthly Income]],6, FALSE),"No Value")</f>
        <v>16880</v>
      </c>
      <c r="M1378" s="36" t="str">
        <f>IFERROR(VLOOKUP(K1378,Table2[[Employee Number]:[Job Role]],3,FALSE),"NULL")</f>
        <v>Research Director</v>
      </c>
    </row>
    <row r="1379" spans="2:13" x14ac:dyDescent="0.25">
      <c r="B1379" s="29" t="s">
        <v>56</v>
      </c>
      <c r="C1379" s="30" t="s">
        <v>60</v>
      </c>
      <c r="D1379" s="31">
        <v>569</v>
      </c>
      <c r="E1379" s="30" t="s">
        <v>62</v>
      </c>
      <c r="F1379" s="30" t="s">
        <v>95</v>
      </c>
      <c r="G1379" s="31">
        <v>50</v>
      </c>
      <c r="H1379" s="30" t="s">
        <v>71</v>
      </c>
      <c r="I1379" s="32">
        <v>17046</v>
      </c>
      <c r="K1379" s="36">
        <f t="shared" si="21"/>
        <v>1116</v>
      </c>
      <c r="L1379" s="36">
        <f>IFERROR(VLOOKUP(K1379,Table2[[Employee Number]:[Monthly Income]],6, FALSE),"No Value")</f>
        <v>16885</v>
      </c>
      <c r="M1379" s="36" t="str">
        <f>IFERROR(VLOOKUP(K1379,Table2[[Employee Number]:[Job Role]],3,FALSE),"NULL")</f>
        <v>Manager</v>
      </c>
    </row>
    <row r="1380" spans="2:13" x14ac:dyDescent="0.25">
      <c r="B1380" s="29" t="s">
        <v>56</v>
      </c>
      <c r="C1380" s="30" t="s">
        <v>48</v>
      </c>
      <c r="D1380" s="31">
        <v>1204</v>
      </c>
      <c r="E1380" s="30" t="s">
        <v>51</v>
      </c>
      <c r="F1380" s="30" t="s">
        <v>95</v>
      </c>
      <c r="G1380" s="31">
        <v>46</v>
      </c>
      <c r="H1380" s="30" t="s">
        <v>77</v>
      </c>
      <c r="I1380" s="32">
        <v>17048</v>
      </c>
      <c r="K1380" s="36">
        <f t="shared" si="21"/>
        <v>158</v>
      </c>
      <c r="L1380" s="36">
        <f>IFERROR(VLOOKUP(K1380,Table2[[Employee Number]:[Monthly Income]],6, FALSE),"No Value")</f>
        <v>16959</v>
      </c>
      <c r="M1380" s="36" t="str">
        <f>IFERROR(VLOOKUP(K1380,Table2[[Employee Number]:[Job Role]],3,FALSE),"NULL")</f>
        <v>Manager</v>
      </c>
    </row>
    <row r="1381" spans="2:13" x14ac:dyDescent="0.25">
      <c r="B1381" s="29" t="s">
        <v>56</v>
      </c>
      <c r="C1381" s="30" t="s">
        <v>60</v>
      </c>
      <c r="D1381" s="31">
        <v>429</v>
      </c>
      <c r="E1381" s="30" t="s">
        <v>62</v>
      </c>
      <c r="F1381" s="30" t="s">
        <v>95</v>
      </c>
      <c r="G1381" s="31">
        <v>39</v>
      </c>
      <c r="H1381" s="30" t="s">
        <v>65</v>
      </c>
      <c r="I1381" s="32">
        <v>17068</v>
      </c>
      <c r="K1381" s="36">
        <f t="shared" si="21"/>
        <v>1485</v>
      </c>
      <c r="L1381" s="36">
        <f>IFERROR(VLOOKUP(K1381,Table2[[Employee Number]:[Monthly Income]],6, FALSE),"No Value")</f>
        <v>17007</v>
      </c>
      <c r="M1381" s="36" t="str">
        <f>IFERROR(VLOOKUP(K1381,Table2[[Employee Number]:[Job Role]],3,FALSE),"NULL")</f>
        <v>Research Director</v>
      </c>
    </row>
    <row r="1382" spans="2:13" x14ac:dyDescent="0.25">
      <c r="B1382" s="29" t="s">
        <v>56</v>
      </c>
      <c r="C1382" s="30" t="s">
        <v>60</v>
      </c>
      <c r="D1382" s="31">
        <v>976</v>
      </c>
      <c r="E1382" s="30" t="s">
        <v>62</v>
      </c>
      <c r="F1382" s="30" t="s">
        <v>95</v>
      </c>
      <c r="G1382" s="31">
        <v>52</v>
      </c>
      <c r="H1382" s="30" t="s">
        <v>55</v>
      </c>
      <c r="I1382" s="32">
        <v>17099</v>
      </c>
      <c r="K1382" s="36">
        <f t="shared" si="21"/>
        <v>569</v>
      </c>
      <c r="L1382" s="36">
        <f>IFERROR(VLOOKUP(K1382,Table2[[Employee Number]:[Monthly Income]],6, FALSE),"No Value")</f>
        <v>17046</v>
      </c>
      <c r="M1382" s="36" t="str">
        <f>IFERROR(VLOOKUP(K1382,Table2[[Employee Number]:[Job Role]],3,FALSE),"NULL")</f>
        <v>Manager</v>
      </c>
    </row>
    <row r="1383" spans="2:13" x14ac:dyDescent="0.25">
      <c r="B1383" s="29" t="s">
        <v>56</v>
      </c>
      <c r="C1383" s="30" t="s">
        <v>60</v>
      </c>
      <c r="D1383" s="31">
        <v>1307</v>
      </c>
      <c r="E1383" s="30" t="s">
        <v>51</v>
      </c>
      <c r="F1383" s="30" t="s">
        <v>95</v>
      </c>
      <c r="G1383" s="31">
        <v>39</v>
      </c>
      <c r="H1383" s="30" t="s">
        <v>71</v>
      </c>
      <c r="I1383" s="32">
        <v>17123</v>
      </c>
      <c r="K1383" s="36">
        <f t="shared" si="21"/>
        <v>1204</v>
      </c>
      <c r="L1383" s="36">
        <f>IFERROR(VLOOKUP(K1383,Table2[[Employee Number]:[Monthly Income]],6, FALSE),"No Value")</f>
        <v>17048</v>
      </c>
      <c r="M1383" s="36" t="str">
        <f>IFERROR(VLOOKUP(K1383,Table2[[Employee Number]:[Job Role]],3,FALSE),"NULL")</f>
        <v>Manager</v>
      </c>
    </row>
    <row r="1384" spans="2:13" x14ac:dyDescent="0.25">
      <c r="B1384" s="29" t="s">
        <v>56</v>
      </c>
      <c r="C1384" s="30" t="s">
        <v>60</v>
      </c>
      <c r="D1384" s="31">
        <v>843</v>
      </c>
      <c r="E1384" s="30" t="s">
        <v>62</v>
      </c>
      <c r="F1384" s="30" t="s">
        <v>101</v>
      </c>
      <c r="G1384" s="31">
        <v>43</v>
      </c>
      <c r="H1384" s="30" t="s">
        <v>55</v>
      </c>
      <c r="I1384" s="32">
        <v>17159</v>
      </c>
      <c r="K1384" s="36">
        <f t="shared" si="21"/>
        <v>429</v>
      </c>
      <c r="L1384" s="36">
        <f>IFERROR(VLOOKUP(K1384,Table2[[Employee Number]:[Monthly Income]],6, FALSE),"No Value")</f>
        <v>17068</v>
      </c>
      <c r="M1384" s="36" t="str">
        <f>IFERROR(VLOOKUP(K1384,Table2[[Employee Number]:[Job Role]],3,FALSE),"NULL")</f>
        <v>Manager</v>
      </c>
    </row>
    <row r="1385" spans="2:13" x14ac:dyDescent="0.25">
      <c r="B1385" s="29" t="s">
        <v>56</v>
      </c>
      <c r="C1385" s="30" t="s">
        <v>60</v>
      </c>
      <c r="D1385" s="31">
        <v>1443</v>
      </c>
      <c r="E1385" s="30" t="s">
        <v>51</v>
      </c>
      <c r="F1385" s="30" t="s">
        <v>101</v>
      </c>
      <c r="G1385" s="31">
        <v>47</v>
      </c>
      <c r="H1385" s="30" t="s">
        <v>71</v>
      </c>
      <c r="I1385" s="32">
        <v>17169</v>
      </c>
      <c r="K1385" s="36">
        <f t="shared" si="21"/>
        <v>976</v>
      </c>
      <c r="L1385" s="36">
        <f>IFERROR(VLOOKUP(K1385,Table2[[Employee Number]:[Monthly Income]],6, FALSE),"No Value")</f>
        <v>17099</v>
      </c>
      <c r="M1385" s="36" t="str">
        <f>IFERROR(VLOOKUP(K1385,Table2[[Employee Number]:[Job Role]],3,FALSE),"NULL")</f>
        <v>Manager</v>
      </c>
    </row>
    <row r="1386" spans="2:13" x14ac:dyDescent="0.25">
      <c r="B1386" s="29" t="s">
        <v>56</v>
      </c>
      <c r="C1386" s="30" t="s">
        <v>60</v>
      </c>
      <c r="D1386" s="31">
        <v>1900</v>
      </c>
      <c r="E1386" s="30" t="s">
        <v>51</v>
      </c>
      <c r="F1386" s="30" t="s">
        <v>95</v>
      </c>
      <c r="G1386" s="31">
        <v>48</v>
      </c>
      <c r="H1386" s="30" t="s">
        <v>77</v>
      </c>
      <c r="I1386" s="32">
        <v>17174</v>
      </c>
      <c r="K1386" s="36">
        <f t="shared" si="21"/>
        <v>1307</v>
      </c>
      <c r="L1386" s="36">
        <f>IFERROR(VLOOKUP(K1386,Table2[[Employee Number]:[Monthly Income]],6, FALSE),"No Value")</f>
        <v>17123</v>
      </c>
      <c r="M1386" s="36" t="str">
        <f>IFERROR(VLOOKUP(K1386,Table2[[Employee Number]:[Job Role]],3,FALSE),"NULL")</f>
        <v>Manager</v>
      </c>
    </row>
    <row r="1387" spans="2:13" x14ac:dyDescent="0.25">
      <c r="B1387" s="29" t="s">
        <v>56</v>
      </c>
      <c r="C1387" s="30" t="s">
        <v>60</v>
      </c>
      <c r="D1387" s="31">
        <v>199</v>
      </c>
      <c r="E1387" s="30" t="s">
        <v>62</v>
      </c>
      <c r="F1387" s="30" t="s">
        <v>95</v>
      </c>
      <c r="G1387" s="31">
        <v>41</v>
      </c>
      <c r="H1387" s="30" t="s">
        <v>77</v>
      </c>
      <c r="I1387" s="32">
        <v>17181</v>
      </c>
      <c r="K1387" s="36">
        <f t="shared" si="21"/>
        <v>843</v>
      </c>
      <c r="L1387" s="36">
        <f>IFERROR(VLOOKUP(K1387,Table2[[Employee Number]:[Monthly Income]],6, FALSE),"No Value")</f>
        <v>17159</v>
      </c>
      <c r="M1387" s="36" t="str">
        <f>IFERROR(VLOOKUP(K1387,Table2[[Employee Number]:[Job Role]],3,FALSE),"NULL")</f>
        <v>Research Director</v>
      </c>
    </row>
    <row r="1388" spans="2:13" x14ac:dyDescent="0.25">
      <c r="B1388" s="29" t="s">
        <v>56</v>
      </c>
      <c r="C1388" s="30" t="s">
        <v>161</v>
      </c>
      <c r="D1388" s="31">
        <v>148</v>
      </c>
      <c r="E1388" s="30" t="s">
        <v>51</v>
      </c>
      <c r="F1388" s="30" t="s">
        <v>95</v>
      </c>
      <c r="G1388" s="31">
        <v>54</v>
      </c>
      <c r="H1388" s="30" t="s">
        <v>77</v>
      </c>
      <c r="I1388" s="32">
        <v>17328</v>
      </c>
      <c r="K1388" s="36">
        <f t="shared" si="21"/>
        <v>1443</v>
      </c>
      <c r="L1388" s="36">
        <f>IFERROR(VLOOKUP(K1388,Table2[[Employee Number]:[Monthly Income]],6, FALSE),"No Value")</f>
        <v>17169</v>
      </c>
      <c r="M1388" s="36" t="str">
        <f>IFERROR(VLOOKUP(K1388,Table2[[Employee Number]:[Job Role]],3,FALSE),"NULL")</f>
        <v>Research Director</v>
      </c>
    </row>
    <row r="1389" spans="2:13" x14ac:dyDescent="0.25">
      <c r="B1389" s="29" t="s">
        <v>56</v>
      </c>
      <c r="C1389" s="30" t="s">
        <v>60</v>
      </c>
      <c r="D1389" s="31">
        <v>1422</v>
      </c>
      <c r="E1389" s="30" t="s">
        <v>51</v>
      </c>
      <c r="F1389" s="30" t="s">
        <v>101</v>
      </c>
      <c r="G1389" s="31">
        <v>54</v>
      </c>
      <c r="H1389" s="30" t="s">
        <v>77</v>
      </c>
      <c r="I1389" s="32">
        <v>17328</v>
      </c>
      <c r="K1389" s="36">
        <f t="shared" si="21"/>
        <v>1900</v>
      </c>
      <c r="L1389" s="36">
        <f>IFERROR(VLOOKUP(K1389,Table2[[Employee Number]:[Monthly Income]],6, FALSE),"No Value")</f>
        <v>17174</v>
      </c>
      <c r="M1389" s="36" t="str">
        <f>IFERROR(VLOOKUP(K1389,Table2[[Employee Number]:[Job Role]],3,FALSE),"NULL")</f>
        <v>Manager</v>
      </c>
    </row>
    <row r="1390" spans="2:13" x14ac:dyDescent="0.25">
      <c r="B1390" s="29" t="s">
        <v>56</v>
      </c>
      <c r="C1390" s="30" t="s">
        <v>60</v>
      </c>
      <c r="D1390" s="31">
        <v>997</v>
      </c>
      <c r="E1390" s="30" t="s">
        <v>62</v>
      </c>
      <c r="F1390" s="30" t="s">
        <v>101</v>
      </c>
      <c r="G1390" s="31">
        <v>50</v>
      </c>
      <c r="H1390" s="30" t="s">
        <v>55</v>
      </c>
      <c r="I1390" s="32">
        <v>17399</v>
      </c>
      <c r="K1390" s="36">
        <f t="shared" si="21"/>
        <v>199</v>
      </c>
      <c r="L1390" s="36">
        <f>IFERROR(VLOOKUP(K1390,Table2[[Employee Number]:[Monthly Income]],6, FALSE),"No Value")</f>
        <v>17181</v>
      </c>
      <c r="M1390" s="36" t="str">
        <f>IFERROR(VLOOKUP(K1390,Table2[[Employee Number]:[Job Role]],3,FALSE),"NULL")</f>
        <v>Manager</v>
      </c>
    </row>
    <row r="1391" spans="2:13" x14ac:dyDescent="0.25">
      <c r="B1391" s="29" t="s">
        <v>56</v>
      </c>
      <c r="C1391" s="30" t="s">
        <v>60</v>
      </c>
      <c r="D1391" s="31">
        <v>1665</v>
      </c>
      <c r="E1391" s="30" t="s">
        <v>51</v>
      </c>
      <c r="F1391" s="30" t="s">
        <v>95</v>
      </c>
      <c r="G1391" s="31">
        <v>54</v>
      </c>
      <c r="H1391" s="30" t="s">
        <v>134</v>
      </c>
      <c r="I1391" s="32">
        <v>17426</v>
      </c>
      <c r="K1391" s="36">
        <f t="shared" si="21"/>
        <v>148</v>
      </c>
      <c r="L1391" s="36">
        <f>IFERROR(VLOOKUP(K1391,Table2[[Employee Number]:[Monthly Income]],6, FALSE),"No Value")</f>
        <v>17328</v>
      </c>
      <c r="M1391" s="36" t="str">
        <f>IFERROR(VLOOKUP(K1391,Table2[[Employee Number]:[Job Role]],3,FALSE),"NULL")</f>
        <v>Manager</v>
      </c>
    </row>
    <row r="1392" spans="2:13" x14ac:dyDescent="0.25">
      <c r="B1392" s="29" t="s">
        <v>56</v>
      </c>
      <c r="C1392" s="30" t="s">
        <v>48</v>
      </c>
      <c r="D1392" s="31">
        <v>992</v>
      </c>
      <c r="E1392" s="30" t="s">
        <v>62</v>
      </c>
      <c r="F1392" s="30" t="s">
        <v>95</v>
      </c>
      <c r="G1392" s="31">
        <v>33</v>
      </c>
      <c r="H1392" s="30" t="s">
        <v>77</v>
      </c>
      <c r="I1392" s="32">
        <v>17444</v>
      </c>
      <c r="K1392" s="36">
        <f t="shared" si="21"/>
        <v>1422</v>
      </c>
      <c r="L1392" s="36">
        <f>IFERROR(VLOOKUP(K1392,Table2[[Employee Number]:[Monthly Income]],6, FALSE),"No Value")</f>
        <v>17328</v>
      </c>
      <c r="M1392" s="36" t="str">
        <f>IFERROR(VLOOKUP(K1392,Table2[[Employee Number]:[Job Role]],3,FALSE),"NULL")</f>
        <v>Research Director</v>
      </c>
    </row>
    <row r="1393" spans="2:13" x14ac:dyDescent="0.25">
      <c r="B1393" s="29" t="s">
        <v>56</v>
      </c>
      <c r="C1393" s="30" t="s">
        <v>48</v>
      </c>
      <c r="D1393" s="31">
        <v>1124</v>
      </c>
      <c r="E1393" s="30" t="s">
        <v>62</v>
      </c>
      <c r="F1393" s="30" t="s">
        <v>95</v>
      </c>
      <c r="G1393" s="31">
        <v>46</v>
      </c>
      <c r="H1393" s="30" t="s">
        <v>65</v>
      </c>
      <c r="I1393" s="32">
        <v>17465</v>
      </c>
      <c r="K1393" s="36">
        <f t="shared" si="21"/>
        <v>997</v>
      </c>
      <c r="L1393" s="36">
        <f>IFERROR(VLOOKUP(K1393,Table2[[Employee Number]:[Monthly Income]],6, FALSE),"No Value")</f>
        <v>17399</v>
      </c>
      <c r="M1393" s="36" t="str">
        <f>IFERROR(VLOOKUP(K1393,Table2[[Employee Number]:[Job Role]],3,FALSE),"NULL")</f>
        <v>Research Director</v>
      </c>
    </row>
    <row r="1394" spans="2:13" x14ac:dyDescent="0.25">
      <c r="B1394" s="29" t="s">
        <v>56</v>
      </c>
      <c r="C1394" s="30" t="s">
        <v>48</v>
      </c>
      <c r="D1394" s="31">
        <v>1602</v>
      </c>
      <c r="E1394" s="30" t="s">
        <v>62</v>
      </c>
      <c r="F1394" s="30" t="s">
        <v>95</v>
      </c>
      <c r="G1394" s="31">
        <v>46</v>
      </c>
      <c r="H1394" s="30" t="s">
        <v>71</v>
      </c>
      <c r="I1394" s="32">
        <v>17567</v>
      </c>
      <c r="K1394" s="36">
        <f t="shared" si="21"/>
        <v>1665</v>
      </c>
      <c r="L1394" s="36">
        <f>IFERROR(VLOOKUP(K1394,Table2[[Employee Number]:[Monthly Income]],6, FALSE),"No Value")</f>
        <v>17426</v>
      </c>
      <c r="M1394" s="36" t="str">
        <f>IFERROR(VLOOKUP(K1394,Table2[[Employee Number]:[Job Role]],3,FALSE),"NULL")</f>
        <v>Manager</v>
      </c>
    </row>
    <row r="1395" spans="2:13" x14ac:dyDescent="0.25">
      <c r="B1395" s="29" t="s">
        <v>56</v>
      </c>
      <c r="C1395" s="30" t="s">
        <v>60</v>
      </c>
      <c r="D1395" s="31">
        <v>386</v>
      </c>
      <c r="E1395" s="30" t="s">
        <v>62</v>
      </c>
      <c r="F1395" s="30" t="s">
        <v>101</v>
      </c>
      <c r="G1395" s="31">
        <v>53</v>
      </c>
      <c r="H1395" s="30" t="s">
        <v>71</v>
      </c>
      <c r="I1395" s="32">
        <v>17584</v>
      </c>
      <c r="K1395" s="36">
        <f t="shared" si="21"/>
        <v>992</v>
      </c>
      <c r="L1395" s="36">
        <f>IFERROR(VLOOKUP(K1395,Table2[[Employee Number]:[Monthly Income]],6, FALSE),"No Value")</f>
        <v>17444</v>
      </c>
      <c r="M1395" s="36" t="str">
        <f>IFERROR(VLOOKUP(K1395,Table2[[Employee Number]:[Job Role]],3,FALSE),"NULL")</f>
        <v>Manager</v>
      </c>
    </row>
    <row r="1396" spans="2:13" x14ac:dyDescent="0.25">
      <c r="B1396" s="29" t="s">
        <v>56</v>
      </c>
      <c r="C1396" s="30" t="s">
        <v>60</v>
      </c>
      <c r="D1396" s="31">
        <v>1666</v>
      </c>
      <c r="E1396" s="30" t="s">
        <v>62</v>
      </c>
      <c r="F1396" s="30" t="s">
        <v>101</v>
      </c>
      <c r="G1396" s="31">
        <v>43</v>
      </c>
      <c r="H1396" s="30" t="s">
        <v>55</v>
      </c>
      <c r="I1396" s="32">
        <v>17603</v>
      </c>
      <c r="K1396" s="36">
        <f t="shared" si="21"/>
        <v>1124</v>
      </c>
      <c r="L1396" s="36">
        <f>IFERROR(VLOOKUP(K1396,Table2[[Employee Number]:[Monthly Income]],6, FALSE),"No Value")</f>
        <v>17465</v>
      </c>
      <c r="M1396" s="36" t="str">
        <f>IFERROR(VLOOKUP(K1396,Table2[[Employee Number]:[Job Role]],3,FALSE),"NULL")</f>
        <v>Manager</v>
      </c>
    </row>
    <row r="1397" spans="2:13" x14ac:dyDescent="0.25">
      <c r="B1397" s="29" t="s">
        <v>56</v>
      </c>
      <c r="C1397" s="30" t="s">
        <v>60</v>
      </c>
      <c r="D1397" s="31">
        <v>815</v>
      </c>
      <c r="E1397" s="30" t="s">
        <v>62</v>
      </c>
      <c r="F1397" s="30" t="s">
        <v>101</v>
      </c>
      <c r="G1397" s="31">
        <v>50</v>
      </c>
      <c r="H1397" s="30" t="s">
        <v>77</v>
      </c>
      <c r="I1397" s="32">
        <v>17639</v>
      </c>
      <c r="K1397" s="36">
        <f t="shared" si="21"/>
        <v>1602</v>
      </c>
      <c r="L1397" s="36">
        <f>IFERROR(VLOOKUP(K1397,Table2[[Employee Number]:[Monthly Income]],6, FALSE),"No Value")</f>
        <v>17567</v>
      </c>
      <c r="M1397" s="36" t="str">
        <f>IFERROR(VLOOKUP(K1397,Table2[[Employee Number]:[Job Role]],3,FALSE),"NULL")</f>
        <v>Manager</v>
      </c>
    </row>
    <row r="1398" spans="2:13" x14ac:dyDescent="0.25">
      <c r="B1398" s="29" t="s">
        <v>56</v>
      </c>
      <c r="C1398" s="30" t="s">
        <v>48</v>
      </c>
      <c r="D1398" s="31">
        <v>1045</v>
      </c>
      <c r="E1398" s="30" t="s">
        <v>51</v>
      </c>
      <c r="F1398" s="30" t="s">
        <v>95</v>
      </c>
      <c r="G1398" s="31">
        <v>45</v>
      </c>
      <c r="H1398" s="30" t="s">
        <v>55</v>
      </c>
      <c r="I1398" s="32">
        <v>17650</v>
      </c>
      <c r="K1398" s="36">
        <f t="shared" si="21"/>
        <v>386</v>
      </c>
      <c r="L1398" s="36">
        <f>IFERROR(VLOOKUP(K1398,Table2[[Employee Number]:[Monthly Income]],6, FALSE),"No Value")</f>
        <v>17584</v>
      </c>
      <c r="M1398" s="36" t="str">
        <f>IFERROR(VLOOKUP(K1398,Table2[[Employee Number]:[Job Role]],3,FALSE),"NULL")</f>
        <v>Research Director</v>
      </c>
    </row>
    <row r="1399" spans="2:13" x14ac:dyDescent="0.25">
      <c r="B1399" s="29" t="s">
        <v>56</v>
      </c>
      <c r="C1399" s="30" t="s">
        <v>60</v>
      </c>
      <c r="D1399" s="31">
        <v>1109</v>
      </c>
      <c r="E1399" s="30" t="s">
        <v>62</v>
      </c>
      <c r="F1399" s="30" t="s">
        <v>95</v>
      </c>
      <c r="G1399" s="31">
        <v>42</v>
      </c>
      <c r="H1399" s="30" t="s">
        <v>55</v>
      </c>
      <c r="I1399" s="32">
        <v>17665</v>
      </c>
      <c r="K1399" s="36">
        <f t="shared" si="21"/>
        <v>1666</v>
      </c>
      <c r="L1399" s="36">
        <f>IFERROR(VLOOKUP(K1399,Table2[[Employee Number]:[Monthly Income]],6, FALSE),"No Value")</f>
        <v>17603</v>
      </c>
      <c r="M1399" s="36" t="str">
        <f>IFERROR(VLOOKUP(K1399,Table2[[Employee Number]:[Job Role]],3,FALSE),"NULL")</f>
        <v>Research Director</v>
      </c>
    </row>
    <row r="1400" spans="2:13" x14ac:dyDescent="0.25">
      <c r="B1400" s="29" t="s">
        <v>56</v>
      </c>
      <c r="C1400" s="30" t="s">
        <v>60</v>
      </c>
      <c r="D1400" s="31">
        <v>1250</v>
      </c>
      <c r="E1400" s="30" t="s">
        <v>62</v>
      </c>
      <c r="F1400" s="30" t="s">
        <v>101</v>
      </c>
      <c r="G1400" s="31">
        <v>54</v>
      </c>
      <c r="H1400" s="30" t="s">
        <v>77</v>
      </c>
      <c r="I1400" s="32">
        <v>17779</v>
      </c>
      <c r="K1400" s="36">
        <f t="shared" si="21"/>
        <v>815</v>
      </c>
      <c r="L1400" s="36">
        <f>IFERROR(VLOOKUP(K1400,Table2[[Employee Number]:[Monthly Income]],6, FALSE),"No Value")</f>
        <v>17639</v>
      </c>
      <c r="M1400" s="36" t="str">
        <f>IFERROR(VLOOKUP(K1400,Table2[[Employee Number]:[Job Role]],3,FALSE),"NULL")</f>
        <v>Research Director</v>
      </c>
    </row>
    <row r="1401" spans="2:13" x14ac:dyDescent="0.25">
      <c r="B1401" s="29" t="s">
        <v>56</v>
      </c>
      <c r="C1401" s="30" t="s">
        <v>60</v>
      </c>
      <c r="D1401" s="31">
        <v>1215</v>
      </c>
      <c r="E1401" s="30" t="s">
        <v>51</v>
      </c>
      <c r="F1401" s="30" t="s">
        <v>95</v>
      </c>
      <c r="G1401" s="31">
        <v>50</v>
      </c>
      <c r="H1401" s="30" t="s">
        <v>77</v>
      </c>
      <c r="I1401" s="32">
        <v>17856</v>
      </c>
      <c r="K1401" s="36">
        <f t="shared" si="21"/>
        <v>1045</v>
      </c>
      <c r="L1401" s="36">
        <f>IFERROR(VLOOKUP(K1401,Table2[[Employee Number]:[Monthly Income]],6, FALSE),"No Value")</f>
        <v>17650</v>
      </c>
      <c r="M1401" s="36" t="str">
        <f>IFERROR(VLOOKUP(K1401,Table2[[Employee Number]:[Job Role]],3,FALSE),"NULL")</f>
        <v>Manager</v>
      </c>
    </row>
    <row r="1402" spans="2:13" x14ac:dyDescent="0.25">
      <c r="B1402" s="29" t="s">
        <v>56</v>
      </c>
      <c r="C1402" s="30" t="s">
        <v>60</v>
      </c>
      <c r="D1402" s="31">
        <v>575</v>
      </c>
      <c r="E1402" s="30" t="s">
        <v>62</v>
      </c>
      <c r="F1402" s="30" t="s">
        <v>101</v>
      </c>
      <c r="G1402" s="31">
        <v>46</v>
      </c>
      <c r="H1402" s="30" t="s">
        <v>77</v>
      </c>
      <c r="I1402" s="32">
        <v>17861</v>
      </c>
      <c r="K1402" s="36">
        <f t="shared" si="21"/>
        <v>1109</v>
      </c>
      <c r="L1402" s="36">
        <f>IFERROR(VLOOKUP(K1402,Table2[[Employee Number]:[Monthly Income]],6, FALSE),"No Value")</f>
        <v>17665</v>
      </c>
      <c r="M1402" s="36" t="str">
        <f>IFERROR(VLOOKUP(K1402,Table2[[Employee Number]:[Job Role]],3,FALSE),"NULL")</f>
        <v>Manager</v>
      </c>
    </row>
    <row r="1403" spans="2:13" x14ac:dyDescent="0.25">
      <c r="B1403" s="29" t="s">
        <v>56</v>
      </c>
      <c r="C1403" s="30" t="s">
        <v>60</v>
      </c>
      <c r="D1403" s="31">
        <v>1334</v>
      </c>
      <c r="E1403" s="30" t="s">
        <v>62</v>
      </c>
      <c r="F1403" s="30" t="s">
        <v>95</v>
      </c>
      <c r="G1403" s="31">
        <v>42</v>
      </c>
      <c r="H1403" s="30" t="s">
        <v>65</v>
      </c>
      <c r="I1403" s="32">
        <v>17861</v>
      </c>
      <c r="K1403" s="36">
        <f t="shared" si="21"/>
        <v>1250</v>
      </c>
      <c r="L1403" s="36">
        <f>IFERROR(VLOOKUP(K1403,Table2[[Employee Number]:[Monthly Income]],6, FALSE),"No Value")</f>
        <v>17779</v>
      </c>
      <c r="M1403" s="36" t="str">
        <f>IFERROR(VLOOKUP(K1403,Table2[[Employee Number]:[Job Role]],3,FALSE),"NULL")</f>
        <v>Research Director</v>
      </c>
    </row>
    <row r="1404" spans="2:13" x14ac:dyDescent="0.25">
      <c r="B1404" s="29" t="s">
        <v>56</v>
      </c>
      <c r="C1404" s="30" t="s">
        <v>48</v>
      </c>
      <c r="D1404" s="31">
        <v>1938</v>
      </c>
      <c r="E1404" s="30" t="s">
        <v>51</v>
      </c>
      <c r="F1404" s="30" t="s">
        <v>95</v>
      </c>
      <c r="G1404" s="31">
        <v>58</v>
      </c>
      <c r="H1404" s="30" t="s">
        <v>77</v>
      </c>
      <c r="I1404" s="32">
        <v>17875</v>
      </c>
      <c r="K1404" s="36">
        <f t="shared" si="21"/>
        <v>1215</v>
      </c>
      <c r="L1404" s="36">
        <f>IFERROR(VLOOKUP(K1404,Table2[[Employee Number]:[Monthly Income]],6, FALSE),"No Value")</f>
        <v>17856</v>
      </c>
      <c r="M1404" s="36" t="str">
        <f>IFERROR(VLOOKUP(K1404,Table2[[Employee Number]:[Job Role]],3,FALSE),"NULL")</f>
        <v>Manager</v>
      </c>
    </row>
    <row r="1405" spans="2:13" x14ac:dyDescent="0.25">
      <c r="B1405" s="29" t="s">
        <v>56</v>
      </c>
      <c r="C1405" s="30" t="s">
        <v>60</v>
      </c>
      <c r="D1405" s="31">
        <v>905</v>
      </c>
      <c r="E1405" s="30" t="s">
        <v>62</v>
      </c>
      <c r="F1405" s="30" t="s">
        <v>95</v>
      </c>
      <c r="G1405" s="31">
        <v>50</v>
      </c>
      <c r="H1405" s="30" t="s">
        <v>71</v>
      </c>
      <c r="I1405" s="32">
        <v>17924</v>
      </c>
      <c r="K1405" s="36">
        <f t="shared" si="21"/>
        <v>575</v>
      </c>
      <c r="L1405" s="36">
        <f>IFERROR(VLOOKUP(K1405,Table2[[Employee Number]:[Monthly Income]],6, FALSE),"No Value")</f>
        <v>17861</v>
      </c>
      <c r="M1405" s="36" t="str">
        <f>IFERROR(VLOOKUP(K1405,Table2[[Employee Number]:[Job Role]],3,FALSE),"NULL")</f>
        <v>Research Director</v>
      </c>
    </row>
    <row r="1406" spans="2:13" x14ac:dyDescent="0.25">
      <c r="B1406" s="29" t="s">
        <v>56</v>
      </c>
      <c r="C1406" s="30" t="s">
        <v>48</v>
      </c>
      <c r="D1406" s="31">
        <v>558</v>
      </c>
      <c r="E1406" s="30" t="s">
        <v>51</v>
      </c>
      <c r="F1406" s="30" t="s">
        <v>95</v>
      </c>
      <c r="G1406" s="31">
        <v>40</v>
      </c>
      <c r="H1406" s="30" t="s">
        <v>71</v>
      </c>
      <c r="I1406" s="32">
        <v>18041</v>
      </c>
      <c r="K1406" s="36">
        <f t="shared" si="21"/>
        <v>1334</v>
      </c>
      <c r="L1406" s="36">
        <f>IFERROR(VLOOKUP(K1406,Table2[[Employee Number]:[Monthly Income]],6, FALSE),"No Value")</f>
        <v>17861</v>
      </c>
      <c r="M1406" s="36" t="str">
        <f>IFERROR(VLOOKUP(K1406,Table2[[Employee Number]:[Job Role]],3,FALSE),"NULL")</f>
        <v>Manager</v>
      </c>
    </row>
    <row r="1407" spans="2:13" x14ac:dyDescent="0.25">
      <c r="B1407" s="29" t="s">
        <v>56</v>
      </c>
      <c r="C1407" s="30" t="s">
        <v>60</v>
      </c>
      <c r="D1407" s="31">
        <v>1306</v>
      </c>
      <c r="E1407" s="30" t="s">
        <v>51</v>
      </c>
      <c r="F1407" s="30" t="s">
        <v>95</v>
      </c>
      <c r="G1407" s="31">
        <v>45</v>
      </c>
      <c r="H1407" s="30" t="s">
        <v>77</v>
      </c>
      <c r="I1407" s="32">
        <v>18061</v>
      </c>
      <c r="K1407" s="36">
        <f t="shared" si="21"/>
        <v>1938</v>
      </c>
      <c r="L1407" s="36">
        <f>IFERROR(VLOOKUP(K1407,Table2[[Employee Number]:[Monthly Income]],6, FALSE),"No Value")</f>
        <v>17875</v>
      </c>
      <c r="M1407" s="36" t="str">
        <f>IFERROR(VLOOKUP(K1407,Table2[[Employee Number]:[Job Role]],3,FALSE),"NULL")</f>
        <v>Manager</v>
      </c>
    </row>
    <row r="1408" spans="2:13" x14ac:dyDescent="0.25">
      <c r="B1408" s="29" t="s">
        <v>56</v>
      </c>
      <c r="C1408" s="30" t="s">
        <v>60</v>
      </c>
      <c r="D1408" s="31">
        <v>141</v>
      </c>
      <c r="E1408" s="30" t="s">
        <v>51</v>
      </c>
      <c r="F1408" s="30" t="s">
        <v>101</v>
      </c>
      <c r="G1408" s="31">
        <v>50</v>
      </c>
      <c r="H1408" s="30" t="s">
        <v>77</v>
      </c>
      <c r="I1408" s="32">
        <v>18172</v>
      </c>
      <c r="K1408" s="36">
        <f t="shared" si="21"/>
        <v>905</v>
      </c>
      <c r="L1408" s="36">
        <f>IFERROR(VLOOKUP(K1408,Table2[[Employee Number]:[Monthly Income]],6, FALSE),"No Value")</f>
        <v>17924</v>
      </c>
      <c r="M1408" s="36" t="str">
        <f>IFERROR(VLOOKUP(K1408,Table2[[Employee Number]:[Job Role]],3,FALSE),"NULL")</f>
        <v>Manager</v>
      </c>
    </row>
    <row r="1409" spans="2:13" x14ac:dyDescent="0.25">
      <c r="B1409" s="29" t="s">
        <v>56</v>
      </c>
      <c r="C1409" s="30" t="s">
        <v>161</v>
      </c>
      <c r="D1409" s="31">
        <v>644</v>
      </c>
      <c r="E1409" s="30" t="s">
        <v>62</v>
      </c>
      <c r="F1409" s="30" t="s">
        <v>95</v>
      </c>
      <c r="G1409" s="31">
        <v>50</v>
      </c>
      <c r="H1409" s="30" t="s">
        <v>77</v>
      </c>
      <c r="I1409" s="32">
        <v>18200</v>
      </c>
      <c r="K1409" s="36">
        <f t="shared" si="21"/>
        <v>558</v>
      </c>
      <c r="L1409" s="36">
        <f>IFERROR(VLOOKUP(K1409,Table2[[Employee Number]:[Monthly Income]],6, FALSE),"No Value")</f>
        <v>18041</v>
      </c>
      <c r="M1409" s="36" t="str">
        <f>IFERROR(VLOOKUP(K1409,Table2[[Employee Number]:[Job Role]],3,FALSE),"NULL")</f>
        <v>Manager</v>
      </c>
    </row>
    <row r="1410" spans="2:13" x14ac:dyDescent="0.25">
      <c r="B1410" s="29" t="s">
        <v>56</v>
      </c>
      <c r="C1410" s="30" t="s">
        <v>48</v>
      </c>
      <c r="D1410" s="31">
        <v>1267</v>
      </c>
      <c r="E1410" s="30" t="s">
        <v>62</v>
      </c>
      <c r="F1410" s="30" t="s">
        <v>95</v>
      </c>
      <c r="G1410" s="31">
        <v>44</v>
      </c>
      <c r="H1410" s="30" t="s">
        <v>77</v>
      </c>
      <c r="I1410" s="32">
        <v>18213</v>
      </c>
      <c r="K1410" s="36">
        <f t="shared" si="21"/>
        <v>1306</v>
      </c>
      <c r="L1410" s="36">
        <f>IFERROR(VLOOKUP(K1410,Table2[[Employee Number]:[Monthly Income]],6, FALSE),"No Value")</f>
        <v>18061</v>
      </c>
      <c r="M1410" s="36" t="str">
        <f>IFERROR(VLOOKUP(K1410,Table2[[Employee Number]:[Job Role]],3,FALSE),"NULL")</f>
        <v>Manager</v>
      </c>
    </row>
    <row r="1411" spans="2:13" x14ac:dyDescent="0.25">
      <c r="B1411" s="29" t="s">
        <v>56</v>
      </c>
      <c r="C1411" s="30" t="s">
        <v>60</v>
      </c>
      <c r="D1411" s="31">
        <v>1263</v>
      </c>
      <c r="E1411" s="30" t="s">
        <v>62</v>
      </c>
      <c r="F1411" s="30" t="s">
        <v>101</v>
      </c>
      <c r="G1411" s="31">
        <v>48</v>
      </c>
      <c r="H1411" s="30" t="s">
        <v>77</v>
      </c>
      <c r="I1411" s="32">
        <v>18265</v>
      </c>
      <c r="K1411" s="36">
        <f t="shared" si="21"/>
        <v>141</v>
      </c>
      <c r="L1411" s="36">
        <f>IFERROR(VLOOKUP(K1411,Table2[[Employee Number]:[Monthly Income]],6, FALSE),"No Value")</f>
        <v>18172</v>
      </c>
      <c r="M1411" s="36" t="str">
        <f>IFERROR(VLOOKUP(K1411,Table2[[Employee Number]:[Job Role]],3,FALSE),"NULL")</f>
        <v>Research Director</v>
      </c>
    </row>
    <row r="1412" spans="2:13" x14ac:dyDescent="0.25">
      <c r="B1412" s="29" t="s">
        <v>56</v>
      </c>
      <c r="C1412" s="30" t="s">
        <v>60</v>
      </c>
      <c r="D1412" s="31">
        <v>447</v>
      </c>
      <c r="E1412" s="30" t="s">
        <v>62</v>
      </c>
      <c r="F1412" s="30" t="s">
        <v>101</v>
      </c>
      <c r="G1412" s="31">
        <v>47</v>
      </c>
      <c r="H1412" s="30" t="s">
        <v>134</v>
      </c>
      <c r="I1412" s="32">
        <v>18300</v>
      </c>
      <c r="K1412" s="36">
        <f t="shared" si="21"/>
        <v>644</v>
      </c>
      <c r="L1412" s="36">
        <f>IFERROR(VLOOKUP(K1412,Table2[[Employee Number]:[Monthly Income]],6, FALSE),"No Value")</f>
        <v>18200</v>
      </c>
      <c r="M1412" s="36" t="str">
        <f>IFERROR(VLOOKUP(K1412,Table2[[Employee Number]:[Job Role]],3,FALSE),"NULL")</f>
        <v>Manager</v>
      </c>
    </row>
    <row r="1413" spans="2:13" x14ac:dyDescent="0.25">
      <c r="B1413" s="29" t="s">
        <v>56</v>
      </c>
      <c r="C1413" s="30" t="s">
        <v>48</v>
      </c>
      <c r="D1413" s="31">
        <v>1029</v>
      </c>
      <c r="E1413" s="30" t="s">
        <v>62</v>
      </c>
      <c r="F1413" s="30" t="s">
        <v>95</v>
      </c>
      <c r="G1413" s="31">
        <v>42</v>
      </c>
      <c r="H1413" s="30" t="s">
        <v>55</v>
      </c>
      <c r="I1413" s="32">
        <v>18303</v>
      </c>
      <c r="K1413" s="36">
        <f t="shared" si="21"/>
        <v>1267</v>
      </c>
      <c r="L1413" s="36">
        <f>IFERROR(VLOOKUP(K1413,Table2[[Employee Number]:[Monthly Income]],6, FALSE),"No Value")</f>
        <v>18213</v>
      </c>
      <c r="M1413" s="36" t="str">
        <f>IFERROR(VLOOKUP(K1413,Table2[[Employee Number]:[Job Role]],3,FALSE),"NULL")</f>
        <v>Manager</v>
      </c>
    </row>
    <row r="1414" spans="2:13" x14ac:dyDescent="0.25">
      <c r="B1414" s="29" t="s">
        <v>56</v>
      </c>
      <c r="C1414" s="30" t="s">
        <v>60</v>
      </c>
      <c r="D1414" s="31">
        <v>809</v>
      </c>
      <c r="E1414" s="30" t="s">
        <v>62</v>
      </c>
      <c r="F1414" s="30" t="s">
        <v>95</v>
      </c>
      <c r="G1414" s="31">
        <v>42</v>
      </c>
      <c r="H1414" s="30" t="s">
        <v>77</v>
      </c>
      <c r="I1414" s="32">
        <v>18430</v>
      </c>
      <c r="K1414" s="36">
        <f t="shared" si="21"/>
        <v>1263</v>
      </c>
      <c r="L1414" s="36">
        <f>IFERROR(VLOOKUP(K1414,Table2[[Employee Number]:[Monthly Income]],6, FALSE),"No Value")</f>
        <v>18265</v>
      </c>
      <c r="M1414" s="36" t="str">
        <f>IFERROR(VLOOKUP(K1414,Table2[[Employee Number]:[Job Role]],3,FALSE),"NULL")</f>
        <v>Research Director</v>
      </c>
    </row>
    <row r="1415" spans="2:13" x14ac:dyDescent="0.25">
      <c r="B1415" s="29" t="s">
        <v>56</v>
      </c>
      <c r="C1415" s="30" t="s">
        <v>60</v>
      </c>
      <c r="D1415" s="31">
        <v>1201</v>
      </c>
      <c r="E1415" s="30" t="s">
        <v>51</v>
      </c>
      <c r="F1415" s="30" t="s">
        <v>95</v>
      </c>
      <c r="G1415" s="31">
        <v>53</v>
      </c>
      <c r="H1415" s="30" t="s">
        <v>55</v>
      </c>
      <c r="I1415" s="32">
        <v>18606</v>
      </c>
      <c r="K1415" s="36">
        <f t="shared" si="21"/>
        <v>447</v>
      </c>
      <c r="L1415" s="36">
        <f>IFERROR(VLOOKUP(K1415,Table2[[Employee Number]:[Monthly Income]],6, FALSE),"No Value")</f>
        <v>18300</v>
      </c>
      <c r="M1415" s="36" t="str">
        <f>IFERROR(VLOOKUP(K1415,Table2[[Employee Number]:[Job Role]],3,FALSE),"NULL")</f>
        <v>Research Director</v>
      </c>
    </row>
    <row r="1416" spans="2:13" x14ac:dyDescent="0.25">
      <c r="B1416" s="29" t="s">
        <v>56</v>
      </c>
      <c r="C1416" s="30" t="s">
        <v>60</v>
      </c>
      <c r="D1416" s="31">
        <v>396</v>
      </c>
      <c r="E1416" s="30" t="s">
        <v>51</v>
      </c>
      <c r="F1416" s="30" t="s">
        <v>101</v>
      </c>
      <c r="G1416" s="31">
        <v>49</v>
      </c>
      <c r="H1416" s="30" t="s">
        <v>71</v>
      </c>
      <c r="I1416" s="32">
        <v>18665</v>
      </c>
      <c r="K1416" s="36">
        <f t="shared" si="21"/>
        <v>1029</v>
      </c>
      <c r="L1416" s="36">
        <f>IFERROR(VLOOKUP(K1416,Table2[[Employee Number]:[Monthly Income]],6, FALSE),"No Value")</f>
        <v>18303</v>
      </c>
      <c r="M1416" s="36" t="str">
        <f>IFERROR(VLOOKUP(K1416,Table2[[Employee Number]:[Job Role]],3,FALSE),"NULL")</f>
        <v>Manager</v>
      </c>
    </row>
    <row r="1417" spans="2:13" x14ac:dyDescent="0.25">
      <c r="B1417" s="29" t="s">
        <v>56</v>
      </c>
      <c r="C1417" s="30" t="s">
        <v>60</v>
      </c>
      <c r="D1417" s="31">
        <v>1256</v>
      </c>
      <c r="E1417" s="30" t="s">
        <v>62</v>
      </c>
      <c r="F1417" s="30" t="s">
        <v>95</v>
      </c>
      <c r="G1417" s="31">
        <v>49</v>
      </c>
      <c r="H1417" s="30" t="s">
        <v>55</v>
      </c>
      <c r="I1417" s="32">
        <v>18711</v>
      </c>
      <c r="K1417" s="36">
        <f t="shared" ref="K1417:K1474" si="22">IF(B1414="No", D1414, "No Data Available")</f>
        <v>809</v>
      </c>
      <c r="L1417" s="36">
        <f>IFERROR(VLOOKUP(K1417,Table2[[Employee Number]:[Monthly Income]],6, FALSE),"No Value")</f>
        <v>18430</v>
      </c>
      <c r="M1417" s="36" t="str">
        <f>IFERROR(VLOOKUP(K1417,Table2[[Employee Number]:[Job Role]],3,FALSE),"NULL")</f>
        <v>Manager</v>
      </c>
    </row>
    <row r="1418" spans="2:13" x14ac:dyDescent="0.25">
      <c r="B1418" s="29" t="s">
        <v>56</v>
      </c>
      <c r="C1418" s="30" t="s">
        <v>60</v>
      </c>
      <c r="D1418" s="31">
        <v>254</v>
      </c>
      <c r="E1418" s="30" t="s">
        <v>62</v>
      </c>
      <c r="F1418" s="30" t="s">
        <v>101</v>
      </c>
      <c r="G1418" s="31">
        <v>55</v>
      </c>
      <c r="H1418" s="30" t="s">
        <v>71</v>
      </c>
      <c r="I1418" s="32">
        <v>18722</v>
      </c>
      <c r="K1418" s="36">
        <f t="shared" si="22"/>
        <v>1201</v>
      </c>
      <c r="L1418" s="36">
        <f>IFERROR(VLOOKUP(K1418,Table2[[Employee Number]:[Monthly Income]],6, FALSE),"No Value")</f>
        <v>18606</v>
      </c>
      <c r="M1418" s="36" t="str">
        <f>IFERROR(VLOOKUP(K1418,Table2[[Employee Number]:[Job Role]],3,FALSE),"NULL")</f>
        <v>Manager</v>
      </c>
    </row>
    <row r="1419" spans="2:13" x14ac:dyDescent="0.25">
      <c r="B1419" s="29" t="s">
        <v>56</v>
      </c>
      <c r="C1419" s="30" t="s">
        <v>60</v>
      </c>
      <c r="D1419" s="31">
        <v>80</v>
      </c>
      <c r="E1419" s="30" t="s">
        <v>51</v>
      </c>
      <c r="F1419" s="30" t="s">
        <v>101</v>
      </c>
      <c r="G1419" s="31">
        <v>50</v>
      </c>
      <c r="H1419" s="30" t="s">
        <v>55</v>
      </c>
      <c r="I1419" s="32">
        <v>18740</v>
      </c>
      <c r="K1419" s="36">
        <f t="shared" si="22"/>
        <v>396</v>
      </c>
      <c r="L1419" s="36">
        <f>IFERROR(VLOOKUP(K1419,Table2[[Employee Number]:[Monthly Income]],6, FALSE),"No Value")</f>
        <v>18665</v>
      </c>
      <c r="M1419" s="36" t="str">
        <f>IFERROR(VLOOKUP(K1419,Table2[[Employee Number]:[Job Role]],3,FALSE),"NULL")</f>
        <v>Research Director</v>
      </c>
    </row>
    <row r="1420" spans="2:13" x14ac:dyDescent="0.25">
      <c r="B1420" s="29" t="s">
        <v>56</v>
      </c>
      <c r="C1420" s="30" t="s">
        <v>48</v>
      </c>
      <c r="D1420" s="31">
        <v>1280</v>
      </c>
      <c r="E1420" s="30" t="s">
        <v>51</v>
      </c>
      <c r="F1420" s="30" t="s">
        <v>95</v>
      </c>
      <c r="G1420" s="31">
        <v>46</v>
      </c>
      <c r="H1420" s="30" t="s">
        <v>55</v>
      </c>
      <c r="I1420" s="32">
        <v>18789</v>
      </c>
      <c r="K1420" s="36">
        <f t="shared" si="22"/>
        <v>1256</v>
      </c>
      <c r="L1420" s="36">
        <f>IFERROR(VLOOKUP(K1420,Table2[[Employee Number]:[Monthly Income]],6, FALSE),"No Value")</f>
        <v>18711</v>
      </c>
      <c r="M1420" s="36" t="str">
        <f>IFERROR(VLOOKUP(K1420,Table2[[Employee Number]:[Job Role]],3,FALSE),"NULL")</f>
        <v>Manager</v>
      </c>
    </row>
    <row r="1421" spans="2:13" x14ac:dyDescent="0.25">
      <c r="B1421" s="29" t="s">
        <v>44</v>
      </c>
      <c r="C1421" s="30" t="s">
        <v>48</v>
      </c>
      <c r="D1421" s="31">
        <v>1277</v>
      </c>
      <c r="E1421" s="30" t="s">
        <v>51</v>
      </c>
      <c r="F1421" s="30" t="s">
        <v>95</v>
      </c>
      <c r="G1421" s="31">
        <v>45</v>
      </c>
      <c r="H1421" s="30" t="s">
        <v>77</v>
      </c>
      <c r="I1421" s="32">
        <v>18824</v>
      </c>
      <c r="K1421" s="36">
        <f t="shared" si="22"/>
        <v>254</v>
      </c>
      <c r="L1421" s="36">
        <f>IFERROR(VLOOKUP(K1421,Table2[[Employee Number]:[Monthly Income]],6, FALSE),"No Value")</f>
        <v>18722</v>
      </c>
      <c r="M1421" s="36" t="str">
        <f>IFERROR(VLOOKUP(K1421,Table2[[Employee Number]:[Job Role]],3,FALSE),"NULL")</f>
        <v>Research Director</v>
      </c>
    </row>
    <row r="1422" spans="2:13" x14ac:dyDescent="0.25">
      <c r="B1422" s="29" t="s">
        <v>56</v>
      </c>
      <c r="C1422" s="30" t="s">
        <v>161</v>
      </c>
      <c r="D1422" s="31">
        <v>140</v>
      </c>
      <c r="E1422" s="30" t="s">
        <v>51</v>
      </c>
      <c r="F1422" s="30" t="s">
        <v>95</v>
      </c>
      <c r="G1422" s="31">
        <v>59</v>
      </c>
      <c r="H1422" s="30" t="s">
        <v>71</v>
      </c>
      <c r="I1422" s="32">
        <v>18844</v>
      </c>
      <c r="K1422" s="36">
        <f t="shared" si="22"/>
        <v>80</v>
      </c>
      <c r="L1422" s="36">
        <f>IFERROR(VLOOKUP(K1422,Table2[[Employee Number]:[Monthly Income]],6, FALSE),"No Value")</f>
        <v>18740</v>
      </c>
      <c r="M1422" s="36" t="str">
        <f>IFERROR(VLOOKUP(K1422,Table2[[Employee Number]:[Job Role]],3,FALSE),"NULL")</f>
        <v>Research Director</v>
      </c>
    </row>
    <row r="1423" spans="2:13" x14ac:dyDescent="0.25">
      <c r="B1423" s="29" t="s">
        <v>56</v>
      </c>
      <c r="C1423" s="30" t="s">
        <v>60</v>
      </c>
      <c r="D1423" s="31">
        <v>2031</v>
      </c>
      <c r="E1423" s="30" t="s">
        <v>62</v>
      </c>
      <c r="F1423" s="30" t="s">
        <v>95</v>
      </c>
      <c r="G1423" s="31">
        <v>42</v>
      </c>
      <c r="H1423" s="30" t="s">
        <v>77</v>
      </c>
      <c r="I1423" s="32">
        <v>18880</v>
      </c>
      <c r="K1423" s="36">
        <f t="shared" si="22"/>
        <v>1280</v>
      </c>
      <c r="L1423" s="36">
        <f>IFERROR(VLOOKUP(K1423,Table2[[Employee Number]:[Monthly Income]],6, FALSE),"No Value")</f>
        <v>18789</v>
      </c>
      <c r="M1423" s="36" t="str">
        <f>IFERROR(VLOOKUP(K1423,Table2[[Employee Number]:[Job Role]],3,FALSE),"NULL")</f>
        <v>Manager</v>
      </c>
    </row>
    <row r="1424" spans="2:13" x14ac:dyDescent="0.25">
      <c r="B1424" s="29" t="s">
        <v>56</v>
      </c>
      <c r="C1424" s="30" t="s">
        <v>48</v>
      </c>
      <c r="D1424" s="31">
        <v>38</v>
      </c>
      <c r="E1424" s="30" t="s">
        <v>51</v>
      </c>
      <c r="F1424" s="30" t="s">
        <v>95</v>
      </c>
      <c r="G1424" s="31">
        <v>46</v>
      </c>
      <c r="H1424" s="30" t="s">
        <v>71</v>
      </c>
      <c r="I1424" s="32">
        <v>18947</v>
      </c>
      <c r="K1424" s="36" t="str">
        <f t="shared" si="22"/>
        <v>No Data Available</v>
      </c>
      <c r="L1424" s="36" t="str">
        <f>IFERROR(VLOOKUP(K1424,Table2[[Employee Number]:[Monthly Income]],6, FALSE),"No Value")</f>
        <v>No Value</v>
      </c>
      <c r="M1424" s="36" t="str">
        <f>IFERROR(VLOOKUP(K1424,Table2[[Employee Number]:[Job Role]],3,FALSE),"NULL")</f>
        <v>NULL</v>
      </c>
    </row>
    <row r="1425" spans="2:13" x14ac:dyDescent="0.25">
      <c r="B1425" s="29" t="s">
        <v>56</v>
      </c>
      <c r="C1425" s="30" t="s">
        <v>60</v>
      </c>
      <c r="D1425" s="31">
        <v>253</v>
      </c>
      <c r="E1425" s="30" t="s">
        <v>51</v>
      </c>
      <c r="F1425" s="30" t="s">
        <v>95</v>
      </c>
      <c r="G1425" s="31">
        <v>40</v>
      </c>
      <c r="H1425" s="30" t="s">
        <v>65</v>
      </c>
      <c r="I1425" s="32">
        <v>19033</v>
      </c>
      <c r="K1425" s="36">
        <f t="shared" si="22"/>
        <v>140</v>
      </c>
      <c r="L1425" s="36">
        <f>IFERROR(VLOOKUP(K1425,Table2[[Employee Number]:[Monthly Income]],6, FALSE),"No Value")</f>
        <v>18844</v>
      </c>
      <c r="M1425" s="36" t="str">
        <f>IFERROR(VLOOKUP(K1425,Table2[[Employee Number]:[Job Role]],3,FALSE),"NULL")</f>
        <v>Manager</v>
      </c>
    </row>
    <row r="1426" spans="2:13" x14ac:dyDescent="0.25">
      <c r="B1426" s="29" t="s">
        <v>56</v>
      </c>
      <c r="C1426" s="30" t="s">
        <v>60</v>
      </c>
      <c r="D1426" s="31">
        <v>1770</v>
      </c>
      <c r="E1426" s="30" t="s">
        <v>62</v>
      </c>
      <c r="F1426" s="30" t="s">
        <v>101</v>
      </c>
      <c r="G1426" s="31">
        <v>55</v>
      </c>
      <c r="H1426" s="30" t="s">
        <v>77</v>
      </c>
      <c r="I1426" s="32">
        <v>19038</v>
      </c>
      <c r="K1426" s="36">
        <f t="shared" si="22"/>
        <v>2031</v>
      </c>
      <c r="L1426" s="36">
        <f>IFERROR(VLOOKUP(K1426,Table2[[Employee Number]:[Monthly Income]],6, FALSE),"No Value")</f>
        <v>18880</v>
      </c>
      <c r="M1426" s="36" t="str">
        <f>IFERROR(VLOOKUP(K1426,Table2[[Employee Number]:[Job Role]],3,FALSE),"NULL")</f>
        <v>Manager</v>
      </c>
    </row>
    <row r="1427" spans="2:13" x14ac:dyDescent="0.25">
      <c r="B1427" s="29" t="s">
        <v>56</v>
      </c>
      <c r="C1427" s="30" t="s">
        <v>60</v>
      </c>
      <c r="D1427" s="31">
        <v>374</v>
      </c>
      <c r="E1427" s="30" t="s">
        <v>62</v>
      </c>
      <c r="F1427" s="30" t="s">
        <v>95</v>
      </c>
      <c r="G1427" s="31">
        <v>55</v>
      </c>
      <c r="H1427" s="30" t="s">
        <v>77</v>
      </c>
      <c r="I1427" s="32">
        <v>19045</v>
      </c>
      <c r="K1427" s="36">
        <f t="shared" si="22"/>
        <v>38</v>
      </c>
      <c r="L1427" s="36">
        <f>IFERROR(VLOOKUP(K1427,Table2[[Employee Number]:[Monthly Income]],6, FALSE),"No Value")</f>
        <v>18947</v>
      </c>
      <c r="M1427" s="36" t="str">
        <f>IFERROR(VLOOKUP(K1427,Table2[[Employee Number]:[Job Role]],3,FALSE),"NULL")</f>
        <v>Manager</v>
      </c>
    </row>
    <row r="1428" spans="2:13" x14ac:dyDescent="0.25">
      <c r="B1428" s="29" t="s">
        <v>56</v>
      </c>
      <c r="C1428" s="30" t="s">
        <v>60</v>
      </c>
      <c r="D1428" s="31">
        <v>1608</v>
      </c>
      <c r="E1428" s="30" t="s">
        <v>51</v>
      </c>
      <c r="F1428" s="30" t="s">
        <v>101</v>
      </c>
      <c r="G1428" s="31">
        <v>44</v>
      </c>
      <c r="H1428" s="30" t="s">
        <v>77</v>
      </c>
      <c r="I1428" s="32">
        <v>19049</v>
      </c>
      <c r="K1428" s="36">
        <f t="shared" si="22"/>
        <v>253</v>
      </c>
      <c r="L1428" s="36">
        <f>IFERROR(VLOOKUP(K1428,Table2[[Employee Number]:[Monthly Income]],6, FALSE),"No Value")</f>
        <v>19033</v>
      </c>
      <c r="M1428" s="36" t="str">
        <f>IFERROR(VLOOKUP(K1428,Table2[[Employee Number]:[Job Role]],3,FALSE),"NULL")</f>
        <v>Manager</v>
      </c>
    </row>
    <row r="1429" spans="2:13" x14ac:dyDescent="0.25">
      <c r="B1429" s="29" t="s">
        <v>56</v>
      </c>
      <c r="C1429" s="30" t="s">
        <v>48</v>
      </c>
      <c r="D1429" s="31">
        <v>329</v>
      </c>
      <c r="E1429" s="30" t="s">
        <v>62</v>
      </c>
      <c r="F1429" s="30" t="s">
        <v>95</v>
      </c>
      <c r="G1429" s="31">
        <v>52</v>
      </c>
      <c r="H1429" s="30" t="s">
        <v>71</v>
      </c>
      <c r="I1429" s="32">
        <v>19068</v>
      </c>
      <c r="K1429" s="36">
        <f t="shared" si="22"/>
        <v>1770</v>
      </c>
      <c r="L1429" s="36">
        <f>IFERROR(VLOOKUP(K1429,Table2[[Employee Number]:[Monthly Income]],6, FALSE),"No Value")</f>
        <v>19038</v>
      </c>
      <c r="M1429" s="36" t="str">
        <f>IFERROR(VLOOKUP(K1429,Table2[[Employee Number]:[Job Role]],3,FALSE),"NULL")</f>
        <v>Research Director</v>
      </c>
    </row>
    <row r="1430" spans="2:13" x14ac:dyDescent="0.25">
      <c r="B1430" s="29" t="s">
        <v>56</v>
      </c>
      <c r="C1430" s="30" t="s">
        <v>60</v>
      </c>
      <c r="D1430" s="31">
        <v>1217</v>
      </c>
      <c r="E1430" s="30" t="s">
        <v>62</v>
      </c>
      <c r="F1430" s="30" t="s">
        <v>101</v>
      </c>
      <c r="G1430" s="31">
        <v>46</v>
      </c>
      <c r="H1430" s="30" t="s">
        <v>55</v>
      </c>
      <c r="I1430" s="32">
        <v>19081</v>
      </c>
      <c r="K1430" s="36">
        <f t="shared" si="22"/>
        <v>374</v>
      </c>
      <c r="L1430" s="36">
        <f>IFERROR(VLOOKUP(K1430,Table2[[Employee Number]:[Monthly Income]],6, FALSE),"No Value")</f>
        <v>19045</v>
      </c>
      <c r="M1430" s="36" t="str">
        <f>IFERROR(VLOOKUP(K1430,Table2[[Employee Number]:[Job Role]],3,FALSE),"NULL")</f>
        <v>Manager</v>
      </c>
    </row>
    <row r="1431" spans="2:13" x14ac:dyDescent="0.25">
      <c r="B1431" s="29" t="s">
        <v>56</v>
      </c>
      <c r="C1431" s="30" t="s">
        <v>60</v>
      </c>
      <c r="D1431" s="31">
        <v>32</v>
      </c>
      <c r="E1431" s="30" t="s">
        <v>51</v>
      </c>
      <c r="F1431" s="30" t="s">
        <v>95</v>
      </c>
      <c r="G1431" s="31">
        <v>53</v>
      </c>
      <c r="H1431" s="30" t="s">
        <v>77</v>
      </c>
      <c r="I1431" s="32">
        <v>19094</v>
      </c>
      <c r="K1431" s="36">
        <f t="shared" si="22"/>
        <v>1608</v>
      </c>
      <c r="L1431" s="36">
        <f>IFERROR(VLOOKUP(K1431,Table2[[Employee Number]:[Monthly Income]],6, FALSE),"No Value")</f>
        <v>19049</v>
      </c>
      <c r="M1431" s="36" t="str">
        <f>IFERROR(VLOOKUP(K1431,Table2[[Employee Number]:[Job Role]],3,FALSE),"NULL")</f>
        <v>Research Director</v>
      </c>
    </row>
    <row r="1432" spans="2:13" x14ac:dyDescent="0.25">
      <c r="B1432" s="29" t="s">
        <v>56</v>
      </c>
      <c r="C1432" s="30" t="s">
        <v>161</v>
      </c>
      <c r="D1432" s="31">
        <v>731</v>
      </c>
      <c r="E1432" s="30" t="s">
        <v>62</v>
      </c>
      <c r="F1432" s="30" t="s">
        <v>95</v>
      </c>
      <c r="G1432" s="31">
        <v>41</v>
      </c>
      <c r="H1432" s="30" t="s">
        <v>71</v>
      </c>
      <c r="I1432" s="32">
        <v>19141</v>
      </c>
      <c r="K1432" s="36">
        <f t="shared" si="22"/>
        <v>329</v>
      </c>
      <c r="L1432" s="36">
        <f>IFERROR(VLOOKUP(K1432,Table2[[Employee Number]:[Monthly Income]],6, FALSE),"No Value")</f>
        <v>19068</v>
      </c>
      <c r="M1432" s="36" t="str">
        <f>IFERROR(VLOOKUP(K1432,Table2[[Employee Number]:[Job Role]],3,FALSE),"NULL")</f>
        <v>Manager</v>
      </c>
    </row>
    <row r="1433" spans="2:13" x14ac:dyDescent="0.25">
      <c r="B1433" s="29" t="s">
        <v>56</v>
      </c>
      <c r="C1433" s="30" t="s">
        <v>60</v>
      </c>
      <c r="D1433" s="31">
        <v>385</v>
      </c>
      <c r="E1433" s="30" t="s">
        <v>62</v>
      </c>
      <c r="F1433" s="30" t="s">
        <v>101</v>
      </c>
      <c r="G1433" s="31">
        <v>50</v>
      </c>
      <c r="H1433" s="30" t="s">
        <v>65</v>
      </c>
      <c r="I1433" s="32">
        <v>19144</v>
      </c>
      <c r="K1433" s="36">
        <f t="shared" si="22"/>
        <v>1217</v>
      </c>
      <c r="L1433" s="36">
        <f>IFERROR(VLOOKUP(K1433,Table2[[Employee Number]:[Monthly Income]],6, FALSE),"No Value")</f>
        <v>19081</v>
      </c>
      <c r="M1433" s="36" t="str">
        <f>IFERROR(VLOOKUP(K1433,Table2[[Employee Number]:[Job Role]],3,FALSE),"NULL")</f>
        <v>Research Director</v>
      </c>
    </row>
    <row r="1434" spans="2:13" x14ac:dyDescent="0.25">
      <c r="B1434" s="29" t="s">
        <v>56</v>
      </c>
      <c r="C1434" s="30" t="s">
        <v>60</v>
      </c>
      <c r="D1434" s="31">
        <v>1941</v>
      </c>
      <c r="E1434" s="30" t="s">
        <v>62</v>
      </c>
      <c r="F1434" s="30" t="s">
        <v>101</v>
      </c>
      <c r="G1434" s="31">
        <v>49</v>
      </c>
      <c r="H1434" s="30" t="s">
        <v>65</v>
      </c>
      <c r="I1434" s="32">
        <v>19161</v>
      </c>
      <c r="K1434" s="36">
        <f t="shared" si="22"/>
        <v>32</v>
      </c>
      <c r="L1434" s="36">
        <f>IFERROR(VLOOKUP(K1434,Table2[[Employee Number]:[Monthly Income]],6, FALSE),"No Value")</f>
        <v>19094</v>
      </c>
      <c r="M1434" s="36" t="str">
        <f>IFERROR(VLOOKUP(K1434,Table2[[Employee Number]:[Job Role]],3,FALSE),"NULL")</f>
        <v>Manager</v>
      </c>
    </row>
    <row r="1435" spans="2:13" x14ac:dyDescent="0.25">
      <c r="B1435" s="29" t="s">
        <v>56</v>
      </c>
      <c r="C1435" s="30" t="s">
        <v>60</v>
      </c>
      <c r="D1435" s="31">
        <v>1336</v>
      </c>
      <c r="E1435" s="30" t="s">
        <v>51</v>
      </c>
      <c r="F1435" s="30" t="s">
        <v>95</v>
      </c>
      <c r="G1435" s="31">
        <v>55</v>
      </c>
      <c r="H1435" s="30" t="s">
        <v>55</v>
      </c>
      <c r="I1435" s="32">
        <v>19187</v>
      </c>
      <c r="K1435" s="36">
        <f t="shared" si="22"/>
        <v>731</v>
      </c>
      <c r="L1435" s="36">
        <f>IFERROR(VLOOKUP(K1435,Table2[[Employee Number]:[Monthly Income]],6, FALSE),"No Value")</f>
        <v>19141</v>
      </c>
      <c r="M1435" s="36" t="str">
        <f>IFERROR(VLOOKUP(K1435,Table2[[Employee Number]:[Job Role]],3,FALSE),"NULL")</f>
        <v>Manager</v>
      </c>
    </row>
    <row r="1436" spans="2:13" x14ac:dyDescent="0.25">
      <c r="B1436" s="29" t="s">
        <v>56</v>
      </c>
      <c r="C1436" s="30" t="s">
        <v>161</v>
      </c>
      <c r="D1436" s="31">
        <v>734</v>
      </c>
      <c r="E1436" s="30" t="s">
        <v>62</v>
      </c>
      <c r="F1436" s="30" t="s">
        <v>95</v>
      </c>
      <c r="G1436" s="31">
        <v>41</v>
      </c>
      <c r="H1436" s="30" t="s">
        <v>77</v>
      </c>
      <c r="I1436" s="32">
        <v>19189</v>
      </c>
      <c r="K1436" s="36">
        <f t="shared" si="22"/>
        <v>385</v>
      </c>
      <c r="L1436" s="36">
        <f>IFERROR(VLOOKUP(K1436,Table2[[Employee Number]:[Monthly Income]],6, FALSE),"No Value")</f>
        <v>19144</v>
      </c>
      <c r="M1436" s="36" t="str">
        <f>IFERROR(VLOOKUP(K1436,Table2[[Employee Number]:[Job Role]],3,FALSE),"NULL")</f>
        <v>Research Director</v>
      </c>
    </row>
    <row r="1437" spans="2:13" x14ac:dyDescent="0.25">
      <c r="B1437" s="29" t="s">
        <v>56</v>
      </c>
      <c r="C1437" s="30" t="s">
        <v>60</v>
      </c>
      <c r="D1437" s="31">
        <v>1288</v>
      </c>
      <c r="E1437" s="30" t="s">
        <v>62</v>
      </c>
      <c r="F1437" s="30" t="s">
        <v>95</v>
      </c>
      <c r="G1437" s="31">
        <v>44</v>
      </c>
      <c r="H1437" s="30" t="s">
        <v>55</v>
      </c>
      <c r="I1437" s="32">
        <v>19190</v>
      </c>
      <c r="K1437" s="36">
        <f t="shared" si="22"/>
        <v>1941</v>
      </c>
      <c r="L1437" s="36">
        <f>IFERROR(VLOOKUP(K1437,Table2[[Employee Number]:[Monthly Income]],6, FALSE),"No Value")</f>
        <v>19161</v>
      </c>
      <c r="M1437" s="36" t="str">
        <f>IFERROR(VLOOKUP(K1437,Table2[[Employee Number]:[Job Role]],3,FALSE),"NULL")</f>
        <v>Research Director</v>
      </c>
    </row>
    <row r="1438" spans="2:13" x14ac:dyDescent="0.25">
      <c r="B1438" s="29" t="s">
        <v>56</v>
      </c>
      <c r="C1438" s="30" t="s">
        <v>60</v>
      </c>
      <c r="D1438" s="31">
        <v>531</v>
      </c>
      <c r="E1438" s="30" t="s">
        <v>62</v>
      </c>
      <c r="F1438" s="30" t="s">
        <v>95</v>
      </c>
      <c r="G1438" s="31">
        <v>39</v>
      </c>
      <c r="H1438" s="30" t="s">
        <v>65</v>
      </c>
      <c r="I1438" s="32">
        <v>19197</v>
      </c>
      <c r="K1438" s="36">
        <f t="shared" si="22"/>
        <v>1336</v>
      </c>
      <c r="L1438" s="36">
        <f>IFERROR(VLOOKUP(K1438,Table2[[Employee Number]:[Monthly Income]],6, FALSE),"No Value")</f>
        <v>19187</v>
      </c>
      <c r="M1438" s="36" t="str">
        <f>IFERROR(VLOOKUP(K1438,Table2[[Employee Number]:[Job Role]],3,FALSE),"NULL")</f>
        <v>Manager</v>
      </c>
    </row>
    <row r="1439" spans="2:13" x14ac:dyDescent="0.25">
      <c r="B1439" s="29" t="s">
        <v>56</v>
      </c>
      <c r="C1439" s="30" t="s">
        <v>60</v>
      </c>
      <c r="D1439" s="31">
        <v>336</v>
      </c>
      <c r="E1439" s="30" t="s">
        <v>62</v>
      </c>
      <c r="F1439" s="30" t="s">
        <v>95</v>
      </c>
      <c r="G1439" s="31">
        <v>45</v>
      </c>
      <c r="H1439" s="30" t="s">
        <v>77</v>
      </c>
      <c r="I1439" s="32">
        <v>19202</v>
      </c>
      <c r="K1439" s="36">
        <f t="shared" si="22"/>
        <v>734</v>
      </c>
      <c r="L1439" s="36">
        <f>IFERROR(VLOOKUP(K1439,Table2[[Employee Number]:[Monthly Income]],6, FALSE),"No Value")</f>
        <v>19189</v>
      </c>
      <c r="M1439" s="36" t="str">
        <f>IFERROR(VLOOKUP(K1439,Table2[[Employee Number]:[Job Role]],3,FALSE),"NULL")</f>
        <v>Manager</v>
      </c>
    </row>
    <row r="1440" spans="2:13" x14ac:dyDescent="0.25">
      <c r="B1440" s="29" t="s">
        <v>56</v>
      </c>
      <c r="C1440" s="30" t="s">
        <v>60</v>
      </c>
      <c r="D1440" s="31">
        <v>319</v>
      </c>
      <c r="E1440" s="30" t="s">
        <v>62</v>
      </c>
      <c r="F1440" s="30" t="s">
        <v>95</v>
      </c>
      <c r="G1440" s="31">
        <v>42</v>
      </c>
      <c r="H1440" s="30" t="s">
        <v>55</v>
      </c>
      <c r="I1440" s="32">
        <v>19232</v>
      </c>
      <c r="K1440" s="36">
        <f t="shared" si="22"/>
        <v>1288</v>
      </c>
      <c r="L1440" s="36">
        <f>IFERROR(VLOOKUP(K1440,Table2[[Employee Number]:[Monthly Income]],6, FALSE),"No Value")</f>
        <v>19190</v>
      </c>
      <c r="M1440" s="36" t="str">
        <f>IFERROR(VLOOKUP(K1440,Table2[[Employee Number]:[Job Role]],3,FALSE),"NULL")</f>
        <v>Manager</v>
      </c>
    </row>
    <row r="1441" spans="2:13" x14ac:dyDescent="0.25">
      <c r="B1441" s="29" t="s">
        <v>56</v>
      </c>
      <c r="C1441" s="30" t="s">
        <v>60</v>
      </c>
      <c r="D1441" s="31">
        <v>1061</v>
      </c>
      <c r="E1441" s="30" t="s">
        <v>62</v>
      </c>
      <c r="F1441" s="30" t="s">
        <v>101</v>
      </c>
      <c r="G1441" s="31">
        <v>50</v>
      </c>
      <c r="H1441" s="30" t="s">
        <v>71</v>
      </c>
      <c r="I1441" s="32">
        <v>19237</v>
      </c>
      <c r="K1441" s="36">
        <f t="shared" si="22"/>
        <v>531</v>
      </c>
      <c r="L1441" s="36">
        <f>IFERROR(VLOOKUP(K1441,Table2[[Employee Number]:[Monthly Income]],6, FALSE),"No Value")</f>
        <v>19197</v>
      </c>
      <c r="M1441" s="36" t="str">
        <f>IFERROR(VLOOKUP(K1441,Table2[[Employee Number]:[Job Role]],3,FALSE),"NULL")</f>
        <v>Manager</v>
      </c>
    </row>
    <row r="1442" spans="2:13" x14ac:dyDescent="0.25">
      <c r="B1442" s="29" t="s">
        <v>44</v>
      </c>
      <c r="C1442" s="30" t="s">
        <v>60</v>
      </c>
      <c r="D1442" s="31">
        <v>825</v>
      </c>
      <c r="E1442" s="30" t="s">
        <v>62</v>
      </c>
      <c r="F1442" s="30" t="s">
        <v>101</v>
      </c>
      <c r="G1442" s="31">
        <v>58</v>
      </c>
      <c r="H1442" s="30" t="s">
        <v>71</v>
      </c>
      <c r="I1442" s="32">
        <v>19246</v>
      </c>
      <c r="K1442" s="36">
        <f t="shared" si="22"/>
        <v>336</v>
      </c>
      <c r="L1442" s="36">
        <f>IFERROR(VLOOKUP(K1442,Table2[[Employee Number]:[Monthly Income]],6, FALSE),"No Value")</f>
        <v>19202</v>
      </c>
      <c r="M1442" s="36" t="str">
        <f>IFERROR(VLOOKUP(K1442,Table2[[Employee Number]:[Job Role]],3,FALSE),"NULL")</f>
        <v>Manager</v>
      </c>
    </row>
    <row r="1443" spans="2:13" x14ac:dyDescent="0.25">
      <c r="B1443" s="29" t="s">
        <v>56</v>
      </c>
      <c r="C1443" s="30" t="s">
        <v>60</v>
      </c>
      <c r="D1443" s="31">
        <v>444</v>
      </c>
      <c r="E1443" s="30" t="s">
        <v>62</v>
      </c>
      <c r="F1443" s="30" t="s">
        <v>95</v>
      </c>
      <c r="G1443" s="31">
        <v>39</v>
      </c>
      <c r="H1443" s="30" t="s">
        <v>55</v>
      </c>
      <c r="I1443" s="32">
        <v>19272</v>
      </c>
      <c r="K1443" s="36">
        <f t="shared" si="22"/>
        <v>319</v>
      </c>
      <c r="L1443" s="36">
        <f>IFERROR(VLOOKUP(K1443,Table2[[Employee Number]:[Monthly Income]],6, FALSE),"No Value")</f>
        <v>19232</v>
      </c>
      <c r="M1443" s="36" t="str">
        <f>IFERROR(VLOOKUP(K1443,Table2[[Employee Number]:[Job Role]],3,FALSE),"NULL")</f>
        <v>Manager</v>
      </c>
    </row>
    <row r="1444" spans="2:13" x14ac:dyDescent="0.25">
      <c r="B1444" s="29" t="s">
        <v>56</v>
      </c>
      <c r="C1444" s="30" t="s">
        <v>60</v>
      </c>
      <c r="D1444" s="31">
        <v>1789</v>
      </c>
      <c r="E1444" s="30" t="s">
        <v>62</v>
      </c>
      <c r="F1444" s="30" t="s">
        <v>101</v>
      </c>
      <c r="G1444" s="31">
        <v>46</v>
      </c>
      <c r="H1444" s="30" t="s">
        <v>71</v>
      </c>
      <c r="I1444" s="32">
        <v>19328</v>
      </c>
      <c r="K1444" s="36">
        <f t="shared" si="22"/>
        <v>1061</v>
      </c>
      <c r="L1444" s="36">
        <f>IFERROR(VLOOKUP(K1444,Table2[[Employee Number]:[Monthly Income]],6, FALSE),"No Value")</f>
        <v>19237</v>
      </c>
      <c r="M1444" s="36" t="str">
        <f>IFERROR(VLOOKUP(K1444,Table2[[Employee Number]:[Job Role]],3,FALSE),"NULL")</f>
        <v>Research Director</v>
      </c>
    </row>
    <row r="1445" spans="2:13" x14ac:dyDescent="0.25">
      <c r="B1445" s="29" t="s">
        <v>56</v>
      </c>
      <c r="C1445" s="30" t="s">
        <v>48</v>
      </c>
      <c r="D1445" s="31">
        <v>1591</v>
      </c>
      <c r="E1445" s="30" t="s">
        <v>62</v>
      </c>
      <c r="F1445" s="30" t="s">
        <v>95</v>
      </c>
      <c r="G1445" s="31">
        <v>50</v>
      </c>
      <c r="H1445" s="30" t="s">
        <v>77</v>
      </c>
      <c r="I1445" s="32">
        <v>19331</v>
      </c>
      <c r="K1445" s="36" t="str">
        <f t="shared" si="22"/>
        <v>No Data Available</v>
      </c>
      <c r="L1445" s="36" t="str">
        <f>IFERROR(VLOOKUP(K1445,Table2[[Employee Number]:[Monthly Income]],6, FALSE),"No Value")</f>
        <v>No Value</v>
      </c>
      <c r="M1445" s="36" t="str">
        <f>IFERROR(VLOOKUP(K1445,Table2[[Employee Number]:[Job Role]],3,FALSE),"NULL")</f>
        <v>NULL</v>
      </c>
    </row>
    <row r="1446" spans="2:13" x14ac:dyDescent="0.25">
      <c r="B1446" s="29" t="s">
        <v>56</v>
      </c>
      <c r="C1446" s="30" t="s">
        <v>60</v>
      </c>
      <c r="D1446" s="31">
        <v>1866</v>
      </c>
      <c r="E1446" s="30" t="s">
        <v>51</v>
      </c>
      <c r="F1446" s="30" t="s">
        <v>95</v>
      </c>
      <c r="G1446" s="31">
        <v>43</v>
      </c>
      <c r="H1446" s="30" t="s">
        <v>77</v>
      </c>
      <c r="I1446" s="32">
        <v>19392</v>
      </c>
      <c r="K1446" s="36">
        <f t="shared" si="22"/>
        <v>444</v>
      </c>
      <c r="L1446" s="36">
        <f>IFERROR(VLOOKUP(K1446,Table2[[Employee Number]:[Monthly Income]],6, FALSE),"No Value")</f>
        <v>19272</v>
      </c>
      <c r="M1446" s="36" t="str">
        <f>IFERROR(VLOOKUP(K1446,Table2[[Employee Number]:[Job Role]],3,FALSE),"NULL")</f>
        <v>Manager</v>
      </c>
    </row>
    <row r="1447" spans="2:13" x14ac:dyDescent="0.25">
      <c r="B1447" s="29" t="s">
        <v>56</v>
      </c>
      <c r="C1447" s="30" t="s">
        <v>60</v>
      </c>
      <c r="D1447" s="31">
        <v>522</v>
      </c>
      <c r="E1447" s="30" t="s">
        <v>62</v>
      </c>
      <c r="F1447" s="30" t="s">
        <v>101</v>
      </c>
      <c r="G1447" s="31">
        <v>54</v>
      </c>
      <c r="H1447" s="30" t="s">
        <v>55</v>
      </c>
      <c r="I1447" s="32">
        <v>19406</v>
      </c>
      <c r="K1447" s="36">
        <f t="shared" si="22"/>
        <v>1789</v>
      </c>
      <c r="L1447" s="36">
        <f>IFERROR(VLOOKUP(K1447,Table2[[Employee Number]:[Monthly Income]],6, FALSE),"No Value")</f>
        <v>19328</v>
      </c>
      <c r="M1447" s="36" t="str">
        <f>IFERROR(VLOOKUP(K1447,Table2[[Employee Number]:[Job Role]],3,FALSE),"NULL")</f>
        <v>Research Director</v>
      </c>
    </row>
    <row r="1448" spans="2:13" x14ac:dyDescent="0.25">
      <c r="B1448" s="29" t="s">
        <v>56</v>
      </c>
      <c r="C1448" s="30" t="s">
        <v>60</v>
      </c>
      <c r="D1448" s="31">
        <v>999</v>
      </c>
      <c r="E1448" s="30" t="s">
        <v>62</v>
      </c>
      <c r="F1448" s="30" t="s">
        <v>101</v>
      </c>
      <c r="G1448" s="31">
        <v>41</v>
      </c>
      <c r="H1448" s="30" t="s">
        <v>77</v>
      </c>
      <c r="I1448" s="32">
        <v>19419</v>
      </c>
      <c r="K1448" s="36">
        <f t="shared" si="22"/>
        <v>1591</v>
      </c>
      <c r="L1448" s="36">
        <f>IFERROR(VLOOKUP(K1448,Table2[[Employee Number]:[Monthly Income]],6, FALSE),"No Value")</f>
        <v>19331</v>
      </c>
      <c r="M1448" s="36" t="str">
        <f>IFERROR(VLOOKUP(K1448,Table2[[Employee Number]:[Job Role]],3,FALSE),"NULL")</f>
        <v>Manager</v>
      </c>
    </row>
    <row r="1449" spans="2:13" x14ac:dyDescent="0.25">
      <c r="B1449" s="29" t="s">
        <v>56</v>
      </c>
      <c r="C1449" s="30" t="s">
        <v>60</v>
      </c>
      <c r="D1449" s="31">
        <v>2022</v>
      </c>
      <c r="E1449" s="30" t="s">
        <v>62</v>
      </c>
      <c r="F1449" s="30" t="s">
        <v>95</v>
      </c>
      <c r="G1449" s="31">
        <v>39</v>
      </c>
      <c r="H1449" s="30" t="s">
        <v>77</v>
      </c>
      <c r="I1449" s="32">
        <v>19431</v>
      </c>
      <c r="K1449" s="36">
        <f t="shared" si="22"/>
        <v>1866</v>
      </c>
      <c r="L1449" s="36">
        <f>IFERROR(VLOOKUP(K1449,Table2[[Employee Number]:[Monthly Income]],6, FALSE),"No Value")</f>
        <v>19392</v>
      </c>
      <c r="M1449" s="36" t="str">
        <f>IFERROR(VLOOKUP(K1449,Table2[[Employee Number]:[Job Role]],3,FALSE),"NULL")</f>
        <v>Manager</v>
      </c>
    </row>
    <row r="1450" spans="2:13" x14ac:dyDescent="0.25">
      <c r="B1450" s="29" t="s">
        <v>56</v>
      </c>
      <c r="C1450" s="30" t="s">
        <v>60</v>
      </c>
      <c r="D1450" s="31">
        <v>352</v>
      </c>
      <c r="E1450" s="30" t="s">
        <v>62</v>
      </c>
      <c r="F1450" s="30" t="s">
        <v>101</v>
      </c>
      <c r="G1450" s="31">
        <v>40</v>
      </c>
      <c r="H1450" s="30" t="s">
        <v>55</v>
      </c>
      <c r="I1450" s="32">
        <v>19436</v>
      </c>
      <c r="K1450" s="36">
        <f t="shared" si="22"/>
        <v>522</v>
      </c>
      <c r="L1450" s="36">
        <f>IFERROR(VLOOKUP(K1450,Table2[[Employee Number]:[Monthly Income]],6, FALSE),"No Value")</f>
        <v>19406</v>
      </c>
      <c r="M1450" s="36" t="str">
        <f>IFERROR(VLOOKUP(K1450,Table2[[Employee Number]:[Job Role]],3,FALSE),"NULL")</f>
        <v>Research Director</v>
      </c>
    </row>
    <row r="1451" spans="2:13" x14ac:dyDescent="0.25">
      <c r="B1451" s="29" t="s">
        <v>56</v>
      </c>
      <c r="C1451" s="30" t="s">
        <v>60</v>
      </c>
      <c r="D1451" s="31">
        <v>638</v>
      </c>
      <c r="E1451" s="30" t="s">
        <v>62</v>
      </c>
      <c r="F1451" s="30" t="s">
        <v>101</v>
      </c>
      <c r="G1451" s="31">
        <v>49</v>
      </c>
      <c r="H1451" s="30" t="s">
        <v>71</v>
      </c>
      <c r="I1451" s="32">
        <v>19502</v>
      </c>
      <c r="K1451" s="36">
        <f t="shared" si="22"/>
        <v>999</v>
      </c>
      <c r="L1451" s="36">
        <f>IFERROR(VLOOKUP(K1451,Table2[[Employee Number]:[Monthly Income]],6, FALSE),"No Value")</f>
        <v>19419</v>
      </c>
      <c r="M1451" s="36" t="str">
        <f>IFERROR(VLOOKUP(K1451,Table2[[Employee Number]:[Job Role]],3,FALSE),"NULL")</f>
        <v>Research Director</v>
      </c>
    </row>
    <row r="1452" spans="2:13" x14ac:dyDescent="0.25">
      <c r="B1452" s="29" t="s">
        <v>56</v>
      </c>
      <c r="C1452" s="30" t="s">
        <v>60</v>
      </c>
      <c r="D1452" s="31">
        <v>671</v>
      </c>
      <c r="E1452" s="30" t="s">
        <v>62</v>
      </c>
      <c r="F1452" s="30" t="s">
        <v>95</v>
      </c>
      <c r="G1452" s="31">
        <v>44</v>
      </c>
      <c r="H1452" s="30" t="s">
        <v>71</v>
      </c>
      <c r="I1452" s="32">
        <v>19513</v>
      </c>
      <c r="K1452" s="36">
        <f t="shared" si="22"/>
        <v>2022</v>
      </c>
      <c r="L1452" s="36">
        <f>IFERROR(VLOOKUP(K1452,Table2[[Employee Number]:[Monthly Income]],6, FALSE),"No Value")</f>
        <v>19431</v>
      </c>
      <c r="M1452" s="36" t="str">
        <f>IFERROR(VLOOKUP(K1452,Table2[[Employee Number]:[Job Role]],3,FALSE),"NULL")</f>
        <v>Manager</v>
      </c>
    </row>
    <row r="1453" spans="2:13" x14ac:dyDescent="0.25">
      <c r="B1453" s="29" t="s">
        <v>56</v>
      </c>
      <c r="C1453" s="30" t="s">
        <v>48</v>
      </c>
      <c r="D1453" s="31">
        <v>323</v>
      </c>
      <c r="E1453" s="30" t="s">
        <v>51</v>
      </c>
      <c r="F1453" s="30" t="s">
        <v>95</v>
      </c>
      <c r="G1453" s="31">
        <v>50</v>
      </c>
      <c r="H1453" s="30" t="s">
        <v>71</v>
      </c>
      <c r="I1453" s="32">
        <v>19517</v>
      </c>
      <c r="K1453" s="36">
        <f t="shared" si="22"/>
        <v>352</v>
      </c>
      <c r="L1453" s="36">
        <f>IFERROR(VLOOKUP(K1453,Table2[[Employee Number]:[Monthly Income]],6, FALSE),"No Value")</f>
        <v>19436</v>
      </c>
      <c r="M1453" s="36" t="str">
        <f>IFERROR(VLOOKUP(K1453,Table2[[Employee Number]:[Job Role]],3,FALSE),"NULL")</f>
        <v>Research Director</v>
      </c>
    </row>
    <row r="1454" spans="2:13" x14ac:dyDescent="0.25">
      <c r="B1454" s="29" t="s">
        <v>56</v>
      </c>
      <c r="C1454" s="30" t="s">
        <v>60</v>
      </c>
      <c r="D1454" s="31">
        <v>162</v>
      </c>
      <c r="E1454" s="30" t="s">
        <v>62</v>
      </c>
      <c r="F1454" s="30" t="s">
        <v>101</v>
      </c>
      <c r="G1454" s="31">
        <v>51</v>
      </c>
      <c r="H1454" s="30" t="s">
        <v>77</v>
      </c>
      <c r="I1454" s="32">
        <v>19537</v>
      </c>
      <c r="K1454" s="36">
        <f t="shared" si="22"/>
        <v>638</v>
      </c>
      <c r="L1454" s="36">
        <f>IFERROR(VLOOKUP(K1454,Table2[[Employee Number]:[Monthly Income]],6, FALSE),"No Value")</f>
        <v>19502</v>
      </c>
      <c r="M1454" s="36" t="str">
        <f>IFERROR(VLOOKUP(K1454,Table2[[Employee Number]:[Job Role]],3,FALSE),"NULL")</f>
        <v>Research Director</v>
      </c>
    </row>
    <row r="1455" spans="2:13" x14ac:dyDescent="0.25">
      <c r="B1455" s="29" t="s">
        <v>44</v>
      </c>
      <c r="C1455" s="30" t="s">
        <v>60</v>
      </c>
      <c r="D1455" s="31">
        <v>58</v>
      </c>
      <c r="E1455" s="30" t="s">
        <v>51</v>
      </c>
      <c r="F1455" s="30" t="s">
        <v>101</v>
      </c>
      <c r="G1455" s="31">
        <v>41</v>
      </c>
      <c r="H1455" s="30" t="s">
        <v>77</v>
      </c>
      <c r="I1455" s="32">
        <v>19545</v>
      </c>
      <c r="K1455" s="36">
        <f t="shared" si="22"/>
        <v>671</v>
      </c>
      <c r="L1455" s="36">
        <f>IFERROR(VLOOKUP(K1455,Table2[[Employee Number]:[Monthly Income]],6, FALSE),"No Value")</f>
        <v>19513</v>
      </c>
      <c r="M1455" s="36" t="str">
        <f>IFERROR(VLOOKUP(K1455,Table2[[Employee Number]:[Job Role]],3,FALSE),"NULL")</f>
        <v>Manager</v>
      </c>
    </row>
    <row r="1456" spans="2:13" x14ac:dyDescent="0.25">
      <c r="B1456" s="29" t="s">
        <v>56</v>
      </c>
      <c r="C1456" s="30" t="s">
        <v>60</v>
      </c>
      <c r="D1456" s="31">
        <v>549</v>
      </c>
      <c r="E1456" s="30" t="s">
        <v>51</v>
      </c>
      <c r="F1456" s="30" t="s">
        <v>95</v>
      </c>
      <c r="G1456" s="31">
        <v>60</v>
      </c>
      <c r="H1456" s="30" t="s">
        <v>77</v>
      </c>
      <c r="I1456" s="32">
        <v>19566</v>
      </c>
      <c r="K1456" s="36">
        <f t="shared" si="22"/>
        <v>323</v>
      </c>
      <c r="L1456" s="36">
        <f>IFERROR(VLOOKUP(K1456,Table2[[Employee Number]:[Monthly Income]],6, FALSE),"No Value")</f>
        <v>19517</v>
      </c>
      <c r="M1456" s="36" t="str">
        <f>IFERROR(VLOOKUP(K1456,Table2[[Employee Number]:[Job Role]],3,FALSE),"NULL")</f>
        <v>Manager</v>
      </c>
    </row>
    <row r="1457" spans="2:13" x14ac:dyDescent="0.25">
      <c r="B1457" s="29" t="s">
        <v>56</v>
      </c>
      <c r="C1457" s="30" t="s">
        <v>48</v>
      </c>
      <c r="D1457" s="31">
        <v>1578</v>
      </c>
      <c r="E1457" s="30" t="s">
        <v>62</v>
      </c>
      <c r="F1457" s="30" t="s">
        <v>95</v>
      </c>
      <c r="G1457" s="31">
        <v>55</v>
      </c>
      <c r="H1457" s="30" t="s">
        <v>134</v>
      </c>
      <c r="I1457" s="32">
        <v>19586</v>
      </c>
      <c r="K1457" s="36">
        <f t="shared" si="22"/>
        <v>162</v>
      </c>
      <c r="L1457" s="36">
        <f>IFERROR(VLOOKUP(K1457,Table2[[Employee Number]:[Monthly Income]],6, FALSE),"No Value")</f>
        <v>19537</v>
      </c>
      <c r="M1457" s="36" t="str">
        <f>IFERROR(VLOOKUP(K1457,Table2[[Employee Number]:[Job Role]],3,FALSE),"NULL")</f>
        <v>Research Director</v>
      </c>
    </row>
    <row r="1458" spans="2:13" x14ac:dyDescent="0.25">
      <c r="B1458" s="29" t="s">
        <v>56</v>
      </c>
      <c r="C1458" s="30" t="s">
        <v>60</v>
      </c>
      <c r="D1458" s="31">
        <v>1595</v>
      </c>
      <c r="E1458" s="30" t="s">
        <v>62</v>
      </c>
      <c r="F1458" s="30" t="s">
        <v>95</v>
      </c>
      <c r="G1458" s="31">
        <v>42</v>
      </c>
      <c r="H1458" s="30" t="s">
        <v>55</v>
      </c>
      <c r="I1458" s="32">
        <v>19613</v>
      </c>
      <c r="K1458" s="36" t="str">
        <f t="shared" si="22"/>
        <v>No Data Available</v>
      </c>
      <c r="L1458" s="36" t="str">
        <f>IFERROR(VLOOKUP(K1458,Table2[[Employee Number]:[Monthly Income]],6, FALSE),"No Value")</f>
        <v>No Value</v>
      </c>
      <c r="M1458" s="36" t="str">
        <f>IFERROR(VLOOKUP(K1458,Table2[[Employee Number]:[Job Role]],3,FALSE),"NULL")</f>
        <v>NULL</v>
      </c>
    </row>
    <row r="1459" spans="2:13" x14ac:dyDescent="0.25">
      <c r="B1459" s="29" t="s">
        <v>56</v>
      </c>
      <c r="C1459" s="30" t="s">
        <v>60</v>
      </c>
      <c r="D1459" s="31">
        <v>1128</v>
      </c>
      <c r="E1459" s="30" t="s">
        <v>62</v>
      </c>
      <c r="F1459" s="30" t="s">
        <v>101</v>
      </c>
      <c r="G1459" s="31">
        <v>40</v>
      </c>
      <c r="H1459" s="30" t="s">
        <v>77</v>
      </c>
      <c r="I1459" s="32">
        <v>19626</v>
      </c>
      <c r="K1459" s="36">
        <f t="shared" si="22"/>
        <v>549</v>
      </c>
      <c r="L1459" s="36">
        <f>IFERROR(VLOOKUP(K1459,Table2[[Employee Number]:[Monthly Income]],6, FALSE),"No Value")</f>
        <v>19566</v>
      </c>
      <c r="M1459" s="36" t="str">
        <f>IFERROR(VLOOKUP(K1459,Table2[[Employee Number]:[Job Role]],3,FALSE),"NULL")</f>
        <v>Manager</v>
      </c>
    </row>
    <row r="1460" spans="2:13" x14ac:dyDescent="0.25">
      <c r="B1460" s="29" t="s">
        <v>56</v>
      </c>
      <c r="C1460" s="30" t="s">
        <v>60</v>
      </c>
      <c r="D1460" s="31">
        <v>1069</v>
      </c>
      <c r="E1460" s="30" t="s">
        <v>62</v>
      </c>
      <c r="F1460" s="30" t="s">
        <v>101</v>
      </c>
      <c r="G1460" s="31">
        <v>46</v>
      </c>
      <c r="H1460" s="30" t="s">
        <v>71</v>
      </c>
      <c r="I1460" s="32">
        <v>19627</v>
      </c>
      <c r="K1460" s="36">
        <f t="shared" si="22"/>
        <v>1578</v>
      </c>
      <c r="L1460" s="36">
        <f>IFERROR(VLOOKUP(K1460,Table2[[Employee Number]:[Monthly Income]],6, FALSE),"No Value")</f>
        <v>19586</v>
      </c>
      <c r="M1460" s="36" t="str">
        <f>IFERROR(VLOOKUP(K1460,Table2[[Employee Number]:[Job Role]],3,FALSE),"NULL")</f>
        <v>Manager</v>
      </c>
    </row>
    <row r="1461" spans="2:13" x14ac:dyDescent="0.25">
      <c r="B1461" s="29" t="s">
        <v>56</v>
      </c>
      <c r="C1461" s="30" t="s">
        <v>161</v>
      </c>
      <c r="D1461" s="31">
        <v>1973</v>
      </c>
      <c r="E1461" s="30" t="s">
        <v>62</v>
      </c>
      <c r="F1461" s="30" t="s">
        <v>95</v>
      </c>
      <c r="G1461" s="31">
        <v>55</v>
      </c>
      <c r="H1461" s="30" t="s">
        <v>71</v>
      </c>
      <c r="I1461" s="32">
        <v>19636</v>
      </c>
      <c r="K1461" s="36">
        <f t="shared" si="22"/>
        <v>1595</v>
      </c>
      <c r="L1461" s="36">
        <f>IFERROR(VLOOKUP(K1461,Table2[[Employee Number]:[Monthly Income]],6, FALSE),"No Value")</f>
        <v>19613</v>
      </c>
      <c r="M1461" s="36" t="str">
        <f>IFERROR(VLOOKUP(K1461,Table2[[Employee Number]:[Job Role]],3,FALSE),"NULL")</f>
        <v>Manager</v>
      </c>
    </row>
    <row r="1462" spans="2:13" x14ac:dyDescent="0.25">
      <c r="B1462" s="29" t="s">
        <v>56</v>
      </c>
      <c r="C1462" s="30" t="s">
        <v>161</v>
      </c>
      <c r="D1462" s="31">
        <v>1625</v>
      </c>
      <c r="E1462" s="30" t="s">
        <v>51</v>
      </c>
      <c r="F1462" s="30" t="s">
        <v>95</v>
      </c>
      <c r="G1462" s="31">
        <v>47</v>
      </c>
      <c r="H1462" s="30" t="s">
        <v>71</v>
      </c>
      <c r="I1462" s="32">
        <v>19658</v>
      </c>
      <c r="K1462" s="36">
        <f t="shared" si="22"/>
        <v>1128</v>
      </c>
      <c r="L1462" s="36">
        <f>IFERROR(VLOOKUP(K1462,Table2[[Employee Number]:[Monthly Income]],6, FALSE),"No Value")</f>
        <v>19626</v>
      </c>
      <c r="M1462" s="36" t="str">
        <f>IFERROR(VLOOKUP(K1462,Table2[[Employee Number]:[Job Role]],3,FALSE),"NULL")</f>
        <v>Research Director</v>
      </c>
    </row>
    <row r="1463" spans="2:13" x14ac:dyDescent="0.25">
      <c r="B1463" s="29" t="s">
        <v>56</v>
      </c>
      <c r="C1463" s="30" t="s">
        <v>60</v>
      </c>
      <c r="D1463" s="31">
        <v>1867</v>
      </c>
      <c r="E1463" s="30" t="s">
        <v>62</v>
      </c>
      <c r="F1463" s="30" t="s">
        <v>101</v>
      </c>
      <c r="G1463" s="31">
        <v>48</v>
      </c>
      <c r="H1463" s="30" t="s">
        <v>77</v>
      </c>
      <c r="I1463" s="32">
        <v>19665</v>
      </c>
      <c r="K1463" s="36">
        <f t="shared" si="22"/>
        <v>1069</v>
      </c>
      <c r="L1463" s="36">
        <f>IFERROR(VLOOKUP(K1463,Table2[[Employee Number]:[Monthly Income]],6, FALSE),"No Value")</f>
        <v>19627</v>
      </c>
      <c r="M1463" s="36" t="str">
        <f>IFERROR(VLOOKUP(K1463,Table2[[Employee Number]:[Job Role]],3,FALSE),"NULL")</f>
        <v>Research Director</v>
      </c>
    </row>
    <row r="1464" spans="2:13" x14ac:dyDescent="0.25">
      <c r="B1464" s="29" t="s">
        <v>56</v>
      </c>
      <c r="C1464" s="30" t="s">
        <v>60</v>
      </c>
      <c r="D1464" s="31">
        <v>1423</v>
      </c>
      <c r="E1464" s="30" t="s">
        <v>51</v>
      </c>
      <c r="F1464" s="30" t="s">
        <v>101</v>
      </c>
      <c r="G1464" s="31">
        <v>58</v>
      </c>
      <c r="H1464" s="30" t="s">
        <v>77</v>
      </c>
      <c r="I1464" s="32">
        <v>19701</v>
      </c>
      <c r="K1464" s="36">
        <f t="shared" si="22"/>
        <v>1973</v>
      </c>
      <c r="L1464" s="36">
        <f>IFERROR(VLOOKUP(K1464,Table2[[Employee Number]:[Monthly Income]],6, FALSE),"No Value")</f>
        <v>19636</v>
      </c>
      <c r="M1464" s="36" t="str">
        <f>IFERROR(VLOOKUP(K1464,Table2[[Employee Number]:[Job Role]],3,FALSE),"NULL")</f>
        <v>Manager</v>
      </c>
    </row>
    <row r="1465" spans="2:13" x14ac:dyDescent="0.25">
      <c r="B1465" s="29" t="s">
        <v>56</v>
      </c>
      <c r="C1465" s="30" t="s">
        <v>161</v>
      </c>
      <c r="D1465" s="31">
        <v>1338</v>
      </c>
      <c r="E1465" s="30" t="s">
        <v>62</v>
      </c>
      <c r="F1465" s="30" t="s">
        <v>95</v>
      </c>
      <c r="G1465" s="31">
        <v>56</v>
      </c>
      <c r="H1465" s="30" t="s">
        <v>71</v>
      </c>
      <c r="I1465" s="32">
        <v>19717</v>
      </c>
      <c r="K1465" s="36">
        <f t="shared" si="22"/>
        <v>1625</v>
      </c>
      <c r="L1465" s="36">
        <f>IFERROR(VLOOKUP(K1465,Table2[[Employee Number]:[Monthly Income]],6, FALSE),"No Value")</f>
        <v>19658</v>
      </c>
      <c r="M1465" s="36" t="str">
        <f>IFERROR(VLOOKUP(K1465,Table2[[Employee Number]:[Job Role]],3,FALSE),"NULL")</f>
        <v>Manager</v>
      </c>
    </row>
    <row r="1466" spans="2:13" x14ac:dyDescent="0.25">
      <c r="B1466" s="29" t="s">
        <v>56</v>
      </c>
      <c r="C1466" s="30" t="s">
        <v>60</v>
      </c>
      <c r="D1466" s="31">
        <v>1255</v>
      </c>
      <c r="E1466" s="30" t="s">
        <v>62</v>
      </c>
      <c r="F1466" s="30" t="s">
        <v>101</v>
      </c>
      <c r="G1466" s="31">
        <v>43</v>
      </c>
      <c r="H1466" s="30" t="s">
        <v>77</v>
      </c>
      <c r="I1466" s="32">
        <v>19740</v>
      </c>
      <c r="K1466" s="36">
        <f t="shared" si="22"/>
        <v>1867</v>
      </c>
      <c r="L1466" s="36">
        <f>IFERROR(VLOOKUP(K1466,Table2[[Employee Number]:[Monthly Income]],6, FALSE),"No Value")</f>
        <v>19665</v>
      </c>
      <c r="M1466" s="36" t="str">
        <f>IFERROR(VLOOKUP(K1466,Table2[[Employee Number]:[Job Role]],3,FALSE),"NULL")</f>
        <v>Research Director</v>
      </c>
    </row>
    <row r="1467" spans="2:13" x14ac:dyDescent="0.25">
      <c r="B1467" s="29" t="s">
        <v>56</v>
      </c>
      <c r="C1467" s="30" t="s">
        <v>48</v>
      </c>
      <c r="D1467" s="31">
        <v>1740</v>
      </c>
      <c r="E1467" s="30" t="s">
        <v>62</v>
      </c>
      <c r="F1467" s="30" t="s">
        <v>95</v>
      </c>
      <c r="G1467" s="31">
        <v>40</v>
      </c>
      <c r="H1467" s="30" t="s">
        <v>71</v>
      </c>
      <c r="I1467" s="32">
        <v>19833</v>
      </c>
      <c r="K1467" s="36">
        <f t="shared" si="22"/>
        <v>1423</v>
      </c>
      <c r="L1467" s="36">
        <f>IFERROR(VLOOKUP(K1467,Table2[[Employee Number]:[Monthly Income]],6, FALSE),"No Value")</f>
        <v>19701</v>
      </c>
      <c r="M1467" s="36" t="str">
        <f>IFERROR(VLOOKUP(K1467,Table2[[Employee Number]:[Job Role]],3,FALSE),"NULL")</f>
        <v>Research Director</v>
      </c>
    </row>
    <row r="1468" spans="2:13" x14ac:dyDescent="0.25">
      <c r="B1468" s="29" t="s">
        <v>44</v>
      </c>
      <c r="C1468" s="30" t="s">
        <v>48</v>
      </c>
      <c r="D1468" s="31">
        <v>1038</v>
      </c>
      <c r="E1468" s="30" t="s">
        <v>51</v>
      </c>
      <c r="F1468" s="30" t="s">
        <v>95</v>
      </c>
      <c r="G1468" s="31">
        <v>52</v>
      </c>
      <c r="H1468" s="30" t="s">
        <v>65</v>
      </c>
      <c r="I1468" s="32">
        <v>19845</v>
      </c>
      <c r="K1468" s="36">
        <f t="shared" si="22"/>
        <v>1338</v>
      </c>
      <c r="L1468" s="36">
        <f>IFERROR(VLOOKUP(K1468,Table2[[Employee Number]:[Monthly Income]],6, FALSE),"No Value")</f>
        <v>19717</v>
      </c>
      <c r="M1468" s="36" t="str">
        <f>IFERROR(VLOOKUP(K1468,Table2[[Employee Number]:[Job Role]],3,FALSE),"NULL")</f>
        <v>Manager</v>
      </c>
    </row>
    <row r="1469" spans="2:13" x14ac:dyDescent="0.25">
      <c r="B1469" s="29" t="s">
        <v>56</v>
      </c>
      <c r="C1469" s="30" t="s">
        <v>48</v>
      </c>
      <c r="D1469" s="31">
        <v>1282</v>
      </c>
      <c r="E1469" s="30" t="s">
        <v>62</v>
      </c>
      <c r="F1469" s="30" t="s">
        <v>95</v>
      </c>
      <c r="G1469" s="31">
        <v>51</v>
      </c>
      <c r="H1469" s="30" t="s">
        <v>77</v>
      </c>
      <c r="I1469" s="32">
        <v>19847</v>
      </c>
      <c r="K1469" s="36">
        <f t="shared" si="22"/>
        <v>1255</v>
      </c>
      <c r="L1469" s="36">
        <f>IFERROR(VLOOKUP(K1469,Table2[[Employee Number]:[Monthly Income]],6, FALSE),"No Value")</f>
        <v>19740</v>
      </c>
      <c r="M1469" s="36" t="str">
        <f>IFERROR(VLOOKUP(K1469,Table2[[Employee Number]:[Job Role]],3,FALSE),"NULL")</f>
        <v>Research Director</v>
      </c>
    </row>
    <row r="1470" spans="2:13" x14ac:dyDescent="0.25">
      <c r="B1470" s="29" t="s">
        <v>44</v>
      </c>
      <c r="C1470" s="30" t="s">
        <v>60</v>
      </c>
      <c r="D1470" s="31">
        <v>787</v>
      </c>
      <c r="E1470" s="30" t="s">
        <v>62</v>
      </c>
      <c r="F1470" s="30" t="s">
        <v>95</v>
      </c>
      <c r="G1470" s="31">
        <v>55</v>
      </c>
      <c r="H1470" s="30" t="s">
        <v>77</v>
      </c>
      <c r="I1470" s="32">
        <v>19859</v>
      </c>
      <c r="K1470" s="36">
        <f t="shared" si="22"/>
        <v>1740</v>
      </c>
      <c r="L1470" s="36">
        <f>IFERROR(VLOOKUP(K1470,Table2[[Employee Number]:[Monthly Income]],6, FALSE),"No Value")</f>
        <v>19833</v>
      </c>
      <c r="M1470" s="36" t="str">
        <f>IFERROR(VLOOKUP(K1470,Table2[[Employee Number]:[Job Role]],3,FALSE),"NULL")</f>
        <v>Manager</v>
      </c>
    </row>
    <row r="1471" spans="2:13" x14ac:dyDescent="0.25">
      <c r="B1471" s="29" t="s">
        <v>56</v>
      </c>
      <c r="C1471" s="30" t="s">
        <v>60</v>
      </c>
      <c r="D1471" s="31">
        <v>226</v>
      </c>
      <c r="E1471" s="30" t="s">
        <v>51</v>
      </c>
      <c r="F1471" s="30" t="s">
        <v>95</v>
      </c>
      <c r="G1471" s="31">
        <v>50</v>
      </c>
      <c r="H1471" s="30" t="s">
        <v>77</v>
      </c>
      <c r="I1471" s="32">
        <v>19926</v>
      </c>
      <c r="K1471" s="36" t="str">
        <f t="shared" si="22"/>
        <v>No Data Available</v>
      </c>
      <c r="L1471" s="36" t="str">
        <f>IFERROR(VLOOKUP(K1471,Table2[[Employee Number]:[Monthly Income]],6, FALSE),"No Value")</f>
        <v>No Value</v>
      </c>
      <c r="M1471" s="36" t="str">
        <f>IFERROR(VLOOKUP(K1471,Table2[[Employee Number]:[Job Role]],3,FALSE),"NULL")</f>
        <v>NULL</v>
      </c>
    </row>
    <row r="1472" spans="2:13" x14ac:dyDescent="0.25">
      <c r="B1472" s="29" t="s">
        <v>56</v>
      </c>
      <c r="C1472" s="30" t="s">
        <v>60</v>
      </c>
      <c r="D1472" s="31">
        <v>1191</v>
      </c>
      <c r="E1472" s="30" t="s">
        <v>51</v>
      </c>
      <c r="F1472" s="30" t="s">
        <v>95</v>
      </c>
      <c r="G1472" s="31">
        <v>56</v>
      </c>
      <c r="H1472" s="30" t="s">
        <v>71</v>
      </c>
      <c r="I1472" s="32">
        <v>19943</v>
      </c>
      <c r="K1472" s="36">
        <f t="shared" si="22"/>
        <v>1282</v>
      </c>
      <c r="L1472" s="36">
        <f>IFERROR(VLOOKUP(K1472,Table2[[Employee Number]:[Monthly Income]],6, FALSE),"No Value")</f>
        <v>19847</v>
      </c>
      <c r="M1472" s="36" t="str">
        <f>IFERROR(VLOOKUP(K1472,Table2[[Employee Number]:[Job Role]],3,FALSE),"NULL")</f>
        <v>Manager</v>
      </c>
    </row>
    <row r="1473" spans="2:13" x14ac:dyDescent="0.25">
      <c r="B1473" s="29" t="s">
        <v>56</v>
      </c>
      <c r="C1473" s="30" t="s">
        <v>60</v>
      </c>
      <c r="D1473" s="31">
        <v>1035</v>
      </c>
      <c r="E1473" s="30" t="s">
        <v>51</v>
      </c>
      <c r="F1473" s="30" t="s">
        <v>101</v>
      </c>
      <c r="G1473" s="31">
        <v>41</v>
      </c>
      <c r="H1473" s="30" t="s">
        <v>65</v>
      </c>
      <c r="I1473" s="32">
        <v>19973</v>
      </c>
      <c r="K1473" s="36" t="str">
        <f t="shared" si="22"/>
        <v>No Data Available</v>
      </c>
      <c r="L1473" s="36" t="str">
        <f>IFERROR(VLOOKUP(K1473,Table2[[Employee Number]:[Monthly Income]],6, FALSE),"No Value")</f>
        <v>No Value</v>
      </c>
      <c r="M1473" s="36" t="str">
        <f>IFERROR(VLOOKUP(K1473,Table2[[Employee Number]:[Job Role]],3,FALSE),"NULL")</f>
        <v>NULL</v>
      </c>
    </row>
    <row r="1474" spans="2:13" x14ac:dyDescent="0.25">
      <c r="B1474" s="37" t="s">
        <v>56</v>
      </c>
      <c r="C1474" s="38" t="s">
        <v>60</v>
      </c>
      <c r="D1474" s="39">
        <v>259</v>
      </c>
      <c r="E1474" s="38" t="s">
        <v>62</v>
      </c>
      <c r="F1474" s="38" t="s">
        <v>95</v>
      </c>
      <c r="G1474" s="39">
        <v>52</v>
      </c>
      <c r="H1474" s="38" t="s">
        <v>71</v>
      </c>
      <c r="I1474" s="40">
        <v>19999</v>
      </c>
      <c r="K1474" s="36">
        <f t="shared" si="22"/>
        <v>226</v>
      </c>
      <c r="L1474" s="36">
        <f>IFERROR(VLOOKUP(K1474,Table2[[Employee Number]:[Monthly Income]],6, FALSE),"No Value")</f>
        <v>19926</v>
      </c>
      <c r="M1474" s="36" t="str">
        <f>IFERROR(VLOOKUP(K1474,Table2[[Employee Number]:[Job Role]],3,FALSE),"NULL")</f>
        <v>Manager</v>
      </c>
    </row>
  </sheetData>
  <autoFilter ref="K7:L1474" xr:uid="{3B0A54F1-52BB-4088-A6B1-F93BE26168FD}"/>
  <mergeCells count="3">
    <mergeCell ref="C1:H3"/>
    <mergeCell ref="I1:I3"/>
    <mergeCell ref="B1:B3"/>
  </mergeCells>
  <conditionalFormatting sqref="K1:K1048576">
    <cfRule type="containsText" dxfId="250" priority="21" operator="containsText" text="No Data Available">
      <formula>NOT(ISERROR(SEARCH("No Data Available",K1)))</formula>
    </cfRule>
  </conditionalFormatting>
  <conditionalFormatting sqref="K8:K1474">
    <cfRule type="containsText" dxfId="249" priority="20" operator="containsText" text="No Data Available">
      <formula>NOT(ISERROR(SEARCH("No Data Available",K8)))</formula>
    </cfRule>
  </conditionalFormatting>
  <conditionalFormatting sqref="L1:L2 L4:L1048576">
    <cfRule type="dataBar" priority="7">
      <dataBar>
        <cfvo type="min"/>
        <cfvo type="max"/>
        <color rgb="FF6600FF"/>
      </dataBar>
      <extLst>
        <ext xmlns:x14="http://schemas.microsoft.com/office/spreadsheetml/2009/9/main" uri="{B025F937-C7B1-47D3-B67F-A62EFF666E3E}">
          <x14:id>{D247767F-6F2E-4E95-AB2F-682692C13D5E}</x14:id>
        </ext>
      </extLst>
    </cfRule>
    <cfRule type="dataBar" priority="8">
      <dataBar>
        <cfvo type="min"/>
        <cfvo type="max"/>
        <color rgb="FF5200A4"/>
      </dataBar>
      <extLst>
        <ext xmlns:x14="http://schemas.microsoft.com/office/spreadsheetml/2009/9/main" uri="{B025F937-C7B1-47D3-B67F-A62EFF666E3E}">
          <x14:id>{B9EBB2FF-2E4E-4F62-9974-6D81D77B0F78}</x14:id>
        </ext>
      </extLst>
    </cfRule>
    <cfRule type="dataBar" priority="9">
      <dataBar>
        <cfvo type="min"/>
        <cfvo type="max"/>
        <color rgb="FF638EC6"/>
      </dataBar>
      <extLst>
        <ext xmlns:x14="http://schemas.microsoft.com/office/spreadsheetml/2009/9/main" uri="{B025F937-C7B1-47D3-B67F-A62EFF666E3E}">
          <x14:id>{41256484-8A32-4868-B2E2-0A3D7FBF30AF}</x14:id>
        </ext>
      </extLst>
    </cfRule>
    <cfRule type="dataBar" priority="10">
      <dataBar>
        <cfvo type="min"/>
        <cfvo type="max"/>
        <color rgb="FF5200A4"/>
      </dataBar>
      <extLst>
        <ext xmlns:x14="http://schemas.microsoft.com/office/spreadsheetml/2009/9/main" uri="{B025F937-C7B1-47D3-B67F-A62EFF666E3E}">
          <x14:id>{AE70351E-F274-47BB-A519-7556D2884B55}</x14:id>
        </ext>
      </extLst>
    </cfRule>
    <cfRule type="dataBar" priority="11">
      <dataBar>
        <cfvo type="min"/>
        <cfvo type="max"/>
        <color rgb="FF008AEF"/>
      </dataBar>
      <extLst>
        <ext xmlns:x14="http://schemas.microsoft.com/office/spreadsheetml/2009/9/main" uri="{B025F937-C7B1-47D3-B67F-A62EFF666E3E}">
          <x14:id>{D8C56890-3BB2-4C1C-A1AC-A5C502AD77ED}</x14:id>
        </ext>
      </extLst>
    </cfRule>
  </conditionalFormatting>
  <conditionalFormatting sqref="L4:L1048576 L1:L2">
    <cfRule type="containsText" dxfId="248" priority="19" operator="containsText" text="No Value">
      <formula>NOT(ISERROR(SEARCH("No Value",L1)))</formula>
    </cfRule>
  </conditionalFormatting>
  <conditionalFormatting sqref="L8:L1474">
    <cfRule type="containsText" dxfId="247" priority="5" operator="containsText" text="No Value">
      <formula>NOT(ISERROR(SEARCH("No Value",L8)))</formula>
    </cfRule>
  </conditionalFormatting>
  <conditionalFormatting sqref="L9:L1474">
    <cfRule type="dataBar" priority="1">
      <dataBar>
        <cfvo type="min"/>
        <cfvo type="max"/>
        <color rgb="FF1397A5"/>
      </dataBar>
      <extLst>
        <ext xmlns:x14="http://schemas.microsoft.com/office/spreadsheetml/2009/9/main" uri="{B025F937-C7B1-47D3-B67F-A62EFF666E3E}">
          <x14:id>{C574DB08-4387-4B24-B803-B67FEE43CC13}</x14:id>
        </ext>
      </extLst>
    </cfRule>
    <cfRule type="dataBar" priority="2">
      <dataBar>
        <cfvo type="min"/>
        <cfvo type="max"/>
        <color rgb="FF034D55"/>
      </dataBar>
      <extLst>
        <ext xmlns:x14="http://schemas.microsoft.com/office/spreadsheetml/2009/9/main" uri="{B025F937-C7B1-47D3-B67F-A62EFF666E3E}">
          <x14:id>{61F96BA5-DFE5-4EC3-BA7F-472A709F7973}</x14:id>
        </ext>
      </extLst>
    </cfRule>
    <cfRule type="dataBar" priority="3">
      <dataBar>
        <cfvo type="min"/>
        <cfvo type="max"/>
        <color rgb="FF034D55"/>
      </dataBar>
      <extLst>
        <ext xmlns:x14="http://schemas.microsoft.com/office/spreadsheetml/2009/9/main" uri="{B025F937-C7B1-47D3-B67F-A62EFF666E3E}">
          <x14:id>{48762870-EB08-4268-AB45-9F24E62F189A}</x14:id>
        </ext>
      </extLst>
    </cfRule>
    <cfRule type="dataBar" priority="4">
      <dataBar>
        <cfvo type="min"/>
        <cfvo type="max"/>
        <color rgb="FFFFC000"/>
      </dataBar>
      <extLst>
        <ext xmlns:x14="http://schemas.microsoft.com/office/spreadsheetml/2009/9/main" uri="{B025F937-C7B1-47D3-B67F-A62EFF666E3E}">
          <x14:id>{DA9C5DF6-3852-49B6-B225-7F0E669D9154}</x14:id>
        </ext>
      </extLst>
    </cfRule>
  </conditionalFormatting>
  <conditionalFormatting sqref="M1:M3 M5:M1048576">
    <cfRule type="containsText" dxfId="246" priority="6" operator="containsText" text="NULL">
      <formula>NOT(ISERROR(SEARCH("NULL",M1)))</formula>
    </cfRule>
    <cfRule type="colorScale" priority="18">
      <colorScale>
        <cfvo type="min"/>
        <cfvo type="percentile" val="50"/>
        <cfvo type="max"/>
        <color rgb="FFF8696B"/>
        <color rgb="FFFFEB84"/>
        <color rgb="FF63BE7B"/>
      </colorScale>
    </cfRule>
  </conditionalFormatting>
  <conditionalFormatting sqref="P9">
    <cfRule type="dataBar" priority="12">
      <dataBar>
        <cfvo type="min"/>
        <cfvo type="max"/>
        <color rgb="FF008AEF"/>
      </dataBar>
      <extLst>
        <ext xmlns:x14="http://schemas.microsoft.com/office/spreadsheetml/2009/9/main" uri="{B025F937-C7B1-47D3-B67F-A62EFF666E3E}">
          <x14:id>{B3B168D5-F6B4-4068-98B9-0B37D644DEA6}</x14:id>
        </ext>
      </extLst>
    </cfRule>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D247767F-6F2E-4E95-AB2F-682692C13D5E}">
            <x14:dataBar minLength="0" maxLength="100" border="1" gradient="0">
              <x14:cfvo type="autoMin"/>
              <x14:cfvo type="autoMax"/>
              <x14:borderColor rgb="FF000000"/>
              <x14:negativeFillColor rgb="FFFF0000"/>
              <x14:axisColor rgb="FF000000"/>
            </x14:dataBar>
          </x14:cfRule>
          <x14:cfRule type="dataBar" id="{B9EBB2FF-2E4E-4F62-9974-6D81D77B0F78}">
            <x14:dataBar minLength="0" maxLength="100" gradient="0">
              <x14:cfvo type="autoMin"/>
              <x14:cfvo type="autoMax"/>
              <x14:negativeFillColor rgb="FFFF0000"/>
              <x14:axisColor rgb="FF000000"/>
            </x14:dataBar>
          </x14:cfRule>
          <x14:cfRule type="dataBar" id="{41256484-8A32-4868-B2E2-0A3D7FBF30AF}">
            <x14:dataBar minLength="0" maxLength="100" border="1" gradient="0">
              <x14:cfvo type="autoMin"/>
              <x14:cfvo type="autoMax"/>
              <x14:borderColor rgb="FF000000"/>
              <x14:negativeFillColor rgb="FFFF0000"/>
              <x14:axisColor rgb="FF000000"/>
            </x14:dataBar>
          </x14:cfRule>
          <x14:cfRule type="dataBar" id="{AE70351E-F274-47BB-A519-7556D2884B55}">
            <x14:dataBar minLength="0" maxLength="100" gradient="0">
              <x14:cfvo type="autoMin"/>
              <x14:cfvo type="autoMax"/>
              <x14:negativeFillColor rgb="FFFF0000"/>
              <x14:axisColor rgb="FF000000"/>
            </x14:dataBar>
          </x14:cfRule>
          <x14:cfRule type="dataBar" id="{D8C56890-3BB2-4C1C-A1AC-A5C502AD77ED}">
            <x14:dataBar minLength="0" maxLength="100" gradient="0">
              <x14:cfvo type="autoMin"/>
              <x14:cfvo type="autoMax"/>
              <x14:negativeFillColor rgb="FFFF0000"/>
              <x14:axisColor rgb="FF000000"/>
            </x14:dataBar>
          </x14:cfRule>
          <xm:sqref>L1:L2 L4:L1048576</xm:sqref>
        </x14:conditionalFormatting>
        <x14:conditionalFormatting xmlns:xm="http://schemas.microsoft.com/office/excel/2006/main">
          <x14:cfRule type="dataBar" id="{C574DB08-4387-4B24-B803-B67FEE43CC13}">
            <x14:dataBar minLength="0" maxLength="100" gradient="0">
              <x14:cfvo type="autoMin"/>
              <x14:cfvo type="autoMax"/>
              <x14:negativeFillColor rgb="FFFF0000"/>
              <x14:axisColor rgb="FF000000"/>
            </x14:dataBar>
          </x14:cfRule>
          <x14:cfRule type="dataBar" id="{61F96BA5-DFE5-4EC3-BA7F-472A709F7973}">
            <x14:dataBar minLength="0" maxLength="100" gradient="0">
              <x14:cfvo type="autoMin"/>
              <x14:cfvo type="autoMax"/>
              <x14:negativeFillColor rgb="FFFF0000"/>
              <x14:axisColor rgb="FF000000"/>
            </x14:dataBar>
          </x14:cfRule>
          <x14:cfRule type="dataBar" id="{48762870-EB08-4268-AB45-9F24E62F189A}">
            <x14:dataBar minLength="0" maxLength="100">
              <x14:cfvo type="autoMin"/>
              <x14:cfvo type="autoMax"/>
              <x14:negativeFillColor rgb="FFFF0000"/>
              <x14:axisColor rgb="FF000000"/>
            </x14:dataBar>
          </x14:cfRule>
          <x14:cfRule type="dataBar" id="{DA9C5DF6-3852-49B6-B225-7F0E669D9154}">
            <x14:dataBar minLength="0" maxLength="100" border="1">
              <x14:cfvo type="autoMin"/>
              <x14:cfvo type="autoMax"/>
              <x14:borderColor rgb="FF000000"/>
              <x14:negativeFillColor rgb="FFFF0000"/>
              <x14:axisColor rgb="FF000000"/>
            </x14:dataBar>
          </x14:cfRule>
          <xm:sqref>L9:L1474</xm:sqref>
        </x14:conditionalFormatting>
        <x14:conditionalFormatting xmlns:xm="http://schemas.microsoft.com/office/excel/2006/main">
          <x14:cfRule type="dataBar" id="{B3B168D5-F6B4-4068-98B9-0B37D644DEA6}">
            <x14:dataBar minLength="0" maxLength="100" gradient="0">
              <x14:cfvo type="autoMin"/>
              <x14:cfvo type="autoMax"/>
              <x14:negativeFillColor rgb="FFFF0000"/>
              <x14:axisColor rgb="FF000000"/>
            </x14:dataBar>
          </x14:cfRule>
          <xm:sqref>P9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14</vt:i4>
      </vt:variant>
    </vt:vector>
  </HeadingPairs>
  <TitlesOfParts>
    <vt:vector size="14" baseType="lpstr">
      <vt:lpstr>Data</vt:lpstr>
      <vt:lpstr>Job satisfaction by age band</vt:lpstr>
      <vt:lpstr>Education by Attrition </vt:lpstr>
      <vt:lpstr>Attrition by Job</vt:lpstr>
      <vt:lpstr>Attrition by Age group</vt:lpstr>
      <vt:lpstr>Departmently attrition</vt:lpstr>
      <vt:lpstr>satisfaction by travel</vt:lpstr>
      <vt:lpstr>Marital Status</vt:lpstr>
      <vt:lpstr>KPIs</vt:lpstr>
      <vt:lpstr>satisfaction_rating</vt:lpstr>
      <vt:lpstr>Employee by gender</vt:lpstr>
      <vt:lpstr>Images</vt:lpstr>
      <vt:lpstr>Dashboard</vt:lpstr>
      <vt:lpstr>Employee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2022-12-29T16:02:46Z</dcterms:created>
  <dcterms:modified xsi:type="dcterms:W3CDTF">2024-08-25T10:27:07Z</dcterms:modified>
</cp:coreProperties>
</file>