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a2g\Desktop\nss\projects\app-trader-kiwi\data\"/>
    </mc:Choice>
  </mc:AlternateContent>
  <xr:revisionPtr revIDLastSave="0" documentId="8_{929AECD5-E99A-4D2A-A559-43EBF3834FDE}" xr6:coauthVersionLast="44" xr6:coauthVersionMax="44" xr10:uidLastSave="{00000000-0000-0000-0000-000000000000}"/>
  <bookViews>
    <workbookView xWindow="384" yWindow="384" windowWidth="16776" windowHeight="11952" xr2:uid="{06BD0B16-ED85-48B5-806D-63E547A679CA}"/>
  </bookViews>
  <sheets>
    <sheet name="Sheet1" sheetId="1" r:id="rId1"/>
    <sheet name="Naming and Aliasing - Lor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D27" i="1"/>
  <c r="E26" i="1"/>
  <c r="E23" i="1"/>
  <c r="E17" i="1"/>
  <c r="E18" i="1" s="1"/>
  <c r="E21" i="1"/>
  <c r="E22" i="1" s="1"/>
  <c r="D24" i="1"/>
  <c r="D26" i="1" s="1"/>
  <c r="D22" i="1"/>
  <c r="D18" i="1"/>
  <c r="D23" i="1"/>
  <c r="D21" i="1"/>
  <c r="D17" i="1"/>
  <c r="I6" i="2"/>
  <c r="E24" i="1" l="1"/>
  <c r="G19" i="2"/>
  <c r="G20" i="2"/>
  <c r="G21" i="2"/>
  <c r="G22" i="2"/>
  <c r="G23" i="2"/>
  <c r="G24" i="2"/>
  <c r="G25" i="2"/>
  <c r="G26" i="2"/>
  <c r="G18" i="2"/>
  <c r="I18" i="2"/>
  <c r="G27" i="2"/>
  <c r="G13" i="2"/>
  <c r="G12" i="2"/>
  <c r="G11" i="2"/>
  <c r="G10" i="2"/>
  <c r="G9" i="2"/>
  <c r="G8" i="2"/>
  <c r="G7" i="2"/>
  <c r="G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Alvarez</author>
  </authors>
  <commentList>
    <comment ref="A3" authorId="0" shapeId="0" xr:uid="{F18D34D7-1C1B-4CA4-ACE6-69D6A7310918}">
      <text>
        <r>
          <rPr>
            <b/>
            <sz val="9"/>
            <color indexed="81"/>
            <rFont val="Tahoma"/>
            <charset val="1"/>
          </rPr>
          <t>Diego Alvarez:</t>
        </r>
        <r>
          <rPr>
            <sz val="9"/>
            <color indexed="81"/>
            <rFont val="Tahoma"/>
            <charset val="1"/>
          </rPr>
          <t xml:space="preserve">
Full Join on exact app name</t>
        </r>
      </text>
    </comment>
  </commentList>
</comments>
</file>

<file path=xl/sharedStrings.xml><?xml version="1.0" encoding="utf-8"?>
<sst xmlns="http://schemas.openxmlformats.org/spreadsheetml/2006/main" count="173" uniqueCount="109">
  <si>
    <t>App</t>
  </si>
  <si>
    <t>price 1</t>
  </si>
  <si>
    <t>price 2</t>
  </si>
  <si>
    <t>Cost to buy</t>
  </si>
  <si>
    <t>total earnings/month</t>
  </si>
  <si>
    <t>marketcost /month</t>
  </si>
  <si>
    <t>lifespan</t>
  </si>
  <si>
    <t>Profit</t>
  </si>
  <si>
    <t>Final decision maker</t>
  </si>
  <si>
    <t>x</t>
  </si>
  <si>
    <t>y</t>
  </si>
  <si>
    <t>Full Join on exact app name</t>
  </si>
  <si>
    <t>play store</t>
  </si>
  <si>
    <t>app store</t>
  </si>
  <si>
    <t>calculate from price 1 and price 2 times 10,000</t>
  </si>
  <si>
    <t>a)</t>
  </si>
  <si>
    <t>b)</t>
  </si>
  <si>
    <t>5000 if 1 store, 10000 if 2</t>
  </si>
  <si>
    <t>1000 regardless</t>
  </si>
  <si>
    <t>c&amp;e)</t>
  </si>
  <si>
    <t>rating1</t>
  </si>
  <si>
    <t>rating2</t>
  </si>
  <si>
    <t>pull from app store</t>
  </si>
  <si>
    <t>pull from play store</t>
  </si>
  <si>
    <t>d)</t>
  </si>
  <si>
    <t>calculate based on rating</t>
  </si>
  <si>
    <t>deliverables</t>
  </si>
  <si>
    <t>top 10 to buy NOW</t>
  </si>
  <si>
    <t>general reco on what to target</t>
  </si>
  <si>
    <t>app_store_apps.</t>
  </si>
  <si>
    <t>name</t>
  </si>
  <si>
    <t>size_bytes</t>
  </si>
  <si>
    <t>currency</t>
  </si>
  <si>
    <t>price</t>
  </si>
  <si>
    <t>review_count</t>
  </si>
  <si>
    <t>rating</t>
  </si>
  <si>
    <t>content_rating</t>
  </si>
  <si>
    <t>primary_genre</t>
  </si>
  <si>
    <t>size</t>
  </si>
  <si>
    <t>category</t>
  </si>
  <si>
    <t>install_count</t>
  </si>
  <si>
    <t>type</t>
  </si>
  <si>
    <t>genres</t>
  </si>
  <si>
    <t>play_store_apps.</t>
  </si>
  <si>
    <t>paid/free/null</t>
  </si>
  <si>
    <t>paid_vs_free</t>
  </si>
  <si>
    <t>Adults only 18+', 'Everyone', 'Everyone 10+', 'Mature 17+', 'Teen', 'Unrated'</t>
  </si>
  <si>
    <t>12+', '17+', '4+', '9+'</t>
  </si>
  <si>
    <t>7000+distinct sizes</t>
  </si>
  <si>
    <t>461 distinct sizes</t>
  </si>
  <si>
    <t>Total rows</t>
  </si>
  <si>
    <t>33 types of categories</t>
  </si>
  <si>
    <t>119 genres</t>
  </si>
  <si>
    <t>rev_count</t>
  </si>
  <si>
    <t>23 primary genre</t>
  </si>
  <si>
    <t>NAMING PROTOCOL DESIGN</t>
  </si>
  <si>
    <t>app_store_apps</t>
  </si>
  <si>
    <t>play_store_apps</t>
  </si>
  <si>
    <t>app_store_apps.primary_genre AS app_primary_genre</t>
  </si>
  <si>
    <t>Datafile name</t>
  </si>
  <si>
    <t>ALIAS</t>
  </si>
  <si>
    <t>data description</t>
  </si>
  <si>
    <t>numeric (5,2)</t>
  </si>
  <si>
    <t>text</t>
  </si>
  <si>
    <t>data tpe</t>
  </si>
  <si>
    <t>numeric (2,1)</t>
  </si>
  <si>
    <t>integer</t>
  </si>
  <si>
    <r>
      <t>QUERY INPUT</t>
    </r>
    <r>
      <rPr>
        <sz val="10"/>
        <color theme="1"/>
        <rFont val="Calibri"/>
        <family val="2"/>
        <scheme val="minor"/>
      </rPr>
      <t xml:space="preserve"> (formula)</t>
    </r>
  </si>
  <si>
    <r>
      <t xml:space="preserve">QUERY INPUT </t>
    </r>
    <r>
      <rPr>
        <sz val="10"/>
        <color theme="1"/>
        <rFont val="Calibri"/>
        <family val="2"/>
        <scheme val="minor"/>
      </rPr>
      <t>(text)</t>
    </r>
  </si>
  <si>
    <r>
      <rPr>
        <b/>
        <sz val="10"/>
        <color theme="1"/>
        <rFont val="Calibri"/>
        <family val="2"/>
        <scheme val="minor"/>
      </rPr>
      <t>NO DUPS, TWO NULL(?)</t>
    </r>
    <r>
      <rPr>
        <sz val="10"/>
        <color theme="1"/>
        <rFont val="Calibri"/>
        <family val="2"/>
        <scheme val="minor"/>
      </rPr>
      <t xml:space="preserve">
   7195 distinct names 
   7195 total names &amp; two   
   #NAME or NULL</t>
    </r>
  </si>
  <si>
    <r>
      <rPr>
        <b/>
        <sz val="10"/>
        <color theme="1"/>
        <rFont val="Calibri"/>
        <family val="2"/>
        <scheme val="minor"/>
      </rPr>
      <t>1181 duplicate names</t>
    </r>
    <r>
      <rPr>
        <sz val="10"/>
        <color theme="1"/>
        <rFont val="Calibri"/>
        <family val="2"/>
        <scheme val="minor"/>
      </rPr>
      <t xml:space="preserve">
   9659 distinct names
   10840 total names</t>
    </r>
  </si>
  <si>
    <t xml:space="preserve">app_store_apps.name AS app_name, </t>
  </si>
  <si>
    <t xml:space="preserve">app_store_apps.size_bytes AS app_size, </t>
  </si>
  <si>
    <t xml:space="preserve">app_store_apps.currency AS app_currency, </t>
  </si>
  <si>
    <t xml:space="preserve">app_store_apps.price AS app_price, </t>
  </si>
  <si>
    <t xml:space="preserve">app_store_apps.review_count AS app_rev_count, </t>
  </si>
  <si>
    <t xml:space="preserve">app_store_apps.rating AS app_rating, </t>
  </si>
  <si>
    <t xml:space="preserve">app_store_apps.content_rating AS app_content_rating, </t>
  </si>
  <si>
    <t>SELECTapp_store_apps.name AS app_name, app_store_apps.size_bytes AS app_size, app_store_apps.currency AS app_currency, app_store_apps.price AS app_price, app_store_apps.review_count AS app_rev_count, app_store_apps.rating AS app_rating, app_store_apps.content_rating AS app_content_rating, app_store_apps.primary_genre AS app_primary_genre</t>
  </si>
  <si>
    <t xml:space="preserve">play_store_apps.name AS play_name, </t>
  </si>
  <si>
    <t xml:space="preserve">play_store_apps.price AS play_price, </t>
  </si>
  <si>
    <t xml:space="preserve">play_store_apps.review_count AS play_rev_count, </t>
  </si>
  <si>
    <t xml:space="preserve">play_store_apps.rating AS play_rating, </t>
  </si>
  <si>
    <t xml:space="preserve">play_store_apps.content_rating AS play_content_rating, </t>
  </si>
  <si>
    <t xml:space="preserve">play_store_apps.category AS play_primary_genre, </t>
  </si>
  <si>
    <t xml:space="preserve">play_store_apps.size AS play_size, </t>
  </si>
  <si>
    <t xml:space="preserve">play_store_apps.install_count AS play_install_count, </t>
  </si>
  <si>
    <t xml:space="preserve">play_store_apps.type AS play_paid_vs_free, </t>
  </si>
  <si>
    <t>play_store_apps.genres AS play_genres</t>
  </si>
  <si>
    <t>SELECT play_store_apps.name AS play_name, 
play_store_apps.category AS play_primary_genre, 
play_store_apps.rating AS play_rating, 
play_store_apps.review_count AS play_rev_count, 
play_store_apps.size AS play_size, 
play_store_apps.install_count AS play_install_count, 
play_store_apps.type AS play_paid_vs_free, 
play_store_apps.price AS play_price, 
play_store_apps.content_rating AS play_content_rating, 
play_store_apps.genres AS play_genres</t>
  </si>
  <si>
    <t>In apps table only. "USD" is the only currency. No NULL</t>
  </si>
  <si>
    <t>How much would it cost to market it</t>
  </si>
  <si>
    <t>How long do they expect to stay on the market  (more years on market = more years to earn profit)</t>
  </si>
  <si>
    <t>OUT</t>
  </si>
  <si>
    <t>IN</t>
  </si>
  <si>
    <t>2.b</t>
  </si>
  <si>
    <t>They'll earn $5,000/mo per app - so an app that is in both stores earns $10k/mo</t>
  </si>
  <si>
    <t>example - 3 yrs</t>
  </si>
  <si>
    <t>3 yrs</t>
  </si>
  <si>
    <t>Cash flow</t>
  </si>
  <si>
    <t>pe month earnings</t>
  </si>
  <si>
    <t>OUT - one-time</t>
  </si>
  <si>
    <t>PROFIT</t>
  </si>
  <si>
    <t>Cost for this app (example) PER STORE</t>
  </si>
  <si>
    <t xml:space="preserve">Cost to buy in APP store </t>
  </si>
  <si>
    <t xml:space="preserve">Cost to buy in PLAY  store </t>
  </si>
  <si>
    <t>2 yrs</t>
  </si>
  <si>
    <t>ANNUAL PROFIT</t>
  </si>
  <si>
    <t>example - 2 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</si>
</sst>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rgb="FF0070C0"/>
      <name val="Calibri"/>
      <family val="2"/>
      <scheme val="minor"/>
    </font>
    <font>
      <b/>
      <u/>
      <sz val="12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6" fillId="4" borderId="0" xfId="0" applyFont="1" applyFill="1"/>
    <xf numFmtId="0" fontId="6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3" borderId="0" xfId="0" applyFont="1" applyFill="1"/>
    <xf numFmtId="0" fontId="5" fillId="3" borderId="0" xfId="0" applyFont="1" applyFill="1"/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6" fillId="0" borderId="2" xfId="0" quotePrefix="1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6" fillId="0" borderId="2" xfId="0" quotePrefix="1" applyFont="1" applyBorder="1" applyAlignment="1">
      <alignment vertical="top" wrapText="1"/>
    </xf>
    <xf numFmtId="0" fontId="6" fillId="4" borderId="2" xfId="0" applyFont="1" applyFill="1" applyBorder="1"/>
    <xf numFmtId="0" fontId="5" fillId="4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wrapText="1"/>
    </xf>
    <xf numFmtId="0" fontId="6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/>
    <xf numFmtId="0" fontId="8" fillId="3" borderId="0" xfId="0" applyFont="1" applyFill="1"/>
    <xf numFmtId="0" fontId="8" fillId="2" borderId="0" xfId="0" applyFont="1" applyFill="1"/>
    <xf numFmtId="0" fontId="5" fillId="4" borderId="2" xfId="0" applyFont="1" applyFill="1" applyBorder="1"/>
    <xf numFmtId="0" fontId="6" fillId="3" borderId="2" xfId="0" applyFont="1" applyFill="1" applyBorder="1" applyAlignment="1">
      <alignment vertical="top"/>
    </xf>
    <xf numFmtId="0" fontId="5" fillId="5" borderId="2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2" xfId="0" applyFont="1" applyFill="1" applyBorder="1" applyAlignment="1">
      <alignment vertical="top" wrapText="1"/>
    </xf>
    <xf numFmtId="0" fontId="0" fillId="4" borderId="0" xfId="0" applyFill="1"/>
    <xf numFmtId="44" fontId="0" fillId="0" borderId="0" xfId="1" applyFont="1"/>
    <xf numFmtId="8" fontId="0" fillId="0" borderId="0" xfId="0" applyNumberFormat="1"/>
    <xf numFmtId="44" fontId="0" fillId="0" borderId="4" xfId="1" applyFont="1" applyBorder="1"/>
    <xf numFmtId="0" fontId="0" fillId="6" borderId="0" xfId="0" applyFill="1"/>
    <xf numFmtId="0" fontId="0" fillId="7" borderId="5" xfId="0" applyFill="1" applyBorder="1"/>
    <xf numFmtId="0" fontId="0" fillId="0" borderId="6" xfId="0" applyBorder="1"/>
    <xf numFmtId="44" fontId="0" fillId="0" borderId="7" xfId="0" applyNumberFormat="1" applyBorder="1"/>
    <xf numFmtId="44" fontId="0" fillId="0" borderId="8" xfId="0" applyNumberFormat="1" applyBorder="1"/>
    <xf numFmtId="0" fontId="0" fillId="0" borderId="9" xfId="0" applyBorder="1"/>
    <xf numFmtId="44" fontId="0" fillId="0" borderId="5" xfId="0" applyNumberFormat="1" applyBorder="1"/>
    <xf numFmtId="44" fontId="0" fillId="0" borderId="10" xfId="0" applyNumberFormat="1" applyBorder="1"/>
    <xf numFmtId="0" fontId="5" fillId="4" borderId="2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6" fillId="0" borderId="3" xfId="0" quotePrefix="1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57FFB-772C-424B-9EE3-B588081CEF46}">
  <dimension ref="A1:M27"/>
  <sheetViews>
    <sheetView tabSelected="1" workbookViewId="0">
      <selection activeCell="B19" sqref="B19"/>
    </sheetView>
  </sheetViews>
  <sheetFormatPr defaultRowHeight="14.4" x14ac:dyDescent="0.3"/>
  <cols>
    <col min="1" max="1" width="18.33203125" customWidth="1"/>
    <col min="2" max="2" width="16.109375" customWidth="1"/>
    <col min="3" max="3" width="16" customWidth="1"/>
    <col min="4" max="4" width="17.88671875" customWidth="1"/>
    <col min="5" max="5" width="18.44140625" bestFit="1" customWidth="1"/>
    <col min="6" max="6" width="20.109375" customWidth="1"/>
    <col min="7" max="7" width="11.6640625" customWidth="1"/>
    <col min="8" max="8" width="11.33203125" customWidth="1"/>
    <col min="9" max="9" width="11" customWidth="1"/>
    <col min="10" max="10" width="22.88671875" customWidth="1"/>
    <col min="13" max="13" width="25.88671875" bestFit="1" customWidth="1"/>
  </cols>
  <sheetData>
    <row r="1" spans="1:13" x14ac:dyDescent="0.3">
      <c r="D1" t="s">
        <v>15</v>
      </c>
      <c r="E1" t="s">
        <v>16</v>
      </c>
      <c r="F1" s="1" t="s">
        <v>19</v>
      </c>
      <c r="I1" t="s">
        <v>24</v>
      </c>
    </row>
    <row r="2" spans="1:13" ht="43.2" x14ac:dyDescent="0.3">
      <c r="A2" s="1" t="s">
        <v>11</v>
      </c>
      <c r="B2" s="1" t="s">
        <v>13</v>
      </c>
      <c r="C2" s="1" t="s">
        <v>12</v>
      </c>
      <c r="D2" s="1" t="s">
        <v>14</v>
      </c>
      <c r="E2" s="1" t="s">
        <v>17</v>
      </c>
      <c r="F2" s="1" t="s">
        <v>18</v>
      </c>
      <c r="G2" s="1" t="s">
        <v>22</v>
      </c>
      <c r="H2" s="1" t="s">
        <v>23</v>
      </c>
      <c r="I2" s="1" t="s">
        <v>25</v>
      </c>
      <c r="J2" s="1" t="s">
        <v>8</v>
      </c>
      <c r="M2" s="1" t="s">
        <v>26</v>
      </c>
    </row>
    <row r="3" spans="1:13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20</v>
      </c>
      <c r="H3" s="2" t="s">
        <v>21</v>
      </c>
      <c r="I3" s="2" t="s">
        <v>6</v>
      </c>
      <c r="J3" s="2" t="s">
        <v>7</v>
      </c>
      <c r="M3" t="s">
        <v>27</v>
      </c>
    </row>
    <row r="4" spans="1:13" x14ac:dyDescent="0.3">
      <c r="A4">
        <v>1</v>
      </c>
      <c r="B4" t="s">
        <v>9</v>
      </c>
      <c r="C4" t="s">
        <v>10</v>
      </c>
      <c r="E4">
        <v>10000</v>
      </c>
      <c r="F4">
        <v>1000</v>
      </c>
      <c r="I4">
        <v>12</v>
      </c>
      <c r="M4" t="s">
        <v>28</v>
      </c>
    </row>
    <row r="5" spans="1:13" x14ac:dyDescent="0.3">
      <c r="A5">
        <v>2</v>
      </c>
      <c r="B5" t="s">
        <v>9</v>
      </c>
      <c r="E5">
        <v>5000</v>
      </c>
      <c r="F5">
        <v>1000</v>
      </c>
    </row>
    <row r="6" spans="1:13" x14ac:dyDescent="0.3">
      <c r="A6">
        <v>3</v>
      </c>
      <c r="C6" t="s">
        <v>9</v>
      </c>
      <c r="E6">
        <v>5000</v>
      </c>
      <c r="F6">
        <v>1000</v>
      </c>
    </row>
    <row r="12" spans="1:13" ht="15" thickBot="1" x14ac:dyDescent="0.35">
      <c r="C12" s="41" t="s">
        <v>99</v>
      </c>
      <c r="D12" s="41" t="s">
        <v>7</v>
      </c>
      <c r="E12" s="41"/>
    </row>
    <row r="14" spans="1:13" x14ac:dyDescent="0.3">
      <c r="D14" s="36" t="s">
        <v>97</v>
      </c>
      <c r="E14" s="36" t="s">
        <v>108</v>
      </c>
    </row>
    <row r="15" spans="1:13" x14ac:dyDescent="0.3">
      <c r="C15" s="36" t="s">
        <v>94</v>
      </c>
      <c r="D15" t="s">
        <v>98</v>
      </c>
      <c r="E15" s="40" t="s">
        <v>106</v>
      </c>
      <c r="F15" t="s">
        <v>92</v>
      </c>
    </row>
    <row r="16" spans="1:13" x14ac:dyDescent="0.3">
      <c r="C16" s="36" t="s">
        <v>94</v>
      </c>
      <c r="D16" s="37">
        <v>10000</v>
      </c>
      <c r="E16" s="37">
        <v>10000</v>
      </c>
      <c r="F16" t="s">
        <v>100</v>
      </c>
    </row>
    <row r="17" spans="2:6" x14ac:dyDescent="0.3">
      <c r="B17" t="s">
        <v>95</v>
      </c>
      <c r="C17" s="36" t="s">
        <v>94</v>
      </c>
      <c r="D17" s="37">
        <f>10000*36</f>
        <v>360000</v>
      </c>
      <c r="E17" s="37">
        <f>10000*24</f>
        <v>240000</v>
      </c>
      <c r="F17" t="s">
        <v>96</v>
      </c>
    </row>
    <row r="18" spans="2:6" ht="15" thickBot="1" x14ac:dyDescent="0.35">
      <c r="D18" s="39">
        <f>SUM(D16:D17)</f>
        <v>370000</v>
      </c>
      <c r="E18" s="39">
        <f>SUM(E16:E17)</f>
        <v>250000</v>
      </c>
    </row>
    <row r="19" spans="2:6" ht="15" thickTop="1" x14ac:dyDescent="0.3"/>
    <row r="20" spans="2:6" x14ac:dyDescent="0.3">
      <c r="D20" s="38">
        <v>2.99</v>
      </c>
      <c r="E20" s="38">
        <v>2.99</v>
      </c>
      <c r="F20" s="2" t="s">
        <v>103</v>
      </c>
    </row>
    <row r="21" spans="2:6" x14ac:dyDescent="0.3">
      <c r="C21" t="s">
        <v>101</v>
      </c>
      <c r="D21" s="37">
        <f>-10000*D20</f>
        <v>-29900.000000000004</v>
      </c>
      <c r="E21" s="37">
        <f>-10000*E20</f>
        <v>-29900.000000000004</v>
      </c>
      <c r="F21" t="s">
        <v>104</v>
      </c>
    </row>
    <row r="22" spans="2:6" x14ac:dyDescent="0.3">
      <c r="C22" t="s">
        <v>101</v>
      </c>
      <c r="D22" s="37">
        <f>D21</f>
        <v>-29900.000000000004</v>
      </c>
      <c r="E22" s="37">
        <f>E21</f>
        <v>-29900.000000000004</v>
      </c>
      <c r="F22" t="s">
        <v>105</v>
      </c>
    </row>
    <row r="23" spans="2:6" x14ac:dyDescent="0.3">
      <c r="C23" t="s">
        <v>93</v>
      </c>
      <c r="D23" s="37">
        <f>-1000*36</f>
        <v>-36000</v>
      </c>
      <c r="E23" s="37">
        <f>-1000*24</f>
        <v>-24000</v>
      </c>
      <c r="F23" t="s">
        <v>91</v>
      </c>
    </row>
    <row r="24" spans="2:6" ht="15" thickBot="1" x14ac:dyDescent="0.35">
      <c r="D24" s="39">
        <f>SUM(D21:D23)</f>
        <v>-95800</v>
      </c>
      <c r="E24" s="39">
        <f>SUM(E21:E23)</f>
        <v>-83800</v>
      </c>
    </row>
    <row r="25" spans="2:6" ht="15.6" thickTop="1" thickBot="1" x14ac:dyDescent="0.35"/>
    <row r="26" spans="2:6" x14ac:dyDescent="0.3">
      <c r="C26" s="42" t="s">
        <v>102</v>
      </c>
      <c r="D26" s="43">
        <f>D18+D24</f>
        <v>274200</v>
      </c>
      <c r="E26" s="44">
        <f>E18+E24</f>
        <v>166200</v>
      </c>
    </row>
    <row r="27" spans="2:6" ht="15" thickBot="1" x14ac:dyDescent="0.35">
      <c r="C27" s="45" t="s">
        <v>107</v>
      </c>
      <c r="D27" s="46">
        <f>D26/36</f>
        <v>7616.666666666667</v>
      </c>
      <c r="E27" s="47">
        <f>E26/24</f>
        <v>6925</v>
      </c>
    </row>
  </sheetData>
  <phoneticPr fontId="3" type="noConversion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21C-48FE-44A7-B989-8D510A1EB42F}">
  <dimension ref="A1:P35"/>
  <sheetViews>
    <sheetView zoomScale="85" zoomScaleNormal="85" workbookViewId="0">
      <selection activeCell="E33" sqref="E33"/>
    </sheetView>
  </sheetViews>
  <sheetFormatPr defaultColWidth="9.109375" defaultRowHeight="13.8" outlineLevelCol="1" x14ac:dyDescent="0.3"/>
  <cols>
    <col min="1" max="1" width="1.33203125" style="4" customWidth="1"/>
    <col min="2" max="2" width="13.6640625" style="4" bestFit="1" customWidth="1"/>
    <col min="3" max="3" width="12.44140625" style="4" bestFit="1" customWidth="1"/>
    <col min="4" max="4" width="11.44140625" style="4" bestFit="1" customWidth="1"/>
    <col min="5" max="5" width="27.33203125" style="4" customWidth="1"/>
    <col min="6" max="6" width="14.5546875" style="4" hidden="1" customWidth="1" outlineLevel="1"/>
    <col min="7" max="7" width="31.44140625" style="5" hidden="1" customWidth="1" outlineLevel="1"/>
    <col min="8" max="8" width="38.5546875" style="5" hidden="1" customWidth="1" outlineLevel="1" collapsed="1"/>
    <col min="9" max="9" width="32.109375" style="4" hidden="1" customWidth="1" outlineLevel="1"/>
    <col min="10" max="10" width="57.6640625" style="4" hidden="1" customWidth="1" outlineLevel="1"/>
    <col min="11" max="11" width="27.5546875" style="4" customWidth="1" collapsed="1"/>
    <col min="12" max="12" width="14.109375" style="4" customWidth="1"/>
    <col min="13" max="13" width="27.33203125" style="4" customWidth="1"/>
    <col min="14" max="14" width="16.109375" style="5" bestFit="1" customWidth="1"/>
    <col min="15" max="16" width="25.5546875" style="4" customWidth="1"/>
    <col min="17" max="16384" width="9.109375" style="4"/>
  </cols>
  <sheetData>
    <row r="1" spans="1:10" x14ac:dyDescent="0.3">
      <c r="A1" s="3" t="s">
        <v>55</v>
      </c>
    </row>
    <row r="3" spans="1:10" x14ac:dyDescent="0.3">
      <c r="B3" s="6" t="s">
        <v>50</v>
      </c>
      <c r="C3" s="6">
        <v>7197</v>
      </c>
      <c r="D3" s="6"/>
    </row>
    <row r="4" spans="1:10" ht="15.6" x14ac:dyDescent="0.3">
      <c r="B4" s="30" t="s">
        <v>56</v>
      </c>
      <c r="C4" s="7"/>
      <c r="D4" s="7"/>
      <c r="E4" s="8"/>
      <c r="F4" s="7"/>
      <c r="G4" s="9"/>
      <c r="H4" s="9"/>
    </row>
    <row r="5" spans="1:10" s="11" customFormat="1" x14ac:dyDescent="0.3">
      <c r="A5" s="10"/>
      <c r="B5" s="31" t="s">
        <v>59</v>
      </c>
      <c r="C5" s="31" t="s">
        <v>60</v>
      </c>
      <c r="D5" s="23" t="s">
        <v>64</v>
      </c>
      <c r="E5" s="24" t="s">
        <v>61</v>
      </c>
      <c r="F5" s="48" t="s">
        <v>67</v>
      </c>
      <c r="G5" s="48"/>
      <c r="H5" s="25" t="s">
        <v>68</v>
      </c>
    </row>
    <row r="6" spans="1:10" s="12" customFormat="1" ht="53.25" customHeight="1" x14ac:dyDescent="0.3">
      <c r="B6" s="21" t="s">
        <v>30</v>
      </c>
      <c r="C6" s="21" t="s">
        <v>30</v>
      </c>
      <c r="D6" s="16" t="s">
        <v>63</v>
      </c>
      <c r="E6" s="17" t="s">
        <v>69</v>
      </c>
      <c r="F6" s="16" t="s">
        <v>29</v>
      </c>
      <c r="G6" s="18" t="str">
        <f t="shared" ref="G6:G13" si="0">CONCATENATE(F6,B6," AS ", "app_",C6)</f>
        <v>app_store_apps.name AS app_name</v>
      </c>
      <c r="H6" s="19" t="s">
        <v>71</v>
      </c>
      <c r="I6" s="50" t="str">
        <f>CONCATENATE("SELECT ",H6,H7,H8,H9,H10,H11,H12,H13)</f>
        <v>SELECT app_store_apps.name AS app_name, app_store_apps.size_bytes AS app_size, app_store_apps.currency AS app_currency, app_store_apps.price AS app_price, app_store_apps.review_count AS app_rev_count, app_store_apps.rating AS app_rating, app_store_apps.content_rating AS app_content_rating, app_store_apps.primary_genre AS app_primary_genre</v>
      </c>
      <c r="J6" s="50" t="s">
        <v>78</v>
      </c>
    </row>
    <row r="7" spans="1:10" s="12" customFormat="1" ht="27.6" x14ac:dyDescent="0.3">
      <c r="B7" s="21" t="s">
        <v>31</v>
      </c>
      <c r="C7" s="21" t="s">
        <v>38</v>
      </c>
      <c r="D7" s="16" t="s">
        <v>63</v>
      </c>
      <c r="E7" s="17" t="s">
        <v>48</v>
      </c>
      <c r="F7" s="16" t="s">
        <v>29</v>
      </c>
      <c r="G7" s="18" t="str">
        <f t="shared" si="0"/>
        <v>app_store_apps.size_bytes AS app_size</v>
      </c>
      <c r="H7" s="19" t="s">
        <v>72</v>
      </c>
      <c r="I7" s="51"/>
      <c r="J7" s="51"/>
    </row>
    <row r="8" spans="1:10" s="12" customFormat="1" ht="27.6" x14ac:dyDescent="0.3">
      <c r="B8" s="33" t="s">
        <v>32</v>
      </c>
      <c r="C8" s="33" t="s">
        <v>32</v>
      </c>
      <c r="D8" s="34" t="s">
        <v>63</v>
      </c>
      <c r="E8" s="35" t="s">
        <v>90</v>
      </c>
      <c r="F8" s="16" t="s">
        <v>29</v>
      </c>
      <c r="G8" s="18" t="str">
        <f t="shared" si="0"/>
        <v>app_store_apps.currency AS app_currency</v>
      </c>
      <c r="H8" s="19" t="s">
        <v>73</v>
      </c>
      <c r="I8" s="51"/>
      <c r="J8" s="51"/>
    </row>
    <row r="9" spans="1:10" s="12" customFormat="1" ht="17.25" customHeight="1" x14ac:dyDescent="0.3">
      <c r="B9" s="21" t="s">
        <v>33</v>
      </c>
      <c r="C9" s="21" t="s">
        <v>33</v>
      </c>
      <c r="D9" s="16" t="s">
        <v>62</v>
      </c>
      <c r="E9" s="16"/>
      <c r="F9" s="16" t="s">
        <v>29</v>
      </c>
      <c r="G9" s="18" t="str">
        <f t="shared" si="0"/>
        <v>app_store_apps.price AS app_price</v>
      </c>
      <c r="H9" s="19" t="s">
        <v>74</v>
      </c>
      <c r="I9" s="51"/>
      <c r="J9" s="51"/>
    </row>
    <row r="10" spans="1:10" s="12" customFormat="1" ht="27.75" customHeight="1" x14ac:dyDescent="0.3">
      <c r="B10" s="21" t="s">
        <v>34</v>
      </c>
      <c r="C10" s="21" t="s">
        <v>53</v>
      </c>
      <c r="D10" s="16" t="s">
        <v>63</v>
      </c>
      <c r="E10" s="16"/>
      <c r="F10" s="16" t="s">
        <v>29</v>
      </c>
      <c r="G10" s="18" t="str">
        <f t="shared" si="0"/>
        <v>app_store_apps.review_count AS app_rev_count</v>
      </c>
      <c r="H10" s="19" t="s">
        <v>75</v>
      </c>
      <c r="I10" s="51"/>
      <c r="J10" s="51"/>
    </row>
    <row r="11" spans="1:10" s="12" customFormat="1" ht="17.25" customHeight="1" x14ac:dyDescent="0.3">
      <c r="B11" s="21" t="s">
        <v>35</v>
      </c>
      <c r="C11" s="21" t="s">
        <v>35</v>
      </c>
      <c r="D11" s="16" t="s">
        <v>65</v>
      </c>
      <c r="E11" s="16"/>
      <c r="F11" s="16" t="s">
        <v>29</v>
      </c>
      <c r="G11" s="18" t="str">
        <f t="shared" si="0"/>
        <v>app_store_apps.rating AS app_rating</v>
      </c>
      <c r="H11" s="19" t="s">
        <v>76</v>
      </c>
      <c r="I11" s="51"/>
      <c r="J11" s="51"/>
    </row>
    <row r="12" spans="1:10" s="12" customFormat="1" ht="27.6" x14ac:dyDescent="0.3">
      <c r="B12" s="21" t="s">
        <v>36</v>
      </c>
      <c r="C12" s="21" t="s">
        <v>37</v>
      </c>
      <c r="D12" s="16" t="s">
        <v>63</v>
      </c>
      <c r="E12" s="20" t="s">
        <v>47</v>
      </c>
      <c r="F12" s="16" t="s">
        <v>29</v>
      </c>
      <c r="G12" s="18" t="str">
        <f t="shared" si="0"/>
        <v>app_store_apps.content_rating AS app_primary_genre</v>
      </c>
      <c r="H12" s="19" t="s">
        <v>77</v>
      </c>
      <c r="I12" s="51"/>
      <c r="J12" s="51"/>
    </row>
    <row r="13" spans="1:10" s="12" customFormat="1" ht="27.6" x14ac:dyDescent="0.3">
      <c r="B13" s="21" t="s">
        <v>37</v>
      </c>
      <c r="C13" s="21" t="s">
        <v>37</v>
      </c>
      <c r="D13" s="16" t="s">
        <v>63</v>
      </c>
      <c r="E13" s="16" t="s">
        <v>54</v>
      </c>
      <c r="F13" s="16" t="s">
        <v>29</v>
      </c>
      <c r="G13" s="18" t="str">
        <f t="shared" si="0"/>
        <v>app_store_apps.primary_genre AS app_primary_genre</v>
      </c>
      <c r="H13" s="19" t="s">
        <v>58</v>
      </c>
      <c r="I13" s="51"/>
      <c r="J13" s="51"/>
    </row>
    <row r="14" spans="1:10" s="12" customFormat="1" x14ac:dyDescent="0.3">
      <c r="G14" s="13"/>
      <c r="H14" s="13"/>
    </row>
    <row r="15" spans="1:10" s="12" customFormat="1" x14ac:dyDescent="0.3">
      <c r="B15" s="6" t="s">
        <v>50</v>
      </c>
      <c r="C15" s="6">
        <v>10840</v>
      </c>
      <c r="D15" s="4"/>
      <c r="E15" s="4"/>
      <c r="F15" s="5"/>
      <c r="G15" s="5"/>
      <c r="H15" s="5"/>
    </row>
    <row r="16" spans="1:10" s="12" customFormat="1" ht="15.6" x14ac:dyDescent="0.3">
      <c r="B16" s="29" t="s">
        <v>57</v>
      </c>
      <c r="C16" s="14"/>
      <c r="D16" s="14"/>
      <c r="E16" s="15"/>
      <c r="F16" s="14"/>
      <c r="G16" s="14"/>
      <c r="H16" s="14"/>
    </row>
    <row r="17" spans="2:16" s="12" customFormat="1" x14ac:dyDescent="0.3">
      <c r="B17" s="26" t="s">
        <v>59</v>
      </c>
      <c r="C17" s="28" t="s">
        <v>60</v>
      </c>
      <c r="D17" s="26" t="s">
        <v>64</v>
      </c>
      <c r="E17" s="27" t="s">
        <v>61</v>
      </c>
      <c r="F17" s="49" t="s">
        <v>67</v>
      </c>
      <c r="G17" s="49"/>
      <c r="H17" s="28" t="s">
        <v>68</v>
      </c>
    </row>
    <row r="18" spans="2:16" s="12" customFormat="1" ht="39.75" customHeight="1" x14ac:dyDescent="0.3">
      <c r="B18" s="21" t="s">
        <v>30</v>
      </c>
      <c r="C18" s="21" t="s">
        <v>30</v>
      </c>
      <c r="D18" s="16" t="s">
        <v>63</v>
      </c>
      <c r="E18" s="17" t="s">
        <v>70</v>
      </c>
      <c r="F18" s="16" t="s">
        <v>43</v>
      </c>
      <c r="G18" s="17" t="str">
        <f>CONCATENATE(F18,B18," AS ", "play_",C18,", ")</f>
        <v xml:space="preserve">play_store_apps.name AS play_name, </v>
      </c>
      <c r="H18" s="32" t="s">
        <v>79</v>
      </c>
      <c r="I18" s="51" t="str">
        <f>CONCATENATE("SELECT ",H18,H19,H20,H21,H22,H23,H24,H25,H26,H27)</f>
        <v>SELECT play_store_apps.name AS play_name, play_store_apps.category AS play_primary_genre, play_store_apps.rating AS play_rating, play_store_apps.review_count AS play_rev_count, play_store_apps.size AS play_size, play_store_apps.install_count AS play_install_count, play_store_apps.type AS play_paid_vs_free, play_store_apps.price AS play_price, play_store_apps.content_rating AS play_content_rating, play_store_apps.genres AS play_genres</v>
      </c>
      <c r="J18" s="51" t="s">
        <v>89</v>
      </c>
    </row>
    <row r="19" spans="2:16" s="12" customFormat="1" ht="27.6" x14ac:dyDescent="0.3">
      <c r="B19" s="21" t="s">
        <v>39</v>
      </c>
      <c r="C19" s="21" t="s">
        <v>37</v>
      </c>
      <c r="D19" s="16" t="s">
        <v>63</v>
      </c>
      <c r="E19" s="17" t="s">
        <v>51</v>
      </c>
      <c r="F19" s="16" t="s">
        <v>43</v>
      </c>
      <c r="G19" s="17" t="str">
        <f t="shared" ref="G19:G26" si="1">CONCATENATE(F19,B19," AS ", "play_",C19,", ")</f>
        <v xml:space="preserve">play_store_apps.category AS play_primary_genre, </v>
      </c>
      <c r="H19" s="32" t="s">
        <v>84</v>
      </c>
      <c r="I19" s="51"/>
      <c r="J19" s="51"/>
    </row>
    <row r="20" spans="2:16" s="12" customFormat="1" x14ac:dyDescent="0.3">
      <c r="B20" s="21" t="s">
        <v>35</v>
      </c>
      <c r="C20" s="21" t="s">
        <v>35</v>
      </c>
      <c r="D20" s="16" t="s">
        <v>65</v>
      </c>
      <c r="E20" s="17"/>
      <c r="F20" s="16" t="s">
        <v>43</v>
      </c>
      <c r="G20" s="17" t="str">
        <f t="shared" si="1"/>
        <v xml:space="preserve">play_store_apps.rating AS play_rating, </v>
      </c>
      <c r="H20" s="32" t="s">
        <v>82</v>
      </c>
      <c r="I20" s="51"/>
      <c r="J20" s="51"/>
      <c r="M20" s="13"/>
    </row>
    <row r="21" spans="2:16" s="12" customFormat="1" ht="27.6" x14ac:dyDescent="0.3">
      <c r="B21" s="21" t="s">
        <v>34</v>
      </c>
      <c r="C21" s="21" t="s">
        <v>53</v>
      </c>
      <c r="D21" s="16" t="s">
        <v>66</v>
      </c>
      <c r="E21" s="17"/>
      <c r="F21" s="16" t="s">
        <v>43</v>
      </c>
      <c r="G21" s="17" t="str">
        <f t="shared" si="1"/>
        <v xml:space="preserve">play_store_apps.review_count AS play_rev_count, </v>
      </c>
      <c r="H21" s="32" t="s">
        <v>81</v>
      </c>
      <c r="I21" s="51"/>
      <c r="J21" s="51"/>
      <c r="M21" s="13"/>
    </row>
    <row r="22" spans="2:16" s="12" customFormat="1" x14ac:dyDescent="0.3">
      <c r="B22" s="21" t="s">
        <v>38</v>
      </c>
      <c r="C22" s="21" t="s">
        <v>38</v>
      </c>
      <c r="D22" s="16" t="s">
        <v>63</v>
      </c>
      <c r="E22" s="16" t="s">
        <v>49</v>
      </c>
      <c r="F22" s="16" t="s">
        <v>43</v>
      </c>
      <c r="G22" s="17" t="str">
        <f t="shared" si="1"/>
        <v xml:space="preserve">play_store_apps.size AS play_size, </v>
      </c>
      <c r="H22" s="32" t="s">
        <v>85</v>
      </c>
      <c r="I22" s="51"/>
      <c r="J22" s="51"/>
      <c r="M22" s="13"/>
    </row>
    <row r="23" spans="2:16" ht="27.6" x14ac:dyDescent="0.3">
      <c r="B23" s="21" t="s">
        <v>40</v>
      </c>
      <c r="C23" s="21" t="s">
        <v>40</v>
      </c>
      <c r="D23" s="16" t="s">
        <v>63</v>
      </c>
      <c r="E23" s="17"/>
      <c r="F23" s="16" t="s">
        <v>43</v>
      </c>
      <c r="G23" s="17" t="str">
        <f t="shared" si="1"/>
        <v xml:space="preserve">play_store_apps.install_count AS play_install_count, </v>
      </c>
      <c r="H23" s="32" t="s">
        <v>86</v>
      </c>
      <c r="I23" s="51"/>
      <c r="J23" s="51"/>
      <c r="K23" s="12"/>
      <c r="L23" s="12"/>
      <c r="M23" s="13"/>
      <c r="N23" s="12"/>
      <c r="O23" s="12"/>
      <c r="P23" s="12"/>
    </row>
    <row r="24" spans="2:16" ht="27.6" x14ac:dyDescent="0.3">
      <c r="B24" s="33" t="s">
        <v>41</v>
      </c>
      <c r="C24" s="33" t="s">
        <v>45</v>
      </c>
      <c r="D24" s="34" t="s">
        <v>63</v>
      </c>
      <c r="E24" s="35" t="s">
        <v>44</v>
      </c>
      <c r="F24" s="16" t="s">
        <v>43</v>
      </c>
      <c r="G24" s="17" t="str">
        <f t="shared" si="1"/>
        <v xml:space="preserve">play_store_apps.type AS play_paid_vs_free, </v>
      </c>
      <c r="H24" s="32" t="s">
        <v>87</v>
      </c>
      <c r="I24" s="51"/>
      <c r="J24" s="51"/>
      <c r="K24" s="12"/>
      <c r="L24" s="12"/>
      <c r="M24" s="13"/>
      <c r="N24" s="12"/>
      <c r="O24" s="12"/>
      <c r="P24" s="12"/>
    </row>
    <row r="25" spans="2:16" ht="23.25" customHeight="1" x14ac:dyDescent="0.3">
      <c r="B25" s="21" t="s">
        <v>33</v>
      </c>
      <c r="C25" s="21" t="s">
        <v>33</v>
      </c>
      <c r="D25" s="16" t="s">
        <v>63</v>
      </c>
      <c r="E25" s="17"/>
      <c r="F25" s="16" t="s">
        <v>43</v>
      </c>
      <c r="G25" s="17" t="str">
        <f t="shared" si="1"/>
        <v xml:space="preserve">play_store_apps.price AS play_price, </v>
      </c>
      <c r="H25" s="32" t="s">
        <v>80</v>
      </c>
      <c r="I25" s="51"/>
      <c r="J25" s="51"/>
      <c r="M25" s="5"/>
      <c r="N25" s="4"/>
    </row>
    <row r="26" spans="2:16" ht="41.4" x14ac:dyDescent="0.3">
      <c r="B26" s="21" t="s">
        <v>36</v>
      </c>
      <c r="C26" s="21" t="s">
        <v>36</v>
      </c>
      <c r="D26" s="16" t="s">
        <v>63</v>
      </c>
      <c r="E26" s="22" t="s">
        <v>46</v>
      </c>
      <c r="F26" s="16" t="s">
        <v>43</v>
      </c>
      <c r="G26" s="17" t="str">
        <f t="shared" si="1"/>
        <v xml:space="preserve">play_store_apps.content_rating AS play_content_rating, </v>
      </c>
      <c r="H26" s="32" t="s">
        <v>83</v>
      </c>
      <c r="I26" s="51"/>
      <c r="J26" s="51"/>
      <c r="M26" s="5"/>
      <c r="N26" s="4"/>
    </row>
    <row r="27" spans="2:16" ht="27.6" x14ac:dyDescent="0.3">
      <c r="B27" s="21" t="s">
        <v>42</v>
      </c>
      <c r="C27" s="21" t="s">
        <v>42</v>
      </c>
      <c r="D27" s="16" t="s">
        <v>63</v>
      </c>
      <c r="E27" s="16" t="s">
        <v>52</v>
      </c>
      <c r="F27" s="16" t="s">
        <v>43</v>
      </c>
      <c r="G27" s="17" t="str">
        <f t="shared" ref="G27" si="2">CONCATENATE(F27,B27," AS ", "play_",C27)</f>
        <v>play_store_apps.genres AS play_genres</v>
      </c>
      <c r="H27" s="32" t="s">
        <v>88</v>
      </c>
      <c r="I27" s="51"/>
      <c r="J27" s="51"/>
      <c r="M27" s="5"/>
      <c r="N27" s="4"/>
    </row>
    <row r="28" spans="2:16" x14ac:dyDescent="0.3">
      <c r="H28" s="4"/>
      <c r="M28" s="5"/>
      <c r="N28" s="4"/>
    </row>
    <row r="29" spans="2:16" x14ac:dyDescent="0.3">
      <c r="B29" s="12"/>
      <c r="C29" s="12"/>
      <c r="D29" s="12"/>
      <c r="E29" s="13"/>
      <c r="F29" s="12"/>
      <c r="G29" s="13"/>
      <c r="H29" s="4"/>
      <c r="M29" s="5"/>
      <c r="N29" s="4"/>
    </row>
    <row r="30" spans="2:16" x14ac:dyDescent="0.3">
      <c r="B30" s="12"/>
      <c r="C30" s="12"/>
      <c r="D30" s="12"/>
      <c r="E30" s="13"/>
      <c r="F30" s="12"/>
      <c r="G30" s="13"/>
      <c r="H30" s="13"/>
      <c r="M30" s="5"/>
      <c r="N30" s="4"/>
    </row>
    <row r="31" spans="2:16" x14ac:dyDescent="0.3">
      <c r="G31" s="13"/>
      <c r="M31" s="5"/>
      <c r="N31" s="4"/>
    </row>
    <row r="32" spans="2:16" x14ac:dyDescent="0.3">
      <c r="G32" s="13"/>
      <c r="M32" s="5"/>
      <c r="N32" s="4"/>
    </row>
    <row r="33" spans="7:14" x14ac:dyDescent="0.3">
      <c r="G33" s="13"/>
      <c r="M33" s="5"/>
      <c r="N33" s="4"/>
    </row>
    <row r="34" spans="7:14" x14ac:dyDescent="0.3">
      <c r="M34" s="5"/>
      <c r="N34" s="4"/>
    </row>
    <row r="35" spans="7:14" x14ac:dyDescent="0.3">
      <c r="M35" s="5"/>
      <c r="N35" s="4"/>
    </row>
  </sheetData>
  <mergeCells count="6">
    <mergeCell ref="F5:G5"/>
    <mergeCell ref="F17:G17"/>
    <mergeCell ref="I6:I13"/>
    <mergeCell ref="J6:J13"/>
    <mergeCell ref="I18:I27"/>
    <mergeCell ref="J18:J27"/>
  </mergeCells>
  <pageMargins left="0.23" right="0.26" top="0.6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Naming and Aliasing - Lori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Alvarez</dc:creator>
  <cp:lastModifiedBy>Media Anwar</cp:lastModifiedBy>
  <cp:lastPrinted>2020-04-10T02:27:31Z</cp:lastPrinted>
  <dcterms:created xsi:type="dcterms:W3CDTF">2020-04-09T19:52:56Z</dcterms:created>
  <dcterms:modified xsi:type="dcterms:W3CDTF">2020-04-10T16:54:04Z</dcterms:modified>
</cp:coreProperties>
</file>