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f8d2e54fd671a7/Desktop/"/>
    </mc:Choice>
  </mc:AlternateContent>
  <xr:revisionPtr revIDLastSave="0" documentId="8_{7898786B-D2B7-4265-BD6D-2E53E99FCCDA}" xr6:coauthVersionLast="47" xr6:coauthVersionMax="47" xr10:uidLastSave="{00000000-0000-0000-0000-000000000000}"/>
  <bookViews>
    <workbookView xWindow="-108" yWindow="-108" windowWidth="23256" windowHeight="12456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6" i="10" l="1"/>
  <c r="P1666" i="10" s="1"/>
  <c r="V1666" i="10"/>
  <c r="W1666" i="10"/>
  <c r="AA1666" i="10"/>
  <c r="AB1666" i="10"/>
  <c r="AC1666" i="10"/>
  <c r="AD1666" i="10"/>
  <c r="AE1666" i="10"/>
  <c r="AF1666" i="10"/>
  <c r="AI1666" i="10" a="1"/>
  <c r="AI1666" i="10"/>
  <c r="N1667" i="10"/>
  <c r="O1666" i="10" s="1"/>
  <c r="O1667" i="10"/>
  <c r="P1667" i="10"/>
  <c r="Q1666" i="10" s="1"/>
  <c r="Q1667" i="10"/>
  <c r="V1667" i="10"/>
  <c r="W1667" i="10"/>
  <c r="Z1667" i="10"/>
  <c r="AA1667" i="10"/>
  <c r="AB1667" i="10"/>
  <c r="AC1667" i="10"/>
  <c r="AD1667" i="10"/>
  <c r="AE1667" i="10"/>
  <c r="AF1667" i="10"/>
  <c r="AI1667" i="10" a="1"/>
  <c r="AI1667" i="10" s="1"/>
  <c r="N1668" i="10"/>
  <c r="O1669" i="10" s="1"/>
  <c r="O1668" i="10"/>
  <c r="V1668" i="10"/>
  <c r="W1668" i="10"/>
  <c r="Z1668" i="10"/>
  <c r="AA1668" i="10"/>
  <c r="AB1668" i="10"/>
  <c r="AC1668" i="10"/>
  <c r="AD1668" i="10"/>
  <c r="AE1668" i="10"/>
  <c r="AF1668" i="10"/>
  <c r="AI1668" i="10" a="1"/>
  <c r="AI1668" i="10" s="1"/>
  <c r="N1669" i="10"/>
  <c r="P1669" i="10"/>
  <c r="Q1668" i="10" s="1"/>
  <c r="V1669" i="10"/>
  <c r="W1669" i="10"/>
  <c r="Z1669" i="10"/>
  <c r="AA1669" i="10"/>
  <c r="AB1669" i="10"/>
  <c r="AC1669" i="10"/>
  <c r="AD1669" i="10"/>
  <c r="AE1669" i="10"/>
  <c r="AF1669" i="10"/>
  <c r="AI1669" i="10" a="1"/>
  <c r="AI1669" i="10" s="1"/>
  <c r="N1670" i="10"/>
  <c r="V1670" i="10"/>
  <c r="W1670" i="10"/>
  <c r="Z1670" i="10"/>
  <c r="AA1670" i="10"/>
  <c r="AB1670" i="10"/>
  <c r="AC1670" i="10"/>
  <c r="AD1670" i="10"/>
  <c r="AE1670" i="10"/>
  <c r="AF1670" i="10"/>
  <c r="AI1670" i="10" a="1"/>
  <c r="AI1670" i="10"/>
  <c r="AK1670" i="10" s="1"/>
  <c r="Y1671" i="10" s="1"/>
  <c r="N1671" i="10"/>
  <c r="V1671" i="10"/>
  <c r="W1671" i="10"/>
  <c r="Z1671" i="10"/>
  <c r="AA1671" i="10"/>
  <c r="AB1671" i="10"/>
  <c r="AC1671" i="10"/>
  <c r="AD1671" i="10"/>
  <c r="AE1671" i="10"/>
  <c r="AF1671" i="10"/>
  <c r="AI1671" i="10" a="1"/>
  <c r="AI1671" i="10" s="1"/>
  <c r="N1672" i="10"/>
  <c r="O1673" i="10" s="1"/>
  <c r="V1672" i="10"/>
  <c r="W1672" i="10"/>
  <c r="Z1672" i="10"/>
  <c r="AA1672" i="10"/>
  <c r="AB1672" i="10"/>
  <c r="AC1672" i="10"/>
  <c r="AD1672" i="10"/>
  <c r="AE1672" i="10"/>
  <c r="AF1672" i="10"/>
  <c r="AI1672" i="10" a="1"/>
  <c r="AI1672" i="10" s="1"/>
  <c r="N1673" i="10"/>
  <c r="V1673" i="10"/>
  <c r="W1673" i="10"/>
  <c r="Z1673" i="10"/>
  <c r="AA1673" i="10"/>
  <c r="AB1673" i="10"/>
  <c r="AC1673" i="10"/>
  <c r="AD1673" i="10"/>
  <c r="AE1673" i="10"/>
  <c r="AF1673" i="10"/>
  <c r="AI1673" i="10" a="1"/>
  <c r="AI1673" i="10" s="1"/>
  <c r="N1674" i="10"/>
  <c r="V1674" i="10"/>
  <c r="W1674" i="10"/>
  <c r="Z1674" i="10"/>
  <c r="AA1674" i="10"/>
  <c r="AB1674" i="10"/>
  <c r="AC1674" i="10"/>
  <c r="AD1674" i="10"/>
  <c r="AE1674" i="10"/>
  <c r="AF1674" i="10"/>
  <c r="AI1674" i="10" a="1"/>
  <c r="AI1674" i="10" s="1"/>
  <c r="N1675" i="10"/>
  <c r="P1675" i="10" s="1"/>
  <c r="V1675" i="10"/>
  <c r="W1675" i="10"/>
  <c r="Z1675" i="10"/>
  <c r="AA1675" i="10"/>
  <c r="AB1675" i="10"/>
  <c r="AC1675" i="10"/>
  <c r="AD1675" i="10"/>
  <c r="AE1675" i="10"/>
  <c r="AF1675" i="10"/>
  <c r="AI1675" i="10" a="1"/>
  <c r="AI1675" i="10" s="1"/>
  <c r="N1676" i="10"/>
  <c r="V1676" i="10"/>
  <c r="W1676" i="10"/>
  <c r="Z1676" i="10"/>
  <c r="AA1676" i="10"/>
  <c r="AB1676" i="10"/>
  <c r="AC1676" i="10"/>
  <c r="AD1676" i="10"/>
  <c r="AE1676" i="10"/>
  <c r="AF1676" i="10"/>
  <c r="AI1676" i="10" a="1"/>
  <c r="AI1676" i="10"/>
  <c r="N1677" i="10"/>
  <c r="V1677" i="10"/>
  <c r="W1677" i="10"/>
  <c r="Z1677" i="10"/>
  <c r="AA1677" i="10"/>
  <c r="AB1677" i="10"/>
  <c r="AC1677" i="10"/>
  <c r="AD1677" i="10"/>
  <c r="AE1677" i="10"/>
  <c r="AF1677" i="10"/>
  <c r="AI1677" i="10" a="1"/>
  <c r="AI1677" i="10" s="1"/>
  <c r="N1678" i="10"/>
  <c r="O1679" i="10" s="1"/>
  <c r="V1678" i="10"/>
  <c r="W1678" i="10"/>
  <c r="Z1678" i="10"/>
  <c r="AA1678" i="10"/>
  <c r="AB1678" i="10"/>
  <c r="AC1678" i="10"/>
  <c r="AD1678" i="10"/>
  <c r="AE1678" i="10"/>
  <c r="AF1678" i="10"/>
  <c r="AI1678" i="10" a="1"/>
  <c r="AI1678" i="10"/>
  <c r="AK1678" i="10" s="1"/>
  <c r="N1679" i="10"/>
  <c r="V1679" i="10"/>
  <c r="W1679" i="10"/>
  <c r="Z1679" i="10"/>
  <c r="AA1679" i="10"/>
  <c r="AB1679" i="10"/>
  <c r="AC1679" i="10"/>
  <c r="AD1679" i="10"/>
  <c r="AE1679" i="10"/>
  <c r="AF1679" i="10"/>
  <c r="AI1679" i="10" a="1"/>
  <c r="AI1679" i="10" s="1"/>
  <c r="N1680" i="10"/>
  <c r="O1681" i="10" s="1"/>
  <c r="V1680" i="10"/>
  <c r="W1680" i="10"/>
  <c r="Z1680" i="10"/>
  <c r="AA1680" i="10"/>
  <c r="AB1680" i="10"/>
  <c r="AC1680" i="10"/>
  <c r="AD1680" i="10"/>
  <c r="AE1680" i="10"/>
  <c r="AF1680" i="10"/>
  <c r="AI1680" i="10" a="1"/>
  <c r="AI1680" i="10"/>
  <c r="AM1680" i="10" s="1"/>
  <c r="AK1680" i="10"/>
  <c r="Y1681" i="10" s="1"/>
  <c r="N1681" i="10"/>
  <c r="V1681" i="10"/>
  <c r="W1681" i="10"/>
  <c r="Z1681" i="10"/>
  <c r="AA1681" i="10"/>
  <c r="AB1681" i="10"/>
  <c r="AC1681" i="10"/>
  <c r="AD1681" i="10"/>
  <c r="AE1681" i="10"/>
  <c r="AF1681" i="10"/>
  <c r="AI1681" i="10" a="1"/>
  <c r="AI1681" i="10" s="1"/>
  <c r="AK1681" i="10" s="1"/>
  <c r="Y1680" i="10" s="1"/>
  <c r="AM1681" i="10"/>
  <c r="X1680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N1652" i="10" s="1"/>
  <c r="P1652" i="10" s="1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A1650" i="10"/>
  <c r="AB1650" i="10"/>
  <c r="AC1650" i="10"/>
  <c r="AD1650" i="10"/>
  <c r="AE1650" i="10"/>
  <c r="AF1650" i="10"/>
  <c r="AI1650" i="10" a="1"/>
  <c r="AI1650" i="10" s="1"/>
  <c r="V1651" i="10"/>
  <c r="W1651" i="10"/>
  <c r="AA1651" i="10"/>
  <c r="AB1651" i="10"/>
  <c r="AC1651" i="10"/>
  <c r="AD1651" i="10"/>
  <c r="AE1651" i="10"/>
  <c r="AF1651" i="10"/>
  <c r="AI1651" i="10" a="1"/>
  <c r="AI1651" i="10" s="1"/>
  <c r="V1652" i="10"/>
  <c r="W1652" i="10"/>
  <c r="AA1652" i="10"/>
  <c r="AB1652" i="10"/>
  <c r="AC1652" i="10"/>
  <c r="AD1652" i="10"/>
  <c r="AE1652" i="10"/>
  <c r="AF1652" i="10"/>
  <c r="AI1652" i="10" a="1"/>
  <c r="AI1652" i="10" s="1"/>
  <c r="V1653" i="10"/>
  <c r="W1653" i="10"/>
  <c r="AA1653" i="10"/>
  <c r="AB1653" i="10"/>
  <c r="AC1653" i="10"/>
  <c r="AD1653" i="10"/>
  <c r="AE1653" i="10"/>
  <c r="AF1653" i="10"/>
  <c r="AI1653" i="10" a="1"/>
  <c r="AI1653" i="10" s="1"/>
  <c r="V1654" i="10"/>
  <c r="W1654" i="10"/>
  <c r="AA1654" i="10"/>
  <c r="AB1654" i="10"/>
  <c r="AC1654" i="10"/>
  <c r="AD1654" i="10"/>
  <c r="AE1654" i="10"/>
  <c r="AF1654" i="10"/>
  <c r="AI1654" i="10" a="1"/>
  <c r="AI1654" i="10" s="1"/>
  <c r="V1655" i="10"/>
  <c r="W1655" i="10"/>
  <c r="AA1655" i="10"/>
  <c r="AB1655" i="10"/>
  <c r="AC1655" i="10"/>
  <c r="AD1655" i="10"/>
  <c r="AE1655" i="10"/>
  <c r="AF1655" i="10"/>
  <c r="AI1655" i="10" a="1"/>
  <c r="AI1655" i="10" s="1"/>
  <c r="V1656" i="10"/>
  <c r="W1656" i="10"/>
  <c r="AA1656" i="10"/>
  <c r="AB1656" i="10"/>
  <c r="AC1656" i="10"/>
  <c r="AD1656" i="10"/>
  <c r="AE1656" i="10"/>
  <c r="AF1656" i="10"/>
  <c r="AI1656" i="10" a="1"/>
  <c r="AI1656" i="10" s="1"/>
  <c r="V1657" i="10"/>
  <c r="W1657" i="10"/>
  <c r="AA1657" i="10"/>
  <c r="AB1657" i="10"/>
  <c r="AC1657" i="10"/>
  <c r="AD1657" i="10"/>
  <c r="AE1657" i="10"/>
  <c r="AF1657" i="10"/>
  <c r="AI1657" i="10" a="1"/>
  <c r="AI1657" i="10" s="1"/>
  <c r="V1658" i="10"/>
  <c r="W1658" i="10"/>
  <c r="AA1658" i="10"/>
  <c r="AB1658" i="10"/>
  <c r="AC1658" i="10"/>
  <c r="AD1658" i="10"/>
  <c r="AE1658" i="10"/>
  <c r="AF1658" i="10"/>
  <c r="AI1658" i="10" a="1"/>
  <c r="AI1658" i="10" s="1"/>
  <c r="V1659" i="10"/>
  <c r="W1659" i="10"/>
  <c r="AA1659" i="10"/>
  <c r="AB1659" i="10"/>
  <c r="AC1659" i="10"/>
  <c r="AD1659" i="10"/>
  <c r="AE1659" i="10"/>
  <c r="AF1659" i="10"/>
  <c r="AI1659" i="10" a="1"/>
  <c r="AI1659" i="10" s="1"/>
  <c r="V1660" i="10"/>
  <c r="W1660" i="10"/>
  <c r="AA1660" i="10"/>
  <c r="AB1660" i="10"/>
  <c r="AC1660" i="10"/>
  <c r="AD1660" i="10"/>
  <c r="AE1660" i="10"/>
  <c r="AF1660" i="10"/>
  <c r="AI1660" i="10" a="1"/>
  <c r="AI1660" i="10" s="1"/>
  <c r="V1661" i="10"/>
  <c r="W1661" i="10"/>
  <c r="AA1661" i="10"/>
  <c r="AB1661" i="10"/>
  <c r="AC1661" i="10"/>
  <c r="AD1661" i="10"/>
  <c r="AE1661" i="10"/>
  <c r="AF1661" i="10"/>
  <c r="AI1661" i="10" a="1"/>
  <c r="AI1661" i="10" s="1"/>
  <c r="V1662" i="10"/>
  <c r="W1662" i="10"/>
  <c r="AA1662" i="10"/>
  <c r="AB1662" i="10"/>
  <c r="AC1662" i="10"/>
  <c r="AD1662" i="10"/>
  <c r="AE1662" i="10"/>
  <c r="AF1662" i="10"/>
  <c r="AI1662" i="10" a="1"/>
  <c r="AI1662" i="10" s="1"/>
  <c r="N1663" i="10"/>
  <c r="V1663" i="10"/>
  <c r="W1663" i="10"/>
  <c r="AA1663" i="10"/>
  <c r="AB1663" i="10"/>
  <c r="AC1663" i="10"/>
  <c r="AD1663" i="10"/>
  <c r="AE1663" i="10"/>
  <c r="AF1663" i="10"/>
  <c r="AI1663" i="10" a="1"/>
  <c r="AI1663" i="10" s="1"/>
  <c r="V1664" i="10"/>
  <c r="W1664" i="10"/>
  <c r="AA1664" i="10"/>
  <c r="AB1664" i="10"/>
  <c r="AC1664" i="10"/>
  <c r="AD1664" i="10"/>
  <c r="AE1664" i="10"/>
  <c r="AF1664" i="10"/>
  <c r="AI1664" i="10" a="1"/>
  <c r="AI1664" i="10" s="1"/>
  <c r="N1665" i="10"/>
  <c r="O1664" i="10" s="1"/>
  <c r="V1665" i="10"/>
  <c r="W1665" i="10"/>
  <c r="AA1665" i="10"/>
  <c r="AB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S1681" i="10" l="1"/>
  <c r="AQ1681" i="10"/>
  <c r="Q1674" i="10"/>
  <c r="Y1679" i="10"/>
  <c r="S1679" i="10" s="1"/>
  <c r="AN1681" i="10"/>
  <c r="AQ1680" i="10"/>
  <c r="X1681" i="10"/>
  <c r="AT1681" i="10" s="1"/>
  <c r="P1681" i="10"/>
  <c r="P1677" i="10"/>
  <c r="P1676" i="10"/>
  <c r="AT1680" i="10"/>
  <c r="P1679" i="10"/>
  <c r="O1674" i="10"/>
  <c r="AM1670" i="10"/>
  <c r="AM1666" i="10"/>
  <c r="AK1666" i="10"/>
  <c r="P1674" i="10"/>
  <c r="O1678" i="10"/>
  <c r="P1673" i="10"/>
  <c r="P1678" i="10"/>
  <c r="O1677" i="10"/>
  <c r="O1672" i="10"/>
  <c r="O1670" i="10"/>
  <c r="P1670" i="10"/>
  <c r="P1672" i="10"/>
  <c r="P1671" i="10"/>
  <c r="AM1678" i="10"/>
  <c r="O1676" i="10"/>
  <c r="O1671" i="10"/>
  <c r="S1671" i="10" s="1"/>
  <c r="P1668" i="10"/>
  <c r="AV1680" i="10"/>
  <c r="O1680" i="10"/>
  <c r="S1680" i="10" s="1"/>
  <c r="P1680" i="10"/>
  <c r="R1680" i="10"/>
  <c r="AL1680" i="10" s="1"/>
  <c r="O1675" i="10"/>
  <c r="N1659" i="10"/>
  <c r="P1659" i="10" s="1"/>
  <c r="Q1658" i="10" s="1"/>
  <c r="N1653" i="10"/>
  <c r="O1652" i="10" s="1"/>
  <c r="N1647" i="10"/>
  <c r="O1646" i="10" s="1"/>
  <c r="N1641" i="10"/>
  <c r="O1640" i="10" s="1"/>
  <c r="N1660" i="10"/>
  <c r="P1660" i="10" s="1"/>
  <c r="N1654" i="10"/>
  <c r="P1654" i="10" s="1"/>
  <c r="Q1655" i="10" s="1"/>
  <c r="N1661" i="10"/>
  <c r="P1661" i="10" s="1"/>
  <c r="N1655" i="10"/>
  <c r="P1655" i="10" s="1"/>
  <c r="Q1654" i="10" s="1"/>
  <c r="N1642" i="10"/>
  <c r="P1642" i="10" s="1"/>
  <c r="N1656" i="10"/>
  <c r="P1656" i="10" s="1"/>
  <c r="N1650" i="10"/>
  <c r="P1650" i="10" s="1"/>
  <c r="Q1651" i="10" s="1"/>
  <c r="N1643" i="10"/>
  <c r="O1642" i="10" s="1"/>
  <c r="N1662" i="10"/>
  <c r="O1663" i="10" s="1"/>
  <c r="N1651" i="10"/>
  <c r="O1650" i="10" s="1"/>
  <c r="N1657" i="10"/>
  <c r="P1657" i="10" s="1"/>
  <c r="Q1656" i="10" s="1"/>
  <c r="N1645" i="10"/>
  <c r="O1644" i="10" s="1"/>
  <c r="N1639" i="10"/>
  <c r="O1638" i="10" s="1"/>
  <c r="N1664" i="10"/>
  <c r="O1665" i="10" s="1"/>
  <c r="N1658" i="10"/>
  <c r="O1659" i="10" s="1"/>
  <c r="O1653" i="10"/>
  <c r="Q1653" i="10"/>
  <c r="AM1652" i="10"/>
  <c r="P1663" i="10"/>
  <c r="Y1657" i="10"/>
  <c r="O1662" i="10"/>
  <c r="P1665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7" i="10"/>
  <c r="P1645" i="10"/>
  <c r="P1643" i="10"/>
  <c r="P1641" i="10"/>
  <c r="P1639" i="10"/>
  <c r="O1649" i="10"/>
  <c r="O1647" i="10"/>
  <c r="O1645" i="10"/>
  <c r="O1643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AV1681" i="10" l="1"/>
  <c r="AW1680" i="10" s="1"/>
  <c r="R1681" i="10"/>
  <c r="AL1681" i="10" s="1"/>
  <c r="T1680" i="10"/>
  <c r="Q1681" i="10"/>
  <c r="U1681" i="10" s="1"/>
  <c r="X1667" i="10"/>
  <c r="Q1680" i="10"/>
  <c r="U1680" i="10" s="1"/>
  <c r="T1681" i="10"/>
  <c r="Q1679" i="10"/>
  <c r="U1679" i="10" s="1"/>
  <c r="BN1680" i="10"/>
  <c r="BP1681" i="10"/>
  <c r="AW1681" i="10"/>
  <c r="Q1673" i="10"/>
  <c r="X1679" i="10"/>
  <c r="T1679" i="10" s="1"/>
  <c r="AQ1678" i="10"/>
  <c r="Q1677" i="10"/>
  <c r="Q1670" i="10"/>
  <c r="X1671" i="10"/>
  <c r="AQ1670" i="10"/>
  <c r="Q1678" i="10"/>
  <c r="BH1681" i="10"/>
  <c r="AX1680" i="10"/>
  <c r="BG1681" i="10"/>
  <c r="BI1681" i="10"/>
  <c r="BF1680" i="10"/>
  <c r="AU1681" i="10"/>
  <c r="AY1681" i="10" s="1"/>
  <c r="Y1667" i="10"/>
  <c r="Q1676" i="10"/>
  <c r="AN1680" i="10"/>
  <c r="Q1671" i="10"/>
  <c r="U1671" i="10" s="1"/>
  <c r="Q1672" i="10"/>
  <c r="Q1675" i="10"/>
  <c r="Q1669" i="10"/>
  <c r="AU1680" i="10"/>
  <c r="AY1680" i="10" s="1"/>
  <c r="AX1681" i="10"/>
  <c r="P1658" i="10"/>
  <c r="P1664" i="10"/>
  <c r="O1658" i="10"/>
  <c r="O1657" i="10"/>
  <c r="O1651" i="10"/>
  <c r="P1662" i="10"/>
  <c r="O1656" i="10"/>
  <c r="P1619" i="10"/>
  <c r="Q1618" i="10" s="1"/>
  <c r="P1651" i="10"/>
  <c r="O1654" i="10"/>
  <c r="O1660" i="10"/>
  <c r="P1653" i="10"/>
  <c r="Q1652" i="10" s="1"/>
  <c r="O1655" i="10"/>
  <c r="O1661" i="10"/>
  <c r="P1617" i="10"/>
  <c r="Q1616" i="10" s="1"/>
  <c r="O1615" i="10"/>
  <c r="O1610" i="10"/>
  <c r="Q1660" i="10"/>
  <c r="Q1664" i="10"/>
  <c r="Q1661" i="10"/>
  <c r="Q1659" i="10"/>
  <c r="Q1663" i="10"/>
  <c r="Q1650" i="10"/>
  <c r="Q1662" i="10"/>
  <c r="X1653" i="10"/>
  <c r="Q1665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Q1646" i="10"/>
  <c r="Y1638" i="10"/>
  <c r="Q1648" i="10"/>
  <c r="P1636" i="10"/>
  <c r="Q1637" i="10" s="1"/>
  <c r="P1623" i="10"/>
  <c r="P1631" i="10"/>
  <c r="Q1630" i="10" s="1"/>
  <c r="O1632" i="10"/>
  <c r="P1629" i="10"/>
  <c r="Q1628" i="10" s="1"/>
  <c r="O1636" i="10"/>
  <c r="O1626" i="10"/>
  <c r="P1630" i="10"/>
  <c r="O1634" i="10"/>
  <c r="O1621" i="10"/>
  <c r="Q1633" i="10"/>
  <c r="X1629" i="10"/>
  <c r="Q1634" i="10"/>
  <c r="Q1625" i="10"/>
  <c r="Q1622" i="10"/>
  <c r="Q1627" i="10"/>
  <c r="Q1629" i="10"/>
  <c r="Q1626" i="10"/>
  <c r="Q1624" i="10"/>
  <c r="Y1629" i="10"/>
  <c r="Q1631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BQ1681" i="10" l="1"/>
  <c r="BQ1680" i="10" s="1"/>
  <c r="BM1680" i="10" s="1"/>
  <c r="BO1681" i="10"/>
  <c r="BK1681" i="10" s="1"/>
  <c r="BB1680" i="10"/>
  <c r="BF1681" i="10"/>
  <c r="BB1681" i="10" s="1"/>
  <c r="BE1681" i="10"/>
  <c r="BI1680" i="10"/>
  <c r="BE1680" i="10" s="1"/>
  <c r="U1667" i="10"/>
  <c r="S1667" i="10"/>
  <c r="R1671" i="10"/>
  <c r="AZ1681" i="10"/>
  <c r="BA1681" i="10"/>
  <c r="T1671" i="10"/>
  <c r="BP1680" i="10"/>
  <c r="BL1680" i="10" s="1"/>
  <c r="BL1681" i="10"/>
  <c r="BJ1680" i="10"/>
  <c r="BN1681" i="10"/>
  <c r="BJ1681" i="10" s="1"/>
  <c r="BC1681" i="10"/>
  <c r="BG1680" i="10"/>
  <c r="BC1680" i="10" s="1"/>
  <c r="AZ1680" i="10"/>
  <c r="BA1680" i="10"/>
  <c r="BD1681" i="10"/>
  <c r="BH1680" i="10"/>
  <c r="BD1680" i="10" s="1"/>
  <c r="R1679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BO1680" i="10" l="1"/>
  <c r="BK1680" i="10" s="1"/>
  <c r="BM1681" i="10"/>
  <c r="N1580" i="10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66" i="10" l="1" a="1"/>
  <c r="AJ1666" i="10" s="1"/>
  <c r="AO1666" i="10" s="1"/>
  <c r="Z1666" i="10"/>
  <c r="AJ1680" i="10" a="1"/>
  <c r="AJ1680" i="10" s="1"/>
  <c r="AO1680" i="10" s="1"/>
  <c r="AP1680" i="10" s="1"/>
  <c r="AJ1677" i="10" a="1"/>
  <c r="AJ1677" i="10" s="1"/>
  <c r="AO1677" i="10" s="1"/>
  <c r="AJ1681" i="10" a="1"/>
  <c r="AJ1681" i="10" s="1"/>
  <c r="AO1681" i="10" s="1"/>
  <c r="AP1681" i="10" s="1"/>
  <c r="AJ1678" i="10" a="1"/>
  <c r="AJ1678" i="10" s="1"/>
  <c r="AO1678" i="10" s="1"/>
  <c r="AJ1667" i="10" a="1"/>
  <c r="AJ1667" i="10" s="1"/>
  <c r="AO1667" i="10" s="1"/>
  <c r="AP1667" i="10" s="1"/>
  <c r="AJ1672" i="10" a="1"/>
  <c r="AJ1672" i="10" s="1"/>
  <c r="AO1672" i="10" s="1"/>
  <c r="AJ1671" i="10" a="1"/>
  <c r="AJ1671" i="10" s="1"/>
  <c r="AO1671" i="10" s="1"/>
  <c r="AP1671" i="10" s="1"/>
  <c r="AJ1679" i="10" a="1"/>
  <c r="AJ1679" i="10" s="1"/>
  <c r="AJ1668" i="10" a="1"/>
  <c r="AJ1668" i="10" s="1"/>
  <c r="AJ1674" i="10" a="1"/>
  <c r="AJ1674" i="10" s="1"/>
  <c r="AO1674" i="10" s="1"/>
  <c r="AJ1669" i="10" a="1"/>
  <c r="AJ1669" i="10" s="1"/>
  <c r="AJ1670" i="10" a="1"/>
  <c r="AJ1670" i="10" s="1"/>
  <c r="AO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Z1580" i="10"/>
  <c r="Z1591" i="10"/>
  <c r="Z1603" i="10"/>
  <c r="Z1626" i="10"/>
  <c r="Z1578" i="10"/>
  <c r="Z1605" i="10"/>
  <c r="Z1625" i="10"/>
  <c r="AQ1625" i="10" s="1"/>
  <c r="Z1601" i="10"/>
  <c r="Z1589" i="10"/>
  <c r="Z1636" i="10"/>
  <c r="Z1624" i="10"/>
  <c r="Z1612" i="10"/>
  <c r="Z1600" i="10"/>
  <c r="Z1588" i="10"/>
  <c r="Z1576" i="10"/>
  <c r="Z1599" i="10"/>
  <c r="Z1634" i="10"/>
  <c r="Z1598" i="10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Z1620" i="10"/>
  <c r="Z1572" i="10"/>
  <c r="Z1607" i="10"/>
  <c r="Z1597" i="10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S1607" i="10"/>
  <c r="U1607" i="10"/>
  <c r="S1605" i="10"/>
  <c r="AN1605" i="10" s="1"/>
  <c r="AM1641" i="10" s="1"/>
  <c r="AQ1605" i="10"/>
  <c r="U1605" i="10"/>
  <c r="T1604" i="10"/>
  <c r="AT1604" i="10"/>
  <c r="R1604" i="10"/>
  <c r="AV1604" i="10"/>
  <c r="AW1605" i="10" s="1"/>
  <c r="AQ1604" i="10"/>
  <c r="S1604" i="10"/>
  <c r="AN1604" i="10" s="1"/>
  <c r="AM1648" i="10" s="1"/>
  <c r="U1604" i="10"/>
  <c r="AT1605" i="10"/>
  <c r="T1605" i="10"/>
  <c r="R1605" i="10"/>
  <c r="AV1605" i="10"/>
  <c r="R1624" i="10"/>
  <c r="AQ1620" i="10"/>
  <c r="R1621" i="10"/>
  <c r="T1621" i="10"/>
  <c r="R1609" i="10"/>
  <c r="T1609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U1603" i="10"/>
  <c r="S1603" i="10"/>
  <c r="AQ1619" i="10"/>
  <c r="S1619" i="10"/>
  <c r="AN1619" i="10" s="1"/>
  <c r="AM1649" i="10" s="1"/>
  <c r="R1618" i="10"/>
  <c r="T1618" i="10"/>
  <c r="AT1618" i="10"/>
  <c r="AV1618" i="10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R1573" i="10"/>
  <c r="T1573" i="10"/>
  <c r="U1601" i="10"/>
  <c r="S1601" i="10"/>
  <c r="AQ1600" i="10"/>
  <c r="R1601" i="10"/>
  <c r="T1601" i="10"/>
  <c r="AQ1599" i="10"/>
  <c r="R1598" i="10"/>
  <c r="T1598" i="10"/>
  <c r="U1598" i="10"/>
  <c r="S1598" i="10"/>
  <c r="AQ1597" i="10"/>
  <c r="AT1596" i="10"/>
  <c r="AV1596" i="10"/>
  <c r="AW1597" i="10" s="1"/>
  <c r="S1597" i="10"/>
  <c r="AM1629" i="10" s="1"/>
  <c r="U1597" i="10"/>
  <c r="T1596" i="10"/>
  <c r="R1596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8" i="10"/>
  <c r="S1578" i="10"/>
  <c r="S1573" i="10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Q1666" i="10" l="1"/>
  <c r="R1667" i="10"/>
  <c r="T1667" i="10"/>
  <c r="T1624" i="10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M167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T1641" i="10"/>
  <c r="R1641" i="10"/>
  <c r="AK1673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AP1613" i="10" s="1"/>
  <c r="AO1656" i="10" s="1"/>
  <c r="S1611" i="10"/>
  <c r="AP1611" i="10" s="1"/>
  <c r="AO1639" i="10" s="1"/>
  <c r="U1611" i="10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BH1619" i="10" s="1"/>
  <c r="U1618" i="10"/>
  <c r="S1618" i="10"/>
  <c r="AN1618" i="10" s="1"/>
  <c r="AM1644" i="10" s="1"/>
  <c r="S1624" i="10"/>
  <c r="U1624" i="10"/>
  <c r="AP1605" i="10"/>
  <c r="AO1641" i="10" s="1"/>
  <c r="AP1598" i="10"/>
  <c r="AQ1641" i="10"/>
  <c r="X1640" i="10"/>
  <c r="X1649" i="10"/>
  <c r="AQ1648" i="10"/>
  <c r="X1648" i="10"/>
  <c r="AQ1649" i="10"/>
  <c r="AX1604" i="10"/>
  <c r="AU1605" i="10"/>
  <c r="AY1605" i="10" s="1"/>
  <c r="AW1604" i="10"/>
  <c r="BN1604" i="10"/>
  <c r="BP1605" i="10"/>
  <c r="BQ1605" i="10"/>
  <c r="BO1605" i="10"/>
  <c r="BH1605" i="10"/>
  <c r="BG1605" i="10"/>
  <c r="BI1605" i="10"/>
  <c r="BF1604" i="10"/>
  <c r="AX1605" i="10"/>
  <c r="AU1604" i="10"/>
  <c r="AY1604" i="10" s="1"/>
  <c r="AL1618" i="10"/>
  <c r="AK1644" i="10" s="1"/>
  <c r="AQ1616" i="10"/>
  <c r="T1617" i="10"/>
  <c r="Y1626" i="10"/>
  <c r="X1628" i="10"/>
  <c r="R1628" i="10" s="1"/>
  <c r="AQ1629" i="10"/>
  <c r="AP1603" i="10"/>
  <c r="AP1619" i="10"/>
  <c r="AO1649" i="10" s="1"/>
  <c r="BN1618" i="10"/>
  <c r="BP1619" i="10"/>
  <c r="AW1619" i="10"/>
  <c r="AU1619" i="10"/>
  <c r="AY1619" i="10" s="1"/>
  <c r="AX1618" i="10"/>
  <c r="AP1601" i="10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Y1672" i="10" l="1"/>
  <c r="X1677" i="10"/>
  <c r="AQ1676" i="10"/>
  <c r="X1678" i="10"/>
  <c r="AQ1679" i="10"/>
  <c r="AN1679" i="10"/>
  <c r="BF1618" i="10"/>
  <c r="BF1619" i="10" s="1"/>
  <c r="BB1619" i="10" s="1"/>
  <c r="BI1619" i="10"/>
  <c r="BI1618" i="10" s="1"/>
  <c r="BE1618" i="10" s="1"/>
  <c r="AP1649" i="10"/>
  <c r="AO1679" i="10" s="1"/>
  <c r="AP1679" i="10" s="1"/>
  <c r="AP1639" i="10"/>
  <c r="AO1669" i="10" s="1"/>
  <c r="AP1629" i="10"/>
  <c r="AO1654" i="10" s="1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Z1618" i="10" s="1"/>
  <c r="AX1641" i="10"/>
  <c r="AU1640" i="10"/>
  <c r="AY1640" i="10" s="1"/>
  <c r="AP1609" i="10"/>
  <c r="AO1658" i="10" s="1"/>
  <c r="AN1644" i="10"/>
  <c r="AP1618" i="10"/>
  <c r="AO1644" i="10" s="1"/>
  <c r="AP1644" i="10" s="1"/>
  <c r="R1649" i="10"/>
  <c r="T1649" i="10"/>
  <c r="R1640" i="10"/>
  <c r="T1640" i="10"/>
  <c r="AT1644" i="10"/>
  <c r="Y1645" i="10"/>
  <c r="AV1644" i="10"/>
  <c r="AL1644" i="10"/>
  <c r="AT1648" i="10"/>
  <c r="AV1648" i="10"/>
  <c r="R1648" i="10"/>
  <c r="T1648" i="10"/>
  <c r="BC1605" i="10"/>
  <c r="BG1604" i="10"/>
  <c r="BC1604" i="10" s="1"/>
  <c r="BM1605" i="10"/>
  <c r="BQ1604" i="10"/>
  <c r="BM1604" i="10" s="1"/>
  <c r="AZ1604" i="10"/>
  <c r="BA1604" i="10"/>
  <c r="BB1604" i="10"/>
  <c r="BF1605" i="10"/>
  <c r="BB1605" i="10" s="1"/>
  <c r="BP1604" i="10"/>
  <c r="BL1604" i="10" s="1"/>
  <c r="BL1605" i="10"/>
  <c r="BA1605" i="10"/>
  <c r="AZ1605" i="10"/>
  <c r="BE1605" i="10"/>
  <c r="BI1604" i="10"/>
  <c r="BE1604" i="10" s="1"/>
  <c r="BH1604" i="10"/>
  <c r="BD1604" i="10" s="1"/>
  <c r="BD1605" i="10"/>
  <c r="BJ1604" i="10"/>
  <c r="BN1605" i="10"/>
  <c r="BJ1605" i="10" s="1"/>
  <c r="BO1604" i="10"/>
  <c r="BK1604" i="10" s="1"/>
  <c r="BK1605" i="10"/>
  <c r="AT1628" i="10"/>
  <c r="T1628" i="10"/>
  <c r="AL1628" i="10" s="1"/>
  <c r="AK1657" i="10" s="1"/>
  <c r="AV1628" i="10"/>
  <c r="S1626" i="10"/>
  <c r="U1626" i="10"/>
  <c r="BD1619" i="10"/>
  <c r="BH1618" i="10"/>
  <c r="BD1618" i="10" s="1"/>
  <c r="BP1618" i="10"/>
  <c r="BL1618" i="10" s="1"/>
  <c r="BL1619" i="10"/>
  <c r="BN1619" i="10"/>
  <c r="BJ1619" i="10" s="1"/>
  <c r="BJ1618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L1648" i="10" l="1"/>
  <c r="T1677" i="10"/>
  <c r="R1677" i="10"/>
  <c r="AV1678" i="10"/>
  <c r="AT1678" i="10"/>
  <c r="R1678" i="10"/>
  <c r="AL1678" i="10" s="1"/>
  <c r="T1678" i="10"/>
  <c r="S1672" i="10"/>
  <c r="U1672" i="10"/>
  <c r="AK1674" i="10"/>
  <c r="AZ1619" i="10"/>
  <c r="S1648" i="10"/>
  <c r="AN1648" i="10" s="1"/>
  <c r="AM1674" i="10" s="1"/>
  <c r="BA1618" i="10"/>
  <c r="BE1619" i="10"/>
  <c r="BB1618" i="10"/>
  <c r="AT1649" i="10"/>
  <c r="BG1649" i="10" s="1"/>
  <c r="AV1649" i="10"/>
  <c r="AW1648" i="10" s="1"/>
  <c r="AL1649" i="10"/>
  <c r="AK1679" i="10" s="1"/>
  <c r="BO1618" i="10"/>
  <c r="BK1618" i="10" s="1"/>
  <c r="BC1619" i="10"/>
  <c r="BM1619" i="10"/>
  <c r="T1659" i="10"/>
  <c r="R1659" i="10"/>
  <c r="T1655" i="10"/>
  <c r="R1655" i="10"/>
  <c r="Y1656" i="10"/>
  <c r="R1645" i="10"/>
  <c r="AT1645" i="10"/>
  <c r="BH1645" i="10" s="1"/>
  <c r="AV1645" i="10"/>
  <c r="AW1644" i="10" s="1"/>
  <c r="T1645" i="10"/>
  <c r="AW1649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X1675" i="10" l="1"/>
  <c r="AQ1674" i="10"/>
  <c r="Y1675" i="10"/>
  <c r="AP1672" i="10"/>
  <c r="Y1678" i="10"/>
  <c r="AT1679" i="10"/>
  <c r="AV1679" i="10"/>
  <c r="AW1678" i="10" s="1"/>
  <c r="AL1679" i="10"/>
  <c r="AX1678" i="10"/>
  <c r="AU1679" i="10"/>
  <c r="AY1679" i="10" s="1"/>
  <c r="AW1679" i="10"/>
  <c r="AL1645" i="10"/>
  <c r="AK1677" i="10" s="1"/>
  <c r="AL1677" i="10" s="1"/>
  <c r="BN1648" i="10"/>
  <c r="BN1649" i="10" s="1"/>
  <c r="BJ1649" i="10" s="1"/>
  <c r="AX1649" i="10"/>
  <c r="AZ1649" i="10" s="1"/>
  <c r="AU1648" i="10"/>
  <c r="AY1648" i="10" s="1"/>
  <c r="AZ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AM1677" i="10" s="1"/>
  <c r="BH1644" i="10"/>
  <c r="BD1644" i="10" s="1"/>
  <c r="BD1645" i="10"/>
  <c r="BG1648" i="10"/>
  <c r="BC1648" i="10" s="1"/>
  <c r="BC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N1678" i="10" l="1"/>
  <c r="BJ1678" i="10" s="1"/>
  <c r="BA1649" i="10"/>
  <c r="BA1648" i="10"/>
  <c r="BP1679" i="10"/>
  <c r="BP1678" i="10" s="1"/>
  <c r="BL1678" i="10" s="1"/>
  <c r="Y1676" i="10"/>
  <c r="AV1677" i="10"/>
  <c r="AW1676" i="10" s="1"/>
  <c r="AT1677" i="10"/>
  <c r="AX1679" i="10"/>
  <c r="AU1678" i="10"/>
  <c r="AY1678" i="10" s="1"/>
  <c r="BA1678" i="10" s="1"/>
  <c r="BQ1679" i="10"/>
  <c r="S1678" i="10"/>
  <c r="U1678" i="10"/>
  <c r="BO1679" i="10"/>
  <c r="BH1679" i="10"/>
  <c r="X1676" i="10"/>
  <c r="AQ1677" i="10"/>
  <c r="BG1679" i="10"/>
  <c r="BI1679" i="10"/>
  <c r="S1675" i="10"/>
  <c r="U1675" i="10"/>
  <c r="BF1678" i="10"/>
  <c r="T1675" i="10"/>
  <c r="R1675" i="10"/>
  <c r="BJ1648" i="10"/>
  <c r="BF1649" i="10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P1656" i="10"/>
  <c r="AO1668" i="10" s="1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BN1679" i="10" l="1"/>
  <c r="BJ1679" i="10" s="1"/>
  <c r="BL1679" i="10"/>
  <c r="BB1678" i="10"/>
  <c r="BF1679" i="10"/>
  <c r="BB1679" i="10" s="1"/>
  <c r="AZ1679" i="10"/>
  <c r="BA1679" i="10"/>
  <c r="BC1679" i="10"/>
  <c r="BG1678" i="10"/>
  <c r="BC1678" i="10" s="1"/>
  <c r="BD1679" i="10"/>
  <c r="BH1678" i="10"/>
  <c r="BD1678" i="10" s="1"/>
  <c r="AZ1678" i="10"/>
  <c r="BK1679" i="10"/>
  <c r="BO1678" i="10"/>
  <c r="BK1678" i="10" s="1"/>
  <c r="AU1676" i="10"/>
  <c r="AY1676" i="10" s="1"/>
  <c r="AX1677" i="10"/>
  <c r="BE1679" i="10"/>
  <c r="BI1678" i="10"/>
  <c r="BE1678" i="10" s="1"/>
  <c r="BQ1678" i="10"/>
  <c r="BM1678" i="10" s="1"/>
  <c r="BM1679" i="10"/>
  <c r="R1676" i="10"/>
  <c r="T1676" i="10"/>
  <c r="AP1678" i="10"/>
  <c r="AN1678" i="10"/>
  <c r="S1676" i="10"/>
  <c r="U1676" i="10"/>
  <c r="H35" i="3"/>
  <c r="I35" i="3"/>
  <c r="G35" i="3" s="1"/>
  <c r="AK81" i="14"/>
  <c r="AK4" i="14"/>
  <c r="AV57" i="10"/>
  <c r="AV2" i="10"/>
  <c r="AV1" i="10"/>
  <c r="AN1676" i="10" l="1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Y1642" i="10" l="1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AL1626" i="10" l="1"/>
  <c r="AV1653" i="10"/>
  <c r="AW1652" i="10" s="1"/>
  <c r="Y1652" i="10"/>
  <c r="AT1653" i="10"/>
  <c r="AL1653" i="10"/>
  <c r="AX1643" i="10"/>
  <c r="AU1642" i="10"/>
  <c r="AY1642" i="10" s="1"/>
  <c r="AO1604" i="10"/>
  <c r="AP1604" i="10" s="1"/>
  <c r="AO1648" i="10"/>
  <c r="AP1648" i="10" s="1"/>
  <c r="S1642" i="10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X1673" i="10" l="1"/>
  <c r="AQ1672" i="10"/>
  <c r="AN1672" i="10"/>
  <c r="AX1653" i="10"/>
  <c r="AU1652" i="10"/>
  <c r="AY1652" i="10" s="1"/>
  <c r="S1652" i="10"/>
  <c r="U1652" i="10"/>
  <c r="Y1655" i="10"/>
  <c r="AO1607" i="10"/>
  <c r="AP1607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O1657" i="10" s="1"/>
  <c r="AP1657" i="10" s="1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668" i="10" l="1"/>
  <c r="AQ1669" i="10"/>
  <c r="T1673" i="10"/>
  <c r="R1673" i="10"/>
  <c r="AL1673" i="10" s="1"/>
  <c r="AT1673" i="10"/>
  <c r="AV1673" i="10"/>
  <c r="AW1672" i="10" s="1"/>
  <c r="Y1659" i="10"/>
  <c r="X1652" i="10"/>
  <c r="AQ1653" i="10"/>
  <c r="S1655" i="10"/>
  <c r="U1655" i="10"/>
  <c r="X1656" i="10"/>
  <c r="AQ1657" i="10"/>
  <c r="AN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AL1638" i="10" l="1"/>
  <c r="AK1664" i="10" s="1"/>
  <c r="X1666" i="10"/>
  <c r="AQ1667" i="10"/>
  <c r="AN1667" i="10"/>
  <c r="AX1673" i="10"/>
  <c r="AU1672" i="10"/>
  <c r="AY1672" i="10" s="1"/>
  <c r="R1668" i="10"/>
  <c r="T1668" i="10"/>
  <c r="Y1665" i="10"/>
  <c r="AT1656" i="10"/>
  <c r="D11" i="16" s="1"/>
  <c r="A11" i="16" s="1"/>
  <c r="AV1656" i="10"/>
  <c r="R1656" i="10"/>
  <c r="AL1656" i="10" s="1"/>
  <c r="AK1668" i="10" s="1"/>
  <c r="T1656" i="10"/>
  <c r="AP1655" i="10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20" i="10"/>
  <c r="AK1636" i="10" s="1"/>
  <c r="AL1636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L1668" i="10" l="1"/>
  <c r="Y1677" i="10"/>
  <c r="AT1676" i="10"/>
  <c r="AV1676" i="10"/>
  <c r="AL1676" i="10"/>
  <c r="Y1669" i="10"/>
  <c r="AV1668" i="10"/>
  <c r="AT1668" i="10"/>
  <c r="T1666" i="10"/>
  <c r="R1666" i="10"/>
  <c r="AL1666" i="10" s="1"/>
  <c r="AV1666" i="10"/>
  <c r="AT1666" i="10"/>
  <c r="G11" i="16"/>
  <c r="M11" i="16" s="1"/>
  <c r="AL1631" i="10"/>
  <c r="AK1661" i="10" s="1"/>
  <c r="Y1660" i="10" s="1"/>
  <c r="AL1652" i="10"/>
  <c r="AK1667" i="10" s="1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AT1630" i="10"/>
  <c r="S1623" i="10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P1633" i="10"/>
  <c r="AN1623" i="10"/>
  <c r="AM1651" i="10" s="1"/>
  <c r="AP1623" i="10"/>
  <c r="S1637" i="10"/>
  <c r="BQ1631" i="10"/>
  <c r="AW1631" i="10"/>
  <c r="BP1631" i="10"/>
  <c r="BO1631" i="10"/>
  <c r="BN1630" i="10"/>
  <c r="S1631" i="10"/>
  <c r="U1631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D23" i="16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D34" i="16" s="1"/>
  <c r="A34" i="16" s="1"/>
  <c r="AV1599" i="10"/>
  <c r="AW1598" i="10" s="1"/>
  <c r="D39" i="16"/>
  <c r="G39" i="16" s="1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Y1666" i="10" l="1"/>
  <c r="AT1667" i="10"/>
  <c r="BH1667" i="10" s="1"/>
  <c r="AV1667" i="10"/>
  <c r="AW1666" i="10" s="1"/>
  <c r="AL1667" i="10"/>
  <c r="AX1666" i="10"/>
  <c r="BI1667" i="10"/>
  <c r="BF1666" i="10"/>
  <c r="AU1667" i="10"/>
  <c r="AY1667" i="10" s="1"/>
  <c r="BG1667" i="10"/>
  <c r="AW1667" i="10"/>
  <c r="BQ1667" i="10"/>
  <c r="BN1666" i="10"/>
  <c r="AX1668" i="10"/>
  <c r="AU1669" i="10"/>
  <c r="AY1669" i="10" s="1"/>
  <c r="AW1669" i="10"/>
  <c r="S1669" i="10"/>
  <c r="U1669" i="10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L11" i="16"/>
  <c r="T11" i="16" s="1"/>
  <c r="AV9" i="10" s="1"/>
  <c r="N11" i="16"/>
  <c r="O11" i="16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D5" i="16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O1675" i="10" s="1"/>
  <c r="AP1675" i="10" s="1"/>
  <c r="AX1636" i="10"/>
  <c r="AM1673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BA1630" i="10"/>
  <c r="X1633" i="10"/>
  <c r="AQ1632" i="10"/>
  <c r="X1637" i="10"/>
  <c r="AQ1636" i="10"/>
  <c r="AP1630" i="10"/>
  <c r="AO1650" i="10" s="1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N1637" i="10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AL1625" i="10" s="1"/>
  <c r="AK1655" i="10" s="1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A23" i="16"/>
  <c r="G23" i="16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G34" i="16"/>
  <c r="O34" i="16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N1595" i="10"/>
  <c r="AM1613" i="10" s="1"/>
  <c r="AP1595" i="10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BP1667" i="10" l="1"/>
  <c r="BP1666" i="10" s="1"/>
  <c r="BL1666" i="10" s="1"/>
  <c r="BO1667" i="10"/>
  <c r="BO1666" i="10" s="1"/>
  <c r="BK1666" i="10" s="1"/>
  <c r="X1672" i="10"/>
  <c r="AQ1673" i="10"/>
  <c r="AP1677" i="10"/>
  <c r="AN1677" i="10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P1669" i="10"/>
  <c r="AN1669" i="10"/>
  <c r="BJ1666" i="10"/>
  <c r="BN1667" i="10"/>
  <c r="BJ1667" i="10" s="1"/>
  <c r="BM1667" i="10"/>
  <c r="BQ1666" i="10"/>
  <c r="BM1666" i="10" s="1"/>
  <c r="BC1667" i="10"/>
  <c r="BG1666" i="10"/>
  <c r="BC1666" i="10" s="1"/>
  <c r="BF1667" i="10"/>
  <c r="BB1667" i="10" s="1"/>
  <c r="BB1666" i="10"/>
  <c r="BE1667" i="10"/>
  <c r="BI1666" i="10"/>
  <c r="BE1666" i="10" s="1"/>
  <c r="BD1667" i="10"/>
  <c r="BH1666" i="10"/>
  <c r="BD1666" i="10" s="1"/>
  <c r="AX1667" i="10"/>
  <c r="AU1666" i="10"/>
  <c r="AY1666" i="10" s="1"/>
  <c r="BA1666" i="10" s="1"/>
  <c r="S1666" i="10"/>
  <c r="U1666" i="10"/>
  <c r="AL1627" i="10"/>
  <c r="G5" i="16"/>
  <c r="A5" i="16"/>
  <c r="AV1650" i="10"/>
  <c r="AW1651" i="10" s="1"/>
  <c r="X1651" i="10"/>
  <c r="AQ1650" i="10"/>
  <c r="R1661" i="10"/>
  <c r="AL1661" i="10" s="1"/>
  <c r="T1661" i="10"/>
  <c r="AV1661" i="10"/>
  <c r="AW1660" i="10" s="1"/>
  <c r="AT1661" i="10"/>
  <c r="D16" i="16" s="1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AL1650" i="10" s="1"/>
  <c r="BQ1652" i="10"/>
  <c r="BM1652" i="10" s="1"/>
  <c r="BM1653" i="10"/>
  <c r="BP1652" i="10"/>
  <c r="BL1652" i="10" s="1"/>
  <c r="BL1653" i="10"/>
  <c r="BO1652" i="10"/>
  <c r="BK1652" i="10" s="1"/>
  <c r="BK1653" i="10"/>
  <c r="AN1653" i="10"/>
  <c r="AP1653" i="10"/>
  <c r="BB1630" i="10"/>
  <c r="AP1664" i="10"/>
  <c r="AV1655" i="10"/>
  <c r="AW1654" i="10" s="1"/>
  <c r="Y1654" i="10"/>
  <c r="AT1655" i="10"/>
  <c r="D10" i="16" s="1"/>
  <c r="AL1655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N1660" i="10"/>
  <c r="AP1660" i="10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P1612" i="10"/>
  <c r="AO1642" i="10" s="1"/>
  <c r="AP1642" i="10" s="1"/>
  <c r="N23" i="16"/>
  <c r="M23" i="16"/>
  <c r="L23" i="16"/>
  <c r="O23" i="16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L34" i="16"/>
  <c r="N34" i="16"/>
  <c r="M34" i="16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D8" i="16"/>
  <c r="BL1667" i="10" l="1"/>
  <c r="BK1667" i="10"/>
  <c r="AZ1666" i="10"/>
  <c r="X1674" i="10"/>
  <c r="AQ1675" i="10"/>
  <c r="AN1675" i="10"/>
  <c r="AN1666" i="10"/>
  <c r="AP1666" i="10"/>
  <c r="BA1667" i="10"/>
  <c r="AZ1667" i="10"/>
  <c r="R1672" i="10"/>
  <c r="T1672" i="10"/>
  <c r="G10" i="16"/>
  <c r="M10" i="16" s="1"/>
  <c r="A10" i="16"/>
  <c r="AL1637" i="10"/>
  <c r="N5" i="16"/>
  <c r="L5" i="16"/>
  <c r="M5" i="16"/>
  <c r="O5" i="16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AN1659" i="10"/>
  <c r="R1660" i="10"/>
  <c r="T1660" i="10"/>
  <c r="X1657" i="10"/>
  <c r="AQ1656" i="10"/>
  <c r="AN1656" i="10"/>
  <c r="AM1668" i="10" s="1"/>
  <c r="R1651" i="10"/>
  <c r="T1651" i="10"/>
  <c r="AN1651" i="10"/>
  <c r="AP1651" i="10"/>
  <c r="D28" i="16"/>
  <c r="AT1646" i="10"/>
  <c r="AV1646" i="10"/>
  <c r="R1646" i="10"/>
  <c r="T1646" i="10"/>
  <c r="AL1616" i="10"/>
  <c r="AK1634" i="10" s="1"/>
  <c r="AL1634" i="10" s="1"/>
  <c r="AZ1626" i="10"/>
  <c r="BA1626" i="10"/>
  <c r="D36" i="16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Y1635" i="10"/>
  <c r="AT1634" i="10"/>
  <c r="AQ1633" i="10"/>
  <c r="X1632" i="10"/>
  <c r="AZ1627" i="10"/>
  <c r="BA1627" i="10"/>
  <c r="BE1627" i="10"/>
  <c r="BI1626" i="10"/>
  <c r="BE1626" i="10" s="1"/>
  <c r="T23" i="16"/>
  <c r="AV21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D33" i="16"/>
  <c r="A33" i="16" s="1"/>
  <c r="D7" i="16"/>
  <c r="BN1585" i="10"/>
  <c r="BJ1585" i="10" s="1"/>
  <c r="BK1585" i="10"/>
  <c r="T34" i="16"/>
  <c r="AV32" i="10" s="1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A16" i="16"/>
  <c r="G16" i="16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A8" i="16"/>
  <c r="G8" i="16"/>
  <c r="Y1658" i="10" l="1"/>
  <c r="X1669" i="10"/>
  <c r="AQ1668" i="10"/>
  <c r="R1674" i="10"/>
  <c r="AL1674" i="10" s="1"/>
  <c r="T1674" i="10"/>
  <c r="AT1674" i="10"/>
  <c r="AV1674" i="10"/>
  <c r="L10" i="16"/>
  <c r="O10" i="16"/>
  <c r="N10" i="16"/>
  <c r="T5" i="16"/>
  <c r="AV3" i="10" s="1"/>
  <c r="AL1646" i="10"/>
  <c r="AK1662" i="10" s="1"/>
  <c r="Y1663" i="10" s="1"/>
  <c r="AT1659" i="10"/>
  <c r="AX1659" i="10" s="1"/>
  <c r="AL1659" i="10"/>
  <c r="AL1660" i="10"/>
  <c r="AV1634" i="10"/>
  <c r="R1658" i="10"/>
  <c r="AL1658" i="10" s="1"/>
  <c r="T1658" i="10"/>
  <c r="AT1658" i="10"/>
  <c r="AV1658" i="10"/>
  <c r="Y1661" i="10"/>
  <c r="AV1660" i="10"/>
  <c r="AT1660" i="10"/>
  <c r="U1658" i="10"/>
  <c r="S1658" i="10"/>
  <c r="AN1654" i="10"/>
  <c r="AM1671" i="10" s="1"/>
  <c r="AP1654" i="10"/>
  <c r="D13" i="16"/>
  <c r="T1657" i="10"/>
  <c r="R1657" i="10"/>
  <c r="AL1657" i="10" s="1"/>
  <c r="AT1657" i="10"/>
  <c r="D12" i="16" s="1"/>
  <c r="AV1657" i="10"/>
  <c r="A28" i="16"/>
  <c r="G28" i="16"/>
  <c r="D37" i="16"/>
  <c r="A37" i="16" s="1"/>
  <c r="Y1646" i="10"/>
  <c r="AK1675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G36" i="16"/>
  <c r="A36" i="16"/>
  <c r="BC1637" i="10"/>
  <c r="BG1636" i="10"/>
  <c r="BC1636" i="10" s="1"/>
  <c r="R1632" i="10"/>
  <c r="AL1632" i="10" s="1"/>
  <c r="T1632" i="10"/>
  <c r="AW1635" i="10"/>
  <c r="AX1634" i="10"/>
  <c r="AU1635" i="10"/>
  <c r="AY1635" i="10" s="1"/>
  <c r="U1635" i="10"/>
  <c r="S1635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G33" i="16"/>
  <c r="O33" i="16" s="1"/>
  <c r="A7" i="16"/>
  <c r="G7" i="16"/>
  <c r="AZ1599" i="10"/>
  <c r="BA1599" i="10"/>
  <c r="AN1599" i="10"/>
  <c r="AM1638" i="10" s="1"/>
  <c r="AP1599" i="10"/>
  <c r="AO1638" i="10" s="1"/>
  <c r="AP163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L16" i="16"/>
  <c r="M16" i="16"/>
  <c r="N16" i="16"/>
  <c r="O16" i="16"/>
  <c r="M8" i="16"/>
  <c r="O8" i="16"/>
  <c r="N8" i="16"/>
  <c r="L8" i="16"/>
  <c r="AU1658" i="10" l="1"/>
  <c r="AY1658" i="10" s="1"/>
  <c r="Y1674" i="10"/>
  <c r="AV1675" i="10"/>
  <c r="AW1674" i="10" s="1"/>
  <c r="AT1675" i="10"/>
  <c r="BG1675" i="10" s="1"/>
  <c r="AL1675" i="10"/>
  <c r="AQ1671" i="10"/>
  <c r="AN1671" i="10"/>
  <c r="X1670" i="10"/>
  <c r="AW1675" i="10"/>
  <c r="AX1674" i="10"/>
  <c r="AU1675" i="10"/>
  <c r="AY1675" i="10" s="1"/>
  <c r="R1669" i="10"/>
  <c r="T1669" i="10"/>
  <c r="T10" i="16"/>
  <c r="AV8" i="10" s="1"/>
  <c r="D15" i="16"/>
  <c r="A15" i="16" s="1"/>
  <c r="G12" i="16"/>
  <c r="A12" i="16"/>
  <c r="X1664" i="10"/>
  <c r="AQ1665" i="10"/>
  <c r="AN1665" i="10"/>
  <c r="BH1661" i="10"/>
  <c r="BI1661" i="10"/>
  <c r="AX1660" i="10"/>
  <c r="AU1661" i="10"/>
  <c r="AY1661" i="10" s="1"/>
  <c r="BF1660" i="10"/>
  <c r="BG1661" i="10"/>
  <c r="AP1665" i="10"/>
  <c r="BN1660" i="10"/>
  <c r="AW1661" i="10"/>
  <c r="BO1661" i="10"/>
  <c r="BP1661" i="10"/>
  <c r="BQ1661" i="10"/>
  <c r="N28" i="16"/>
  <c r="O28" i="16"/>
  <c r="L28" i="16"/>
  <c r="M28" i="16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N1658" i="10"/>
  <c r="AP1658" i="10"/>
  <c r="G13" i="16"/>
  <c r="A13" i="16"/>
  <c r="AQ1638" i="10"/>
  <c r="X1639" i="10"/>
  <c r="AN1638" i="10"/>
  <c r="AM1664" i="10" s="1"/>
  <c r="G37" i="16"/>
  <c r="O37" i="16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AL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D35" i="16"/>
  <c r="BI1633" i="10"/>
  <c r="AX1632" i="10"/>
  <c r="AU1633" i="10"/>
  <c r="AY1633" i="10" s="1"/>
  <c r="BF1632" i="10"/>
  <c r="BG1633" i="10"/>
  <c r="N40" i="16"/>
  <c r="M40" i="16"/>
  <c r="L40" i="16"/>
  <c r="O40" i="16"/>
  <c r="O36" i="16"/>
  <c r="M36" i="16"/>
  <c r="L36" i="16"/>
  <c r="N36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BQ1616" i="10"/>
  <c r="BM1616" i="10" s="1"/>
  <c r="BO1616" i="10"/>
  <c r="BK1616" i="10" s="1"/>
  <c r="BL1617" i="10"/>
  <c r="BN1617" i="10"/>
  <c r="BJ1617" i="10" s="1"/>
  <c r="M33" i="16"/>
  <c r="L33" i="16"/>
  <c r="N33" i="16"/>
  <c r="BA1616" i="10"/>
  <c r="BA1613" i="10"/>
  <c r="AZ1613" i="10"/>
  <c r="AN1616" i="10"/>
  <c r="AM1634" i="10" s="1"/>
  <c r="AN1634" i="10" s="1"/>
  <c r="AP1616" i="10"/>
  <c r="AO1634" i="10" s="1"/>
  <c r="O54" i="14" s="1" a="1"/>
  <c r="O54" i="14" s="1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T16" i="16"/>
  <c r="AV14" i="10" s="1"/>
  <c r="T8" i="16"/>
  <c r="AV6" i="10" s="1"/>
  <c r="BO1675" i="10" l="1"/>
  <c r="BO1674" i="10" s="1"/>
  <c r="BK1674" i="10" s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D27" i="16" s="1"/>
  <c r="BC1675" i="10"/>
  <c r="BG1674" i="10"/>
  <c r="BC1674" i="10" s="1"/>
  <c r="T1670" i="10"/>
  <c r="AT1670" i="10"/>
  <c r="D25" i="16" s="1"/>
  <c r="A25" i="16" s="1"/>
  <c r="R1670" i="10"/>
  <c r="AL1670" i="10" s="1"/>
  <c r="AV1670" i="10"/>
  <c r="BF1674" i="10"/>
  <c r="AX1675" i="10"/>
  <c r="AU1674" i="10"/>
  <c r="AY1674" i="10" s="1"/>
  <c r="BA1674" i="10" s="1"/>
  <c r="S1674" i="10"/>
  <c r="U1674" i="10"/>
  <c r="G15" i="16"/>
  <c r="L15" i="16" s="1"/>
  <c r="M12" i="16"/>
  <c r="O12" i="16"/>
  <c r="L12" i="16"/>
  <c r="N12" i="16"/>
  <c r="M37" i="16"/>
  <c r="L37" i="16"/>
  <c r="N37" i="16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N1663" i="10"/>
  <c r="AP1663" i="10"/>
  <c r="BC1661" i="10"/>
  <c r="BG1660" i="10"/>
  <c r="BC1660" i="10" s="1"/>
  <c r="X1662" i="10"/>
  <c r="AQ1663" i="10"/>
  <c r="X1654" i="10"/>
  <c r="AQ1655" i="10"/>
  <c r="AN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T28" i="16"/>
  <c r="AV26" i="10" s="1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P1661" i="10"/>
  <c r="BI1656" i="10"/>
  <c r="BE1656" i="10" s="1"/>
  <c r="BE1657" i="10"/>
  <c r="BQ1656" i="10"/>
  <c r="BM1656" i="10" s="1"/>
  <c r="BM1657" i="10"/>
  <c r="R1664" i="10"/>
  <c r="AL1664" i="10" s="1"/>
  <c r="T1664" i="10"/>
  <c r="AV1664" i="10"/>
  <c r="AT1664" i="10"/>
  <c r="D19" i="16" s="1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V1639" i="10"/>
  <c r="T1639" i="10"/>
  <c r="AT1639" i="10"/>
  <c r="D22" i="16" s="1"/>
  <c r="BM1647" i="10"/>
  <c r="BE1647" i="10"/>
  <c r="BB1646" i="10"/>
  <c r="BD1647" i="10"/>
  <c r="BA1646" i="10"/>
  <c r="AP1646" i="10"/>
  <c r="AN1646" i="10"/>
  <c r="AM1662" i="10" s="1"/>
  <c r="M54" i="14" s="1" a="1"/>
  <c r="M54" i="14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T36" i="16"/>
  <c r="AV34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G35" i="16"/>
  <c r="A35" i="16"/>
  <c r="AQ1634" i="10"/>
  <c r="X1635" i="10"/>
  <c r="T1623" i="10"/>
  <c r="R1623" i="10"/>
  <c r="D14" i="16"/>
  <c r="T33" i="16"/>
  <c r="AV31" i="10" s="1"/>
  <c r="BP32" i="10" s="1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T7" i="16"/>
  <c r="AV5" i="10" s="1"/>
  <c r="BN5" i="10" s="1"/>
  <c r="BJ5" i="10" s="1"/>
  <c r="X7" i="16" s="1"/>
  <c r="BK1675" i="10" l="1"/>
  <c r="BN1675" i="10"/>
  <c r="BJ1675" i="10" s="1"/>
  <c r="M15" i="16"/>
  <c r="T15" i="16" s="1"/>
  <c r="AV13" i="10" s="1"/>
  <c r="BN13" i="10" s="1"/>
  <c r="BJ13" i="10" s="1"/>
  <c r="X15" i="16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L1669" i="10" s="1"/>
  <c r="T37" i="16"/>
  <c r="AV35" i="10" s="1"/>
  <c r="M49" i="14" a="1"/>
  <c r="M49" i="14" s="1"/>
  <c r="M68" i="14" a="1"/>
  <c r="M68" i="14" s="1"/>
  <c r="G27" i="16"/>
  <c r="A27" i="16"/>
  <c r="AN1674" i="10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G19" i="16"/>
  <c r="A19" i="16"/>
  <c r="T12" i="16"/>
  <c r="AV10" i="10" s="1"/>
  <c r="M65" i="14" a="1"/>
  <c r="M65" i="14" s="1"/>
  <c r="M47" i="14" a="1"/>
  <c r="M47" i="14" s="1"/>
  <c r="M57" i="14" a="1"/>
  <c r="M57" i="14" s="1"/>
  <c r="M22" i="14" a="1"/>
  <c r="M22" i="14" s="1"/>
  <c r="M8" i="14" a="1"/>
  <c r="M8" i="14" s="1"/>
  <c r="M6" i="14" a="1"/>
  <c r="M6" i="14" s="1"/>
  <c r="M14" i="14" a="1"/>
  <c r="M14" i="14" s="1"/>
  <c r="M69" i="14" a="1"/>
  <c r="M69" i="14" s="1"/>
  <c r="M18" i="14" a="1"/>
  <c r="M18" i="14" s="1"/>
  <c r="N18" i="14" s="1"/>
  <c r="M32" i="14" a="1"/>
  <c r="M32" i="14" s="1"/>
  <c r="M59" i="14" a="1"/>
  <c r="M59" i="14" s="1"/>
  <c r="M17" i="14" a="1"/>
  <c r="M17" i="14" s="1"/>
  <c r="M10" i="14" a="1"/>
  <c r="M10" i="14" s="1"/>
  <c r="P10" i="14" s="1"/>
  <c r="M48" i="14" a="1"/>
  <c r="M48" i="14" s="1"/>
  <c r="M3" i="14" a="1"/>
  <c r="M3" i="14" s="1"/>
  <c r="M13" i="14" a="1"/>
  <c r="M13" i="14" s="1"/>
  <c r="N13" i="14" s="1"/>
  <c r="M25" i="14" a="1"/>
  <c r="M25" i="14" s="1"/>
  <c r="P25" i="14" s="1"/>
  <c r="M41" i="14" a="1"/>
  <c r="M41" i="14" s="1"/>
  <c r="M77" i="14" a="1"/>
  <c r="M77" i="14" s="1"/>
  <c r="P77" i="14" s="1"/>
  <c r="M24" i="14" a="1"/>
  <c r="M24" i="14" s="1"/>
  <c r="P24" i="14" s="1"/>
  <c r="M34" i="14" a="1"/>
  <c r="M34" i="14" s="1"/>
  <c r="P34" i="14" s="1"/>
  <c r="M55" i="14" a="1"/>
  <c r="M55" i="14" s="1"/>
  <c r="N55" i="14" s="1"/>
  <c r="M52" i="14" a="1"/>
  <c r="M52" i="14" s="1"/>
  <c r="P52" i="14" s="1"/>
  <c r="M29" i="14" a="1"/>
  <c r="M29" i="14" s="1"/>
  <c r="P29" i="14" s="1"/>
  <c r="M28" i="14" a="1"/>
  <c r="M28" i="14" s="1"/>
  <c r="N28" i="14" s="1"/>
  <c r="M63" i="14" a="1"/>
  <c r="M63" i="14" s="1"/>
  <c r="P63" i="14" s="1"/>
  <c r="M60" i="14" a="1"/>
  <c r="M60" i="14" s="1"/>
  <c r="P60" i="14" s="1"/>
  <c r="M31" i="14" a="1"/>
  <c r="M31" i="14" s="1"/>
  <c r="P31" i="14" s="1"/>
  <c r="M11" i="14" a="1"/>
  <c r="M11" i="14" s="1"/>
  <c r="P11" i="14" s="1"/>
  <c r="M37" i="14" a="1"/>
  <c r="M37" i="14" s="1"/>
  <c r="M70" i="14" a="1"/>
  <c r="M70" i="14" s="1"/>
  <c r="N70" i="14" s="1"/>
  <c r="M36" i="14" a="1"/>
  <c r="M36" i="14" s="1"/>
  <c r="P36" i="14" s="1"/>
  <c r="M46" i="14" a="1"/>
  <c r="M46" i="14" s="1"/>
  <c r="N46" i="14" s="1"/>
  <c r="M51" i="14" a="1"/>
  <c r="M51" i="14" s="1"/>
  <c r="N51" i="14" s="1"/>
  <c r="M38" i="14" a="1"/>
  <c r="M38" i="14" s="1"/>
  <c r="N36" i="14" s="1"/>
  <c r="M86" i="14" a="1"/>
  <c r="M86" i="14" s="1"/>
  <c r="P86" i="14" s="1"/>
  <c r="M39" i="14" a="1"/>
  <c r="M39" i="14" s="1"/>
  <c r="P39" i="14" s="1"/>
  <c r="M2" i="14" a="1"/>
  <c r="M2" i="14" s="1"/>
  <c r="P2" i="14" s="1"/>
  <c r="M45" i="14" a="1"/>
  <c r="M45" i="14" s="1"/>
  <c r="N45" i="14" s="1"/>
  <c r="M21" i="14" a="1"/>
  <c r="M21" i="14" s="1"/>
  <c r="N21" i="14" s="1"/>
  <c r="M58" i="14" a="1"/>
  <c r="M58" i="14" s="1"/>
  <c r="P58" i="14" s="1"/>
  <c r="M9" i="14" a="1"/>
  <c r="M9" i="14" s="1"/>
  <c r="N9" i="14" s="1"/>
  <c r="M73" i="14" a="1"/>
  <c r="M73" i="14" s="1"/>
  <c r="P73" i="14" s="1"/>
  <c r="M79" i="14" a="1"/>
  <c r="M79" i="14" s="1"/>
  <c r="N79" i="14" s="1"/>
  <c r="M19" i="14" a="1"/>
  <c r="M19" i="14" s="1"/>
  <c r="P19" i="14" s="1"/>
  <c r="M75" i="14" a="1"/>
  <c r="M75" i="14" s="1"/>
  <c r="N75" i="14" s="1"/>
  <c r="M76" i="14" a="1"/>
  <c r="M76" i="14" s="1"/>
  <c r="N76" i="14" s="1"/>
  <c r="M84" i="14" a="1"/>
  <c r="M84" i="14" s="1"/>
  <c r="N84" i="14" s="1"/>
  <c r="M42" i="14" a="1"/>
  <c r="M42" i="14" s="1"/>
  <c r="P42" i="14" s="1"/>
  <c r="M40" i="14" a="1"/>
  <c r="M40" i="14" s="1"/>
  <c r="N40" i="14" s="1"/>
  <c r="M72" i="14" a="1"/>
  <c r="M72" i="14" s="1"/>
  <c r="P72" i="14" s="1"/>
  <c r="M85" i="14" a="1"/>
  <c r="M85" i="14" s="1"/>
  <c r="N85" i="14" s="1"/>
  <c r="M50" i="14" a="1"/>
  <c r="M50" i="14" s="1"/>
  <c r="N50" i="14" s="1"/>
  <c r="M56" i="14" a="1"/>
  <c r="M56" i="14" s="1"/>
  <c r="N56" i="14" s="1"/>
  <c r="M80" i="14" a="1"/>
  <c r="M80" i="14" s="1"/>
  <c r="N80" i="14" s="1"/>
  <c r="M16" i="14" a="1"/>
  <c r="M16" i="14" s="1"/>
  <c r="N16" i="14" s="1"/>
  <c r="M12" i="14" a="1"/>
  <c r="M12" i="14" s="1"/>
  <c r="P12" i="14" s="1"/>
  <c r="M66" i="14" a="1"/>
  <c r="M66" i="14" s="1"/>
  <c r="N66" i="14" s="1"/>
  <c r="M74" i="14" a="1"/>
  <c r="M74" i="14" s="1"/>
  <c r="N74" i="14" s="1"/>
  <c r="M43" i="14" a="1"/>
  <c r="M43" i="14" s="1"/>
  <c r="N43" i="14" s="1"/>
  <c r="M23" i="14" a="1"/>
  <c r="M23" i="14" s="1"/>
  <c r="N23" i="14" s="1"/>
  <c r="M61" i="14" a="1"/>
  <c r="M61" i="14" s="1"/>
  <c r="N61" i="14" s="1"/>
  <c r="M30" i="14" a="1"/>
  <c r="M30" i="14" s="1"/>
  <c r="P30" i="14" s="1"/>
  <c r="M44" i="14" a="1"/>
  <c r="M44" i="14" s="1"/>
  <c r="N44" i="14" s="1"/>
  <c r="M26" i="14" a="1"/>
  <c r="M26" i="14" s="1"/>
  <c r="P26" i="14" s="1"/>
  <c r="M7" i="14" a="1"/>
  <c r="M7" i="14" s="1"/>
  <c r="P7" i="14" s="1"/>
  <c r="M71" i="14" a="1"/>
  <c r="M71" i="14" s="1"/>
  <c r="P71" i="14" s="1"/>
  <c r="M62" i="14" a="1"/>
  <c r="M62" i="14" s="1"/>
  <c r="P62" i="14" s="1"/>
  <c r="M4" i="14" a="1"/>
  <c r="M4" i="14" s="1"/>
  <c r="P4" i="14" s="1"/>
  <c r="M53" i="14" a="1"/>
  <c r="M53" i="14" s="1"/>
  <c r="N53" i="14" s="1"/>
  <c r="M78" i="14" a="1"/>
  <c r="M78" i="14" s="1"/>
  <c r="P78" i="14" s="1"/>
  <c r="AL1623" i="10"/>
  <c r="AK1651" i="10" s="1"/>
  <c r="AV1651" i="10" s="1"/>
  <c r="G25" i="16"/>
  <c r="M25" i="16" s="1"/>
  <c r="M15" i="14" a="1"/>
  <c r="M15" i="14" s="1"/>
  <c r="N15" i="14" s="1"/>
  <c r="M64" i="14" a="1"/>
  <c r="M64" i="14" s="1"/>
  <c r="N64" i="14" s="1"/>
  <c r="M81" i="14" a="1"/>
  <c r="M81" i="14" s="1"/>
  <c r="P81" i="14" s="1"/>
  <c r="M35" i="14" a="1"/>
  <c r="M35" i="14" s="1"/>
  <c r="P35" i="14" s="1"/>
  <c r="M83" i="14" a="1"/>
  <c r="M83" i="14" s="1"/>
  <c r="P83" i="14" s="1"/>
  <c r="M5" i="14" a="1"/>
  <c r="M5" i="14" s="1"/>
  <c r="N5" i="14" s="1"/>
  <c r="M20" i="14" a="1"/>
  <c r="M20" i="14" s="1"/>
  <c r="P20" i="14" s="1"/>
  <c r="M27" i="14" a="1"/>
  <c r="M27" i="14" s="1"/>
  <c r="N27" i="14" s="1"/>
  <c r="M82" i="14" a="1"/>
  <c r="M82" i="14" s="1"/>
  <c r="P82" i="14" s="1"/>
  <c r="T13" i="16"/>
  <c r="AV11" i="10" s="1"/>
  <c r="M33" i="14" a="1"/>
  <c r="M33" i="14" s="1"/>
  <c r="P33" i="14" s="1"/>
  <c r="P54" i="14"/>
  <c r="N54" i="14"/>
  <c r="AW1665" i="10"/>
  <c r="T1654" i="10"/>
  <c r="R1654" i="10"/>
  <c r="AL1654" i="10" s="1"/>
  <c r="AK1671" i="10" s="1"/>
  <c r="AT1654" i="10"/>
  <c r="D9" i="16" s="1"/>
  <c r="A9" i="16" s="1"/>
  <c r="AV1654" i="10"/>
  <c r="R1662" i="10"/>
  <c r="AL1662" i="10" s="1"/>
  <c r="T1662" i="10"/>
  <c r="AV1662" i="10"/>
  <c r="AT1662" i="10"/>
  <c r="D17" i="16" s="1"/>
  <c r="X1663" i="10"/>
  <c r="AQ1662" i="10"/>
  <c r="M67" i="14" a="1"/>
  <c r="M67" i="14" s="1"/>
  <c r="R1665" i="10"/>
  <c r="AL1665" i="10" s="1"/>
  <c r="T1665" i="10"/>
  <c r="AT1665" i="10"/>
  <c r="AV1665" i="10"/>
  <c r="AW1664" i="10" s="1"/>
  <c r="AX1664" i="10"/>
  <c r="AU1665" i="10"/>
  <c r="AY1665" i="10" s="1"/>
  <c r="D31" i="16"/>
  <c r="G22" i="16"/>
  <c r="A22" i="16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P1643" i="10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N49" i="14"/>
  <c r="P49" i="14"/>
  <c r="N65" i="14"/>
  <c r="P65" i="14"/>
  <c r="N73" i="14"/>
  <c r="P47" i="14"/>
  <c r="N47" i="14"/>
  <c r="P32" i="14"/>
  <c r="N32" i="14"/>
  <c r="N77" i="14"/>
  <c r="N57" i="14"/>
  <c r="P57" i="14"/>
  <c r="N34" i="14"/>
  <c r="N52" i="14"/>
  <c r="BJ37" i="10"/>
  <c r="X39" i="16" s="1"/>
  <c r="BN38" i="10"/>
  <c r="BJ38" i="10" s="1"/>
  <c r="X40" i="16" s="1"/>
  <c r="P6" i="14"/>
  <c r="N6" i="14"/>
  <c r="AT1635" i="10"/>
  <c r="AV1635" i="10"/>
  <c r="N69" i="14"/>
  <c r="P69" i="14"/>
  <c r="P75" i="14"/>
  <c r="N8" i="14"/>
  <c r="P8" i="14"/>
  <c r="N41" i="14"/>
  <c r="P41" i="14"/>
  <c r="P18" i="14"/>
  <c r="N59" i="14"/>
  <c r="P59" i="14"/>
  <c r="P22" i="14"/>
  <c r="N22" i="14"/>
  <c r="AW1622" i="10"/>
  <c r="BN1622" i="10"/>
  <c r="BO1623" i="10"/>
  <c r="BP1623" i="10"/>
  <c r="BQ1623" i="10"/>
  <c r="N68" i="14"/>
  <c r="P68" i="14"/>
  <c r="BF1622" i="10"/>
  <c r="AX1623" i="10"/>
  <c r="AU1622" i="10"/>
  <c r="AY1622" i="10" s="1"/>
  <c r="BG1623" i="10"/>
  <c r="BI1623" i="10"/>
  <c r="BH1623" i="10"/>
  <c r="P17" i="14"/>
  <c r="N17" i="14"/>
  <c r="N24" i="14"/>
  <c r="N35" i="16"/>
  <c r="M35" i="16"/>
  <c r="L35" i="16"/>
  <c r="O35" i="16"/>
  <c r="N3" i="14"/>
  <c r="P3" i="14"/>
  <c r="P48" i="14"/>
  <c r="N48" i="14"/>
  <c r="P37" i="14"/>
  <c r="N35" i="14"/>
  <c r="P13" i="14"/>
  <c r="P14" i="14"/>
  <c r="N14" i="14"/>
  <c r="R1635" i="10"/>
  <c r="T1635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BQ32" i="10"/>
  <c r="BM32" i="10" s="1"/>
  <c r="AA34" i="16" s="1"/>
  <c r="BN31" i="10"/>
  <c r="BJ31" i="10" s="1"/>
  <c r="X33" i="16" s="1"/>
  <c r="BO32" i="10"/>
  <c r="BK32" i="10" s="1"/>
  <c r="Y34" i="16" s="1"/>
  <c r="A14" i="16"/>
  <c r="G14" i="16"/>
  <c r="BP6" i="10"/>
  <c r="BL6" i="10" s="1"/>
  <c r="Z8" i="16" s="1"/>
  <c r="BO6" i="10"/>
  <c r="BK6" i="10" s="1"/>
  <c r="Y8" i="16" s="1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Q6" i="10"/>
  <c r="BM6" i="10" s="1"/>
  <c r="AA8" i="16" s="1"/>
  <c r="BN6" i="10"/>
  <c r="BJ6" i="10" s="1"/>
  <c r="X8" i="16" s="1"/>
  <c r="BL32" i="10"/>
  <c r="Z34" i="16" s="1"/>
  <c r="BP31" i="10"/>
  <c r="BL31" i="10" s="1"/>
  <c r="Z33" i="16" s="1"/>
  <c r="N39" i="14" l="1"/>
  <c r="P9" i="14"/>
  <c r="BN14" i="10"/>
  <c r="BJ14" i="10" s="1"/>
  <c r="X16" i="16" s="1"/>
  <c r="Y1668" i="10"/>
  <c r="U1668" i="10" s="1"/>
  <c r="AV1669" i="10"/>
  <c r="AW1668" i="10" s="1"/>
  <c r="AT1669" i="10"/>
  <c r="BH1669" i="10" s="1"/>
  <c r="N38" i="14"/>
  <c r="N63" i="14"/>
  <c r="P38" i="14"/>
  <c r="N31" i="14"/>
  <c r="P85" i="14"/>
  <c r="P55" i="14"/>
  <c r="P70" i="14"/>
  <c r="N10" i="14"/>
  <c r="P21" i="14"/>
  <c r="P28" i="14"/>
  <c r="BA1673" i="10"/>
  <c r="AZ1673" i="10"/>
  <c r="D24" i="16"/>
  <c r="M27" i="16"/>
  <c r="L27" i="16"/>
  <c r="O27" i="16"/>
  <c r="N27" i="16"/>
  <c r="Y1670" i="10"/>
  <c r="AV1671" i="10"/>
  <c r="AT1671" i="10"/>
  <c r="AL1671" i="10"/>
  <c r="AP1673" i="10"/>
  <c r="AN1673" i="10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AX1669" i="10"/>
  <c r="P45" i="14"/>
  <c r="G9" i="16"/>
  <c r="N9" i="16" s="1"/>
  <c r="N25" i="14"/>
  <c r="A17" i="16"/>
  <c r="G17" i="16"/>
  <c r="N29" i="14"/>
  <c r="N86" i="14"/>
  <c r="N60" i="14"/>
  <c r="BH1665" i="10"/>
  <c r="BD1665" i="10" s="1"/>
  <c r="D20" i="16"/>
  <c r="P84" i="14"/>
  <c r="N58" i="14"/>
  <c r="N11" i="14"/>
  <c r="N19" i="14"/>
  <c r="BQ10" i="10"/>
  <c r="BN9" i="10"/>
  <c r="BO10" i="10"/>
  <c r="BP10" i="10"/>
  <c r="M19" i="16"/>
  <c r="N19" i="16"/>
  <c r="L19" i="16"/>
  <c r="O19" i="16"/>
  <c r="P40" i="14"/>
  <c r="N72" i="14"/>
  <c r="P46" i="14"/>
  <c r="N42" i="14"/>
  <c r="N2" i="14"/>
  <c r="P61" i="14"/>
  <c r="N30" i="14"/>
  <c r="P56" i="14"/>
  <c r="P50" i="14"/>
  <c r="N25" i="16"/>
  <c r="AL1651" i="10"/>
  <c r="Y1650" i="10"/>
  <c r="S1650" i="10" s="1"/>
  <c r="AT1651" i="10"/>
  <c r="D6" i="16" s="1"/>
  <c r="G6" i="16" s="1"/>
  <c r="M6" i="16" s="1"/>
  <c r="P43" i="14"/>
  <c r="N12" i="14"/>
  <c r="P66" i="14"/>
  <c r="L25" i="16"/>
  <c r="T25" i="16" s="1"/>
  <c r="AV23" i="10" s="1"/>
  <c r="N26" i="14"/>
  <c r="N37" i="14"/>
  <c r="P79" i="14"/>
  <c r="P51" i="14"/>
  <c r="O25" i="16"/>
  <c r="P23" i="14"/>
  <c r="N7" i="14"/>
  <c r="P76" i="14"/>
  <c r="P16" i="14"/>
  <c r="P44" i="14"/>
  <c r="N78" i="14"/>
  <c r="P80" i="14"/>
  <c r="P74" i="14"/>
  <c r="N62" i="14"/>
  <c r="N4" i="14"/>
  <c r="N71" i="14"/>
  <c r="AL1635" i="10"/>
  <c r="AK1663" i="10" s="1"/>
  <c r="L76" i="14" s="1" a="1"/>
  <c r="L76" i="14" s="1"/>
  <c r="P53" i="14"/>
  <c r="P15" i="14"/>
  <c r="P64" i="14"/>
  <c r="N81" i="14"/>
  <c r="P5" i="14"/>
  <c r="N83" i="14"/>
  <c r="M88" i="14"/>
  <c r="N20" i="14"/>
  <c r="N82" i="14"/>
  <c r="P27" i="14"/>
  <c r="N33" i="14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G31" i="16"/>
  <c r="A31" i="16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AX1665" i="10"/>
  <c r="AU1664" i="10"/>
  <c r="AY1664" i="10" s="1"/>
  <c r="AZ1664" i="10" s="1"/>
  <c r="D32" i="16"/>
  <c r="L54" i="14" a="1"/>
  <c r="L54" i="14" s="1"/>
  <c r="P67" i="14"/>
  <c r="P88" i="14" s="1"/>
  <c r="BF1664" i="10"/>
  <c r="N67" i="14"/>
  <c r="N88" i="14" s="1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N22" i="16"/>
  <c r="M22" i="16"/>
  <c r="O22" i="16"/>
  <c r="L22" i="16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T35" i="16"/>
  <c r="AV33" i="10" s="1"/>
  <c r="BQ34" i="10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D38" i="16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BM14" i="10"/>
  <c r="AA16" i="16" s="1"/>
  <c r="BK14" i="10"/>
  <c r="Y16" i="16" s="1"/>
  <c r="BP13" i="10"/>
  <c r="BL13" i="10" s="1"/>
  <c r="Z15" i="16" s="1"/>
  <c r="BQ31" i="10"/>
  <c r="BM31" i="10" s="1"/>
  <c r="AA33" i="16" s="1"/>
  <c r="BO31" i="10"/>
  <c r="BK31" i="10" s="1"/>
  <c r="Y33" i="16" s="1"/>
  <c r="BN32" i="10"/>
  <c r="BJ32" i="10" s="1"/>
  <c r="X34" i="16" s="1"/>
  <c r="O14" i="16"/>
  <c r="L14" i="16"/>
  <c r="M14" i="16"/>
  <c r="N14" i="16"/>
  <c r="BP5" i="10"/>
  <c r="BL5" i="10" s="1"/>
  <c r="Z7" i="16" s="1"/>
  <c r="BO5" i="10"/>
  <c r="BK5" i="10" s="1"/>
  <c r="Y7" i="16" s="1"/>
  <c r="BQ5" i="10"/>
  <c r="BM5" i="10" s="1"/>
  <c r="AA7" i="16" s="1"/>
  <c r="AU1668" i="10" l="1"/>
  <c r="AY1668" i="10" s="1"/>
  <c r="AZ1668" i="10" s="1"/>
  <c r="S1668" i="10"/>
  <c r="BI1651" i="10"/>
  <c r="BI1650" i="10" s="1"/>
  <c r="BE1650" i="10" s="1"/>
  <c r="BH1664" i="10"/>
  <c r="BD1664" i="10" s="1"/>
  <c r="BH1651" i="10"/>
  <c r="BF1650" i="10"/>
  <c r="BG1669" i="10"/>
  <c r="BG1668" i="10" s="1"/>
  <c r="BC1668" i="10" s="1"/>
  <c r="AU1650" i="10"/>
  <c r="AY1650" i="10" s="1"/>
  <c r="BA1650" i="10" s="1"/>
  <c r="BI1669" i="10"/>
  <c r="BE1669" i="10" s="1"/>
  <c r="AX1651" i="10"/>
  <c r="AZ1651" i="10" s="1"/>
  <c r="BF1668" i="10"/>
  <c r="BF1669" i="10" s="1"/>
  <c r="BB1669" i="10" s="1"/>
  <c r="BG1651" i="10"/>
  <c r="BG1650" i="10" s="1"/>
  <c r="BC1650" i="10" s="1"/>
  <c r="BP1669" i="10"/>
  <c r="BL1669" i="10" s="1"/>
  <c r="BN1668" i="10"/>
  <c r="BJ1668" i="10" s="1"/>
  <c r="BO1669" i="10"/>
  <c r="BK1669" i="10" s="1"/>
  <c r="BQ1669" i="10"/>
  <c r="BQ1668" i="10" s="1"/>
  <c r="BM1668" i="10" s="1"/>
  <c r="T27" i="16"/>
  <c r="AV25" i="10" s="1"/>
  <c r="BP26" i="10" s="1"/>
  <c r="O9" i="16"/>
  <c r="L9" i="16"/>
  <c r="M9" i="16"/>
  <c r="A24" i="16"/>
  <c r="G24" i="16"/>
  <c r="D26" i="16"/>
  <c r="BF1670" i="10"/>
  <c r="BI1671" i="10"/>
  <c r="BG1671" i="10"/>
  <c r="BH1671" i="10"/>
  <c r="AW1670" i="10"/>
  <c r="BQ1671" i="10"/>
  <c r="BO1671" i="10"/>
  <c r="BN1670" i="10"/>
  <c r="BP1671" i="10"/>
  <c r="BA1668" i="10"/>
  <c r="BH1668" i="10"/>
  <c r="BD1668" i="10" s="1"/>
  <c r="BD1669" i="10"/>
  <c r="AN1668" i="10"/>
  <c r="AP1668" i="10"/>
  <c r="AZ1669" i="10"/>
  <c r="BA1669" i="10"/>
  <c r="AX1671" i="10"/>
  <c r="AU1670" i="10"/>
  <c r="AY1670" i="10" s="1"/>
  <c r="S1670" i="10"/>
  <c r="U1670" i="10"/>
  <c r="O6" i="16"/>
  <c r="N6" i="16"/>
  <c r="L6" i="16"/>
  <c r="A6" i="16"/>
  <c r="T19" i="16"/>
  <c r="AV17" i="10" s="1"/>
  <c r="A20" i="16"/>
  <c r="G20" i="16"/>
  <c r="BL10" i="10"/>
  <c r="Z12" i="16" s="1"/>
  <c r="BP9" i="10"/>
  <c r="BL9" i="10" s="1"/>
  <c r="Z11" i="16" s="1"/>
  <c r="BO9" i="10"/>
  <c r="BK9" i="10" s="1"/>
  <c r="Y11" i="16" s="1"/>
  <c r="BK10" i="10"/>
  <c r="Y12" i="16" s="1"/>
  <c r="M17" i="16"/>
  <c r="O17" i="16"/>
  <c r="L17" i="16"/>
  <c r="N17" i="16"/>
  <c r="BN10" i="10"/>
  <c r="BJ10" i="10" s="1"/>
  <c r="X12" i="16" s="1"/>
  <c r="BJ9" i="10"/>
  <c r="X11" i="16" s="1"/>
  <c r="BQ9" i="10"/>
  <c r="BM9" i="10" s="1"/>
  <c r="AA11" i="16" s="1"/>
  <c r="BM10" i="10"/>
  <c r="AA12" i="16" s="1"/>
  <c r="U1650" i="10"/>
  <c r="Y1662" i="10"/>
  <c r="S1662" i="10" s="1"/>
  <c r="AV1663" i="10"/>
  <c r="AW1662" i="10" s="1"/>
  <c r="AL1663" i="10"/>
  <c r="AT1663" i="10"/>
  <c r="BI1663" i="10" s="1"/>
  <c r="T22" i="16"/>
  <c r="AV20" i="10" s="1"/>
  <c r="BA1664" i="10"/>
  <c r="BN1665" i="10"/>
  <c r="BJ1665" i="10" s="1"/>
  <c r="BJ1664" i="10"/>
  <c r="G29" i="16"/>
  <c r="A29" i="16"/>
  <c r="T9" i="16"/>
  <c r="AV7" i="10" s="1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32" i="16"/>
  <c r="G32" i="16"/>
  <c r="AZ1655" i="10"/>
  <c r="BA1655" i="10"/>
  <c r="N31" i="16"/>
  <c r="M31" i="16"/>
  <c r="O31" i="16"/>
  <c r="L31" i="16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Q1650" i="10"/>
  <c r="BM1650" i="10" s="1"/>
  <c r="BM1651" i="10"/>
  <c r="BB1650" i="10"/>
  <c r="BF1651" i="10"/>
  <c r="BB1651" i="10" s="1"/>
  <c r="BI1654" i="10"/>
  <c r="BE1654" i="10" s="1"/>
  <c r="BE1655" i="10"/>
  <c r="BO1654" i="10"/>
  <c r="BK1654" i="10" s="1"/>
  <c r="BK1655" i="10"/>
  <c r="BP1650" i="10"/>
  <c r="BL1650" i="10" s="1"/>
  <c r="BL1651" i="10"/>
  <c r="BH1654" i="10"/>
  <c r="BD1654" i="10" s="1"/>
  <c r="BD1655" i="10"/>
  <c r="BO1650" i="10"/>
  <c r="BK1650" i="10" s="1"/>
  <c r="BK1651" i="10"/>
  <c r="BH1650" i="10"/>
  <c r="BD1650" i="10" s="1"/>
  <c r="BD1651" i="10"/>
  <c r="AN1650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N33" i="10"/>
  <c r="BJ33" i="10" s="1"/>
  <c r="X35" i="16" s="1"/>
  <c r="BO34" i="10"/>
  <c r="BO33" i="10" s="1"/>
  <c r="BK33" i="10" s="1"/>
  <c r="Y35" i="16" s="1"/>
  <c r="BP34" i="10"/>
  <c r="BL34" i="10" s="1"/>
  <c r="Z36" i="16" s="1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M34" i="10"/>
  <c r="AA36" i="16" s="1"/>
  <c r="BQ33" i="10"/>
  <c r="BM33" i="10" s="1"/>
  <c r="AA35" i="16" s="1"/>
  <c r="A38" i="16"/>
  <c r="G38" i="16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T14" i="16"/>
  <c r="AV12" i="10" s="1"/>
  <c r="AZ1650" i="10" l="1"/>
  <c r="BN1669" i="10"/>
  <c r="BJ1669" i="10" s="1"/>
  <c r="BC1651" i="10"/>
  <c r="BI1668" i="10"/>
  <c r="BE1668" i="10" s="1"/>
  <c r="BB1668" i="10"/>
  <c r="BP1668" i="10"/>
  <c r="BL1668" i="10" s="1"/>
  <c r="BO1668" i="10"/>
  <c r="BK1668" i="10" s="1"/>
  <c r="BC1669" i="10"/>
  <c r="BN25" i="10"/>
  <c r="BJ25" i="10" s="1"/>
  <c r="X27" i="16" s="1"/>
  <c r="BE1651" i="10"/>
  <c r="BA1651" i="10"/>
  <c r="BO26" i="10"/>
  <c r="BK26" i="10" s="1"/>
  <c r="Y28" i="16" s="1"/>
  <c r="U1662" i="10"/>
  <c r="BM1669" i="10"/>
  <c r="BQ1663" i="10"/>
  <c r="BM1663" i="10" s="1"/>
  <c r="BQ26" i="10"/>
  <c r="BM26" i="10" s="1"/>
  <c r="AA28" i="16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G26" i="16"/>
  <c r="A26" i="16"/>
  <c r="N24" i="16"/>
  <c r="O24" i="16"/>
  <c r="L24" i="16"/>
  <c r="M24" i="16"/>
  <c r="BK1671" i="10"/>
  <c r="BO1670" i="10"/>
  <c r="BK1670" i="10" s="1"/>
  <c r="AZ1670" i="10"/>
  <c r="BA1670" i="10"/>
  <c r="BP1670" i="10"/>
  <c r="BL1670" i="10" s="1"/>
  <c r="BL1671" i="10"/>
  <c r="BJ1670" i="10"/>
  <c r="BN1671" i="10"/>
  <c r="BJ1671" i="10" s="1"/>
  <c r="BL26" i="10"/>
  <c r="Z28" i="16" s="1"/>
  <c r="BP25" i="10"/>
  <c r="BL25" i="10" s="1"/>
  <c r="Z27" i="16" s="1"/>
  <c r="AN1670" i="10"/>
  <c r="AP1670" i="10"/>
  <c r="AZ1671" i="10"/>
  <c r="BA1671" i="10"/>
  <c r="T6" i="16"/>
  <c r="AV4" i="10" s="1"/>
  <c r="BP4" i="10" s="1"/>
  <c r="BP3" i="10" s="1"/>
  <c r="BL3" i="10" s="1"/>
  <c r="Z5" i="16" s="1"/>
  <c r="T17" i="16"/>
  <c r="AV15" i="10" s="1"/>
  <c r="BH1663" i="10"/>
  <c r="BH1662" i="10" s="1"/>
  <c r="BD1662" i="10" s="1"/>
  <c r="D18" i="16"/>
  <c r="BF1662" i="10"/>
  <c r="BB1662" i="10" s="1"/>
  <c r="BG1663" i="10"/>
  <c r="BG1662" i="10" s="1"/>
  <c r="BC1662" i="10" s="1"/>
  <c r="O20" i="16"/>
  <c r="L20" i="16"/>
  <c r="M20" i="16"/>
  <c r="N20" i="16"/>
  <c r="AU1662" i="10"/>
  <c r="AY1662" i="10" s="1"/>
  <c r="AZ1662" i="10" s="1"/>
  <c r="AX1663" i="10"/>
  <c r="AZ1663" i="10" s="1"/>
  <c r="BN1662" i="10"/>
  <c r="BJ1662" i="10" s="1"/>
  <c r="T31" i="16"/>
  <c r="AV29" i="10" s="1"/>
  <c r="O29" i="16"/>
  <c r="L29" i="16"/>
  <c r="M29" i="16"/>
  <c r="N29" i="16"/>
  <c r="G30" i="16"/>
  <c r="A30" i="16"/>
  <c r="M21" i="16"/>
  <c r="N21" i="16"/>
  <c r="O21" i="16"/>
  <c r="L21" i="16"/>
  <c r="AN1662" i="10"/>
  <c r="AP1662" i="10"/>
  <c r="N32" i="16"/>
  <c r="M32" i="16"/>
  <c r="O32" i="16"/>
  <c r="L32" i="16"/>
  <c r="BO8" i="10"/>
  <c r="BQ8" i="10"/>
  <c r="BN7" i="10"/>
  <c r="BP8" i="10"/>
  <c r="BI1662" i="10"/>
  <c r="BE1662" i="10" s="1"/>
  <c r="BE1663" i="10"/>
  <c r="BN34" i="10"/>
  <c r="BJ34" i="10" s="1"/>
  <c r="X36" i="16" s="1"/>
  <c r="BP33" i="10"/>
  <c r="BL33" i="10" s="1"/>
  <c r="Z35" i="16" s="1"/>
  <c r="BK34" i="10"/>
  <c r="Y36" i="16" s="1"/>
  <c r="O38" i="16"/>
  <c r="L38" i="16"/>
  <c r="N38" i="16"/>
  <c r="M38" i="16"/>
  <c r="BQ12" i="10"/>
  <c r="BO12" i="10"/>
  <c r="BP12" i="10"/>
  <c r="BN11" i="10"/>
  <c r="BN26" i="10" l="1"/>
  <c r="BJ26" i="10" s="1"/>
  <c r="X28" i="16" s="1"/>
  <c r="BO25" i="10"/>
  <c r="BK25" i="10" s="1"/>
  <c r="Y27" i="16" s="1"/>
  <c r="BQ1662" i="10"/>
  <c r="BM1662" i="10" s="1"/>
  <c r="BP1662" i="10"/>
  <c r="BL1662" i="10" s="1"/>
  <c r="BO1662" i="10"/>
  <c r="BK1662" i="10" s="1"/>
  <c r="BQ25" i="10"/>
  <c r="BM25" i="10" s="1"/>
  <c r="AA27" i="16" s="1"/>
  <c r="T24" i="16"/>
  <c r="AV22" i="10" s="1"/>
  <c r="BN21" i="10" s="1"/>
  <c r="BA1662" i="10"/>
  <c r="M26" i="16"/>
  <c r="L26" i="16"/>
  <c r="N26" i="16"/>
  <c r="O26" i="16"/>
  <c r="BP22" i="10"/>
  <c r="BQ22" i="10"/>
  <c r="BO22" i="10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T32" i="16"/>
  <c r="AV30" i="10" s="1"/>
  <c r="BP30" i="10" s="1"/>
  <c r="BP29" i="10" s="1"/>
  <c r="BL29" i="10" s="1"/>
  <c r="Z31" i="16" s="1"/>
  <c r="T21" i="16"/>
  <c r="AV19" i="10" s="1"/>
  <c r="BP20" i="10" s="1"/>
  <c r="BK8" i="10"/>
  <c r="Y10" i="16" s="1"/>
  <c r="BO7" i="10"/>
  <c r="BK7" i="10" s="1"/>
  <c r="Y9" i="16" s="1"/>
  <c r="N30" i="16"/>
  <c r="M30" i="16"/>
  <c r="L30" i="16"/>
  <c r="O30" i="16"/>
  <c r="BL8" i="10"/>
  <c r="Z10" i="16" s="1"/>
  <c r="BP7" i="10"/>
  <c r="BL7" i="10" s="1"/>
  <c r="Z9" i="16" s="1"/>
  <c r="BN8" i="10"/>
  <c r="BJ8" i="10" s="1"/>
  <c r="X10" i="16" s="1"/>
  <c r="BJ7" i="10"/>
  <c r="X9" i="16" s="1"/>
  <c r="T29" i="16"/>
  <c r="AV27" i="10" s="1"/>
  <c r="BQ7" i="10"/>
  <c r="BM7" i="10" s="1"/>
  <c r="AA9" i="16" s="1"/>
  <c r="BM8" i="10"/>
  <c r="AA10" i="16" s="1"/>
  <c r="T38" i="16"/>
  <c r="AV36" i="10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J21" i="10" l="1"/>
  <c r="X23" i="16" s="1"/>
  <c r="BN22" i="10"/>
  <c r="BJ22" i="10" s="1"/>
  <c r="X24" i="16" s="1"/>
  <c r="BM22" i="10"/>
  <c r="AA24" i="16" s="1"/>
  <c r="BQ21" i="10"/>
  <c r="BM21" i="10" s="1"/>
  <c r="AA23" i="16" s="1"/>
  <c r="BL22" i="10"/>
  <c r="Z24" i="16" s="1"/>
  <c r="BP21" i="10"/>
  <c r="BL21" i="10" s="1"/>
  <c r="Z23" i="16" s="1"/>
  <c r="T26" i="16"/>
  <c r="AV24" i="10" s="1"/>
  <c r="BO21" i="10"/>
  <c r="BK21" i="10" s="1"/>
  <c r="Y23" i="16" s="1"/>
  <c r="BK22" i="10"/>
  <c r="Y24" i="16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BQ18" i="10"/>
  <c r="BP18" i="10"/>
  <c r="BO18" i="10"/>
  <c r="BN17" i="10"/>
  <c r="BO20" i="10"/>
  <c r="BO19" i="10" s="1"/>
  <c r="BK19" i="10" s="1"/>
  <c r="Y21" i="16" s="1"/>
  <c r="BN19" i="10"/>
  <c r="BJ19" i="10" s="1"/>
  <c r="X21" i="16" s="1"/>
  <c r="BQ20" i="10"/>
  <c r="BQ19" i="10" s="1"/>
  <c r="BM19" i="10" s="1"/>
  <c r="AA21" i="16" s="1"/>
  <c r="BO30" i="10"/>
  <c r="BO29" i="10" s="1"/>
  <c r="BK29" i="10" s="1"/>
  <c r="Y31" i="16" s="1"/>
  <c r="BQ30" i="10"/>
  <c r="BM30" i="10" s="1"/>
  <c r="AA32" i="16" s="1"/>
  <c r="BN29" i="10"/>
  <c r="BJ29" i="10" s="1"/>
  <c r="X31" i="16" s="1"/>
  <c r="BL30" i="10"/>
  <c r="Z32" i="16" s="1"/>
  <c r="T30" i="16"/>
  <c r="AV28" i="10" s="1"/>
  <c r="BQ28" i="10" s="1"/>
  <c r="BP19" i="10"/>
  <c r="BL19" i="10" s="1"/>
  <c r="Z21" i="16" s="1"/>
  <c r="BL20" i="10"/>
  <c r="Z22" i="16" s="1"/>
  <c r="BN35" i="10"/>
  <c r="BO36" i="10"/>
  <c r="BQ36" i="10"/>
  <c r="BP36" i="10"/>
  <c r="T18" i="16" l="1"/>
  <c r="AV16" i="10" s="1"/>
  <c r="BN15" i="10" s="1"/>
  <c r="BN23" i="10"/>
  <c r="BO24" i="10"/>
  <c r="BP24" i="10"/>
  <c r="BQ24" i="10"/>
  <c r="BL18" i="10"/>
  <c r="Z20" i="16" s="1"/>
  <c r="BP17" i="10"/>
  <c r="BL17" i="10" s="1"/>
  <c r="Z19" i="16" s="1"/>
  <c r="BQ17" i="10"/>
  <c r="BM17" i="10" s="1"/>
  <c r="AA19" i="16" s="1"/>
  <c r="BM18" i="10"/>
  <c r="AA20" i="16" s="1"/>
  <c r="BN18" i="10"/>
  <c r="BJ18" i="10" s="1"/>
  <c r="X20" i="16" s="1"/>
  <c r="BJ17" i="10"/>
  <c r="X19" i="16" s="1"/>
  <c r="BQ16" i="10"/>
  <c r="BP16" i="10"/>
  <c r="BO16" i="10"/>
  <c r="BK18" i="10"/>
  <c r="Y20" i="16" s="1"/>
  <c r="BO17" i="10"/>
  <c r="BK17" i="10" s="1"/>
  <c r="Y19" i="16" s="1"/>
  <c r="BN27" i="10"/>
  <c r="BN28" i="10" s="1"/>
  <c r="BJ28" i="10" s="1"/>
  <c r="X30" i="16" s="1"/>
  <c r="BP28" i="10"/>
  <c r="BL28" i="10" s="1"/>
  <c r="Z30" i="16" s="1"/>
  <c r="BM20" i="10"/>
  <c r="AA22" i="16" s="1"/>
  <c r="BN20" i="10"/>
  <c r="BJ20" i="10" s="1"/>
  <c r="X22" i="16" s="1"/>
  <c r="BK20" i="10"/>
  <c r="Y22" i="16" s="1"/>
  <c r="BK30" i="10"/>
  <c r="Y32" i="16" s="1"/>
  <c r="BN30" i="10"/>
  <c r="BJ30" i="10" s="1"/>
  <c r="X32" i="16" s="1"/>
  <c r="BQ29" i="10"/>
  <c r="BM29" i="10" s="1"/>
  <c r="AA31" i="16" s="1"/>
  <c r="BO28" i="10"/>
  <c r="BO27" i="10" s="1"/>
  <c r="BK27" i="10" s="1"/>
  <c r="Y29" i="16" s="1"/>
  <c r="BQ27" i="10"/>
  <c r="BM27" i="10" s="1"/>
  <c r="AA29" i="16" s="1"/>
  <c r="BM28" i="10"/>
  <c r="AA30" i="16" s="1"/>
  <c r="BP35" i="10"/>
  <c r="BL35" i="10" s="1"/>
  <c r="Z37" i="16" s="1"/>
  <c r="BL36" i="10"/>
  <c r="Z38" i="16" s="1"/>
  <c r="BM36" i="10"/>
  <c r="AA38" i="16" s="1"/>
  <c r="BQ35" i="10"/>
  <c r="BM35" i="10" s="1"/>
  <c r="AA37" i="16" s="1"/>
  <c r="BK36" i="10"/>
  <c r="Y38" i="16" s="1"/>
  <c r="BO35" i="10"/>
  <c r="BK35" i="10" s="1"/>
  <c r="Y37" i="16" s="1"/>
  <c r="BJ35" i="10"/>
  <c r="X37" i="16" s="1"/>
  <c r="BN36" i="10"/>
  <c r="BJ36" i="10" s="1"/>
  <c r="X38" i="16" s="1"/>
  <c r="BQ23" i="10" l="1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O15" i="10"/>
  <c r="BK15" i="10" s="1"/>
  <c r="Y17" i="16" s="1"/>
  <c r="BK16" i="10"/>
  <c r="Y18" i="16" s="1"/>
  <c r="BP15" i="10"/>
  <c r="BL15" i="10" s="1"/>
  <c r="Z17" i="16" s="1"/>
  <c r="BL16" i="10"/>
  <c r="Z18" i="16" s="1"/>
  <c r="BN16" i="10"/>
  <c r="BJ16" i="10" s="1"/>
  <c r="X18" i="16" s="1"/>
  <c r="BJ15" i="10"/>
  <c r="X17" i="16" s="1"/>
  <c r="BQ15" i="10"/>
  <c r="BM15" i="10" s="1"/>
  <c r="AA17" i="16" s="1"/>
  <c r="BM16" i="10"/>
  <c r="AA18" i="16" s="1"/>
  <c r="BJ27" i="10"/>
  <c r="X29" i="16" s="1"/>
  <c r="BP27" i="10"/>
  <c r="BL27" i="10" s="1"/>
  <c r="Z29" i="16" s="1"/>
  <c r="BK28" i="10"/>
  <c r="Y3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<sst xmlns="http://schemas.openxmlformats.org/spreadsheetml/2006/main" count="21487" uniqueCount="1957">
  <si>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</si>
  <si>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</si>
  <si>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</si>
  <si>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</si>
  <si>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</si>
  <si>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</si>
  <si>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</si>
  <si>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</si>
  <si>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</si>
  <si>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</si>
  <si>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</si>
  <si>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</si>
  <si>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</si>
  <si>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</si>
  <si>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</si>
  <si>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</si>
  <si>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</si>
  <si>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</si>
  <si>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</si>
  <si>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</si>
  <si>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</si>
  <si>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</si>
  <si>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</si>
  <si>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</si>
  <si>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</si>
  <si>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</si>
  <si>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</si>
  <si>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</si>
  <si>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</si>
  <si>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</si>
  <si>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</si>
  <si>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</si>
  <si>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</si>
  <si>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</si>
  <si>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</si>
  <si>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</si>
  <si>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</si>
  <si>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</si>
  <si>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</si>
  <si>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</si>
  <si>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</si>
  <si>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</si>
  <si>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</si>
  <si>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</si>
  <si>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</si>
  <si>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</si>
  <si>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</si>
  <si>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</si>
  <si>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</si>
  <si>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</si>
  <si>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</si>
  <si>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</si>
  <si>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</si>
  <si>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</si>
  <si>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</si>
  <si>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</si>
  <si>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</si>
  <si>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</si>
  <si>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</si>
  <si>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</si>
  <si>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</si>
  <si>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</si>
  <si>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</si>
  <si>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</si>
  <si>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</si>
  <si>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</si>
  <si>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</si>
  <si>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</si>
  <si>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</si>
  <si>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</si>
  <si>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</si>
  <si>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</si>
  <si>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</si>
  <si>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</si>
  <si>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</si>
  <si>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</si>
  <si>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</si>
  <si>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</si>
  <si>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</si>
  <si>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</si>
  <si>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</si>
  <si>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</si>
  <si>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</si>
  <si>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</si>
  <si>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</si>
  <si>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</si>
  <si>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</si>
  <si>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</si>
  <si>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</si>
  <si>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</si>
  <si>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</si>
  <si>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</si>
  <si>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</si>
  <si>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</si>
  <si>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</si>
  <si>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</si>
  <si>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</si>
  <si>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</si>
  <si>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</si>
  <si>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</si>
  <si>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</si>
  <si>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</si>
  <si>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</si>
  <si>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</si>
  <si>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</si>
  <si>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</si>
  <si>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</si>
  <si>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</si>
  <si>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</si>
  <si>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</si>
  <si>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</si>
  <si>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</si>
  <si>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</si>
  <si>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</si>
  <si>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</si>
  <si>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</si>
  <si>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</si>
  <si>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</si>
  <si>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</si>
  <si>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</si>
  <si>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</si>
  <si>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</si>
  <si>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</si>
  <si>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</si>
  <si>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</si>
  <si>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</si>
  <si>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</si>
  <si>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</si>
  <si>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</si>
  <si>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</si>
  <si>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</si>
  <si>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</si>
  <si>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</si>
  <si>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</si>
  <si>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</si>
  <si>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</si>
  <si>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</si>
  <si>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</si>
  <si>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</si>
  <si>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</si>
  <si>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</si>
  <si>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</si>
  <si>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</si>
  <si>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</si>
  <si>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</si>
  <si>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</si>
  <si>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</si>
  <si>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</si>
  <si>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</si>
  <si>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</si>
  <si>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</si>
  <si>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</si>
  <si>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</si>
  <si>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</si>
  <si>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</si>
  <si>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</si>
  <si>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</si>
  <si>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</si>
  <si>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</si>
  <si>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</si>
  <si>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</si>
  <si>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</si>
  <si>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</si>
  <si>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</si>
  <si>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</si>
  <si>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</si>
  <si>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</si>
  <si>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</si>
  <si>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</si>
  <si>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</si>
  <si>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</si>
  <si>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</si>
  <si>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</si>
  <si>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</si>
  <si>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</si>
  <si>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</si>
  <si>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</si>
  <si>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</si>
  <si>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</si>
  <si>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</si>
  <si>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</si>
  <si>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</si>
  <si>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</si>
  <si>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</si>
  <si>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</si>
  <si>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</si>
  <si>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</si>
  <si>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</si>
  <si>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</si>
  <si>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</si>
  <si>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</si>
  <si>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</si>
  <si>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</si>
  <si>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</si>
  <si>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</si>
  <si>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</si>
  <si>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</si>
  <si>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</si>
  <si>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</si>
  <si>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</si>
  <si>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</si>
  <si>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</si>
  <si>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</si>
  <si>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</si>
  <si>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</si>
  <si>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</si>
  <si>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</si>
  <si>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</si>
  <si>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</si>
  <si>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</si>
  <si>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</si>
  <si>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</si>
  <si>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</si>
  <si>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</si>
  <si>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</si>
  <si>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</si>
  <si>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</si>
  <si>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</si>
  <si>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</si>
  <si>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</si>
  <si>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</si>
  <si>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</si>
  <si>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</si>
  <si>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</si>
  <si>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</si>
  <si>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</si>
  <si>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</si>
  <si>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</si>
  <si>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</si>
  <si>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</si>
  <si>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</si>
  <si>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</si>
  <si>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</si>
  <si>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</si>
  <si>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</si>
  <si>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</si>
  <si>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</si>
  <si>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</si>
  <si>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</si>
  <si>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</si>
  <si>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</si>
  <si>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</si>
  <si>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</si>
  <si>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</si>
  <si>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</si>
  <si>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</si>
  <si>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</si>
  <si>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</si>
  <si>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</si>
  <si>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</si>
  <si>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</si>
  <si>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</si>
  <si>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</si>
  <si>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</si>
  <si>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</si>
  <si>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</si>
  <si>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</si>
  <si>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</si>
  <si>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</si>
  <si>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</si>
  <si>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</si>
  <si>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</si>
  <si>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</si>
  <si>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</si>
  <si>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</si>
  <si>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</si>
  <si>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</si>
  <si>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</si>
  <si>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</si>
  <si>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</si>
  <si>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</si>
  <si>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</si>
  <si>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</si>
  <si>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</si>
  <si>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</si>
  <si>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</si>
  <si>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</si>
  <si>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</si>
  <si>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</si>
  <si>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</si>
  <si>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</si>
  <si>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</si>
  <si>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</si>
  <si>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</si>
  <si>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</si>
  <si>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</si>
  <si>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</si>
  <si>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</si>
  <si>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</si>
  <si>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</si>
  <si>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</si>
  <si>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</si>
  <si>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</si>
  <si>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</si>
  <si>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</si>
  <si>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</si>
  <si>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</si>
  <si>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</si>
  <si>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</si>
  <si>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</si>
  <si>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</si>
  <si>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</si>
  <si>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</si>
  <si>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</si>
  <si>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</si>
  <si>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</si>
  <si>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</si>
  <si>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</si>
  <si>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</si>
  <si>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</si>
  <si>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</si>
  <si>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</si>
  <si>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</si>
  <si>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</si>
  <si>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</si>
  <si>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</si>
  <si>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</si>
  <si>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</si>
  <si>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</si>
  <si>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</si>
  <si>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</si>
  <si>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</si>
  <si>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</si>
  <si>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</si>
  <si>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</si>
  <si>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</si>
  <si>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</si>
  <si>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</si>
  <si>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</si>
  <si>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</si>
  <si>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</si>
  <si>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</si>
  <si>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</si>
  <si>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</si>
  <si>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</si>
  <si>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</si>
  <si>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</si>
  <si>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</si>
  <si>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</si>
  <si>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</si>
  <si>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</si>
  <si>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</si>
  <si>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</si>
  <si>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</si>
  <si>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</si>
  <si>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</si>
  <si>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</si>
  <si>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</si>
  <si>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</si>
  <si>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</si>
  <si>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</si>
  <si>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</si>
  <si>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</si>
  <si>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</si>
  <si>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</si>
  <si>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</si>
  <si>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</si>
  <si>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</si>
  <si>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</si>
  <si>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</si>
  <si>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</si>
  <si>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</si>
  <si>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</si>
  <si>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</si>
  <si>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</si>
  <si>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</si>
  <si>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</si>
  <si>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</si>
  <si>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</si>
  <si>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</si>
  <si>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</si>
  <si>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</si>
  <si>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</si>
  <si>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</si>
  <si>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</si>
  <si>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</si>
  <si>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</si>
  <si>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</si>
  <si>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</si>
  <si>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</si>
  <si>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</si>
  <si>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</si>
  <si>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</si>
  <si>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</si>
  <si>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</si>
  <si>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</si>
  <si>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</si>
  <si>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</si>
  <si>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</si>
  <si>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</si>
  <si>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</si>
  <si>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</si>
  <si>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</si>
  <si>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</si>
  <si>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</si>
  <si>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</si>
  <si>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</si>
  <si>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</si>
  <si>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</si>
  <si>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</si>
  <si>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</si>
  <si>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</si>
  <si>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</si>
  <si>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</si>
  <si>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</si>
  <si>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</si>
  <si>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</si>
  <si>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</si>
  <si>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</si>
  <si>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</si>
  <si>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</si>
  <si>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</si>
  <si>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</si>
  <si>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</si>
  <si>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</si>
  <si>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</si>
  <si>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</si>
  <si>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</si>
  <si>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</si>
  <si>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</si>
  <si>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</si>
  <si>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</si>
  <si>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</si>
  <si>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</si>
  <si>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</si>
  <si>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</si>
  <si>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</si>
  <si>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</si>
  <si>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</si>
  <si>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</si>
  <si>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</si>
  <si>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</si>
  <si>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</si>
  <si>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</si>
  <si>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</si>
  <si>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</si>
  <si>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</si>
  <si>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</si>
  <si>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</si>
  <si>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</si>
  <si>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</si>
  <si>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</si>
  <si>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</si>
  <si>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</si>
  <si>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</si>
  <si>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</si>
  <si>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</si>
  <si>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</si>
  <si>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</si>
  <si>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</si>
  <si>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</si>
  <si>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</si>
  <si>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</si>
  <si>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</si>
  <si>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</si>
  <si>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</si>
  <si>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</si>
  <si>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</si>
  <si>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</si>
  <si>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</si>
  <si>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</si>
  <si>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</si>
  <si>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</si>
  <si>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</si>
  <si>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</si>
  <si>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</si>
  <si>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</si>
  <si>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</si>
  <si>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</si>
  <si>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</si>
  <si>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</si>
  <si>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</si>
  <si>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</si>
  <si>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</si>
  <si>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</si>
  <si>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</si>
  <si>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</si>
  <si>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</si>
  <si>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</si>
  <si>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</si>
  <si>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</si>
  <si>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</si>
  <si>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</si>
  <si>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</si>
  <si>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</si>
  <si>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</si>
  <si>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</si>
  <si>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</si>
  <si>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</si>
  <si>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</si>
  <si>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</si>
  <si>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</si>
  <si>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</si>
  <si>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</si>
  <si>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</si>
  <si>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</si>
  <si>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</si>
  <si>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</si>
  <si>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</si>
  <si>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</si>
  <si>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</si>
  <si>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</si>
  <si>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</si>
  <si>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</si>
  <si>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</si>
  <si>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</si>
  <si>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</si>
  <si>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</si>
  <si>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</si>
  <si>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</si>
  <si>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</si>
  <si>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</si>
  <si>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</si>
  <si>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</si>
  <si>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</si>
  <si>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</si>
  <si>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</si>
  <si>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</si>
  <si>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</si>
  <si>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</si>
  <si>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</si>
  <si>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</si>
  <si>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</si>
  <si>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</si>
  <si>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</si>
  <si>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</si>
  <si>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</si>
  <si>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</si>
  <si>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</si>
  <si>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</si>
  <si>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</si>
  <si>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</si>
  <si>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</si>
  <si>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</si>
  <si>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</si>
  <si>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</si>
  <si>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</si>
  <si>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</si>
  <si>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</si>
  <si>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</si>
  <si>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</si>
  <si>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</si>
  <si>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</si>
  <si>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</si>
  <si>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</si>
  <si>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</si>
  <si>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</si>
  <si>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</si>
  <si>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</si>
  <si>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</si>
  <si>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</si>
  <si>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</si>
  <si>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</si>
  <si>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</si>
  <si>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</si>
  <si>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</si>
  <si>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</si>
  <si>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</si>
  <si>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</si>
  <si>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</si>
  <si>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</si>
  <si>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</si>
  <si>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</si>
  <si>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</si>
  <si>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</si>
  <si>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</si>
  <si>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</si>
  <si>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</si>
  <si>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</si>
  <si>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</si>
  <si>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</si>
  <si>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</si>
  <si>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</si>
  <si>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</si>
  <si>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</si>
  <si>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</si>
  <si>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</si>
  <si>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</si>
  <si>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</si>
  <si>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</si>
  <si>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</si>
  <si>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</si>
  <si>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</si>
  <si>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</si>
  <si>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</si>
  <si>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</si>
  <si>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</si>
  <si>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</si>
  <si>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</si>
  <si>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</si>
  <si>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</si>
  <si>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</si>
  <si>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</si>
  <si>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</si>
  <si>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</si>
  <si>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</si>
  <si>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</si>
  <si>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</si>
  <si>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</si>
  <si>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</si>
  <si>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</si>
  <si>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</si>
  <si>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</si>
  <si>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</si>
  <si>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</si>
  <si>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</si>
  <si>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</si>
  <si>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</si>
  <si>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</si>
  <si>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</si>
  <si>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</si>
  <si>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</si>
  <si>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</si>
  <si>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</si>
  <si>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</si>
  <si>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</si>
  <si>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</si>
  <si>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</si>
  <si>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</si>
  <si>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</si>
  <si>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</si>
  <si>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</si>
  <si>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</si>
  <si>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</si>
  <si>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</si>
  <si>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</si>
  <si>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</si>
  <si>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</si>
  <si>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</si>
  <si>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</si>
  <si>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</si>
  <si>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</si>
  <si>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</si>
  <si>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</si>
  <si>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</si>
  <si>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</si>
  <si>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</si>
  <si>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</si>
  <si>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</si>
  <si>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</si>
  <si>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</si>
  <si>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</si>
  <si>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</si>
  <si>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</si>
  <si>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</si>
  <si>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</si>
  <si>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</si>
  <si>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</si>
  <si>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</si>
  <si>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</si>
  <si>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</si>
  <si>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</si>
  <si>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</si>
  <si>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</si>
  <si>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</si>
  <si>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</si>
  <si>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</si>
  <si>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</si>
  <si>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</si>
  <si>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</si>
  <si>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</si>
  <si>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</si>
  <si>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</si>
  <si>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</si>
  <si>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</si>
  <si>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</si>
  <si>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</si>
  <si>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</si>
  <si>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</si>
  <si>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</si>
  <si>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</si>
  <si>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</si>
  <si>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</si>
  <si>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</si>
  <si>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</si>
  <si>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</si>
  <si>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</si>
  <si>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</si>
  <si>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</si>
  <si>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</si>
  <si>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</si>
  <si>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</si>
  <si>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</si>
  <si>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</si>
  <si>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</si>
  <si>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</si>
  <si>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</si>
  <si>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</si>
  <si>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</si>
  <si>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</si>
  <si>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</si>
  <si>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</si>
  <si>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</si>
  <si>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</si>
  <si>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</si>
  <si>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</si>
  <si>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</si>
  <si>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</si>
  <si>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</si>
  <si>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</si>
  <si>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</si>
  <si>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</si>
  <si>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</si>
  <si>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</si>
  <si>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</si>
  <si>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</si>
  <si>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</si>
  <si>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</si>
  <si>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</si>
  <si>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</si>
  <si>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</si>
  <si>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</si>
  <si>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</si>
  <si>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</si>
  <si>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</si>
  <si>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</si>
  <si>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</si>
  <si>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</si>
  <si>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</si>
  <si>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</si>
  <si>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</si>
  <si>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</si>
  <si>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</si>
  <si>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</si>
  <si>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</si>
  <si>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</si>
  <si>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</si>
  <si>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</si>
  <si>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</si>
  <si>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</si>
  <si>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</si>
  <si>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</si>
  <si>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</si>
  <si>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</si>
  <si>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</si>
  <si>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</si>
  <si>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</si>
  <si>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</si>
  <si>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</si>
  <si>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</si>
  <si>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</si>
  <si>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</si>
  <si>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</si>
  <si>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</si>
  <si>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</si>
  <si>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</si>
  <si>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</si>
  <si>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</si>
  <si>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</si>
  <si>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</si>
  <si>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</si>
  <si>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</si>
  <si>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</si>
  <si>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</si>
  <si>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</si>
  <si>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</si>
  <si>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</si>
  <si>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</si>
  <si>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</si>
  <si>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</si>
  <si>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</si>
  <si>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</si>
  <si>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</si>
  <si>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</si>
  <si>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</si>
  <si>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</si>
  <si>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</si>
  <si>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</si>
  <si>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</si>
  <si>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</si>
  <si>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</si>
  <si>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</si>
  <si>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</si>
  <si>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</si>
  <si>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</si>
  <si>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</si>
  <si>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</si>
  <si>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</si>
  <si>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</si>
  <si>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</si>
  <si>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</si>
  <si>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</si>
  <si>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</si>
  <si>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</si>
  <si>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</si>
  <si>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</si>
  <si>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</si>
  <si>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</si>
  <si>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</si>
  <si>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</si>
  <si>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</si>
  <si>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</si>
  <si>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</si>
  <si>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</si>
  <si>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</si>
  <si>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</si>
  <si>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</si>
  <si>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</si>
  <si>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</si>
  <si>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</si>
  <si>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</si>
  <si>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</si>
  <si>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</si>
  <si>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</si>
  <si>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</si>
  <si>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</si>
  <si>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</si>
  <si>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</si>
  <si>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</si>
  <si>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</si>
  <si>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</si>
  <si>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</si>
  <si>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</si>
  <si>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</si>
  <si>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</si>
  <si>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</si>
  <si>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</si>
  <si>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</si>
  <si>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</si>
  <si>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</si>
  <si>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</si>
  <si>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</si>
  <si>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</si>
  <si>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</si>
  <si>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</si>
  <si>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</si>
  <si>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</si>
  <si>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</si>
  <si>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</si>
  <si>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</si>
  <si>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</si>
  <si>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</si>
  <si>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</si>
  <si>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</si>
  <si>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</si>
  <si>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</si>
  <si>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</si>
  <si>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</si>
  <si>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</si>
  <si>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</si>
  <si>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</si>
  <si>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</si>
  <si>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</si>
  <si>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</si>
  <si>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</si>
  <si>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</si>
  <si>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</si>
  <si>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</si>
  <si>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</si>
  <si>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</si>
  <si>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</si>
  <si>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</si>
  <si>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</si>
  <si>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</si>
  <si>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</si>
  <si>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</si>
  <si>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</si>
  <si>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</si>
  <si>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</si>
  <si>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</si>
  <si>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</si>
  <si>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</si>
  <si>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</si>
  <si>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</si>
  <si>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</si>
  <si>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</si>
  <si>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</si>
  <si>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</si>
  <si>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</si>
  <si>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</si>
  <si>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</si>
  <si>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</si>
  <si>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</si>
  <si>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</si>
  <si>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</si>
  <si>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</si>
  <si>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</si>
  <si>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</si>
  <si>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</si>
  <si>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</si>
  <si>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</si>
  <si>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</si>
  <si>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</si>
  <si>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</si>
  <si>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</si>
  <si>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</si>
  <si>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</si>
  <si>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</si>
  <si>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</si>
  <si>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</si>
  <si>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</si>
  <si>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</si>
  <si>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</si>
  <si>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</si>
  <si>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</si>
  <si>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</si>
  <si>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</si>
  <si>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</si>
  <si>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</si>
  <si>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</si>
  <si>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</si>
  <si>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</si>
  <si>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</si>
  <si>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</si>
  <si>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</si>
  <si>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</si>
  <si>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</si>
  <si>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</si>
  <si>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</si>
  <si>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</si>
  <si>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</si>
  <si>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</si>
  <si>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</si>
  <si>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</si>
  <si>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</si>
  <si>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</si>
  <si>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</si>
  <si>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</si>
  <si>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</si>
  <si>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</si>
  <si>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</si>
  <si>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</si>
  <si>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</si>
  <si>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</si>
  <si>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</si>
  <si>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</si>
  <si>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</si>
  <si>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</si>
  <si>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</si>
  <si>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</si>
  <si>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</si>
  <si>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</si>
  <si>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</si>
  <si>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</si>
  <si>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</si>
  <si>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</si>
  <si>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</si>
  <si>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</si>
  <si>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</si>
  <si>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</si>
  <si>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</si>
  <si>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</si>
  <si>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</si>
  <si>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</si>
  <si>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</si>
  <si>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</si>
  <si>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</si>
  <si>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</si>
  <si>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</si>
  <si>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</si>
  <si>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</si>
  <si>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</si>
  <si>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</si>
  <si>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</si>
  <si>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</si>
  <si>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</si>
  <si>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</si>
  <si>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</si>
  <si>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</si>
  <si>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</si>
  <si>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</si>
  <si>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</si>
  <si>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</si>
  <si>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</si>
  <si>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</si>
  <si>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</si>
  <si>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</si>
  <si>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</si>
  <si>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</si>
  <si>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</si>
  <si>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</si>
  <si>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</si>
  <si>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</si>
  <si>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</si>
  <si>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</si>
  <si>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</si>
  <si>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</si>
  <si>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</si>
  <si>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</si>
  <si>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</si>
  <si>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</si>
  <si>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</si>
  <si>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</si>
  <si>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</si>
  <si>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</si>
  <si>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</si>
  <si>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</si>
  <si>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</si>
  <si>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</si>
  <si>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</si>
  <si>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</si>
  <si>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</si>
  <si>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</si>
  <si>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</si>
  <si>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</si>
  <si>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</si>
  <si>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</si>
  <si>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</si>
  <si>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</si>
  <si>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</si>
  <si>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</si>
  <si>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</si>
  <si>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</si>
  <si>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</si>
  <si>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</si>
  <si>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</si>
  <si>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</si>
  <si>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</si>
  <si>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</si>
  <si>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</si>
  <si>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</si>
  <si>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</si>
  <si>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</si>
  <si>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</si>
  <si>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</si>
  <si>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</si>
  <si>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</si>
  <si>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</si>
  <si>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</si>
  <si>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</si>
  <si>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</si>
  <si>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</si>
  <si>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</si>
  <si>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</si>
  <si>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</si>
  <si>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</si>
  <si>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</si>
  <si>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</si>
  <si>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</si>
  <si>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</si>
  <si>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</si>
  <si>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</si>
  <si>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</si>
  <si>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</si>
  <si>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</si>
  <si>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</si>
  <si>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</si>
  <si>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</si>
  <si>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</si>
  <si>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</si>
  <si>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</si>
  <si>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</si>
  <si>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</si>
  <si>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</si>
  <si>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</si>
  <si>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</si>
  <si>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</si>
  <si>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</si>
  <si>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</si>
  <si>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</si>
  <si>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</si>
  <si>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</si>
  <si>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</si>
  <si>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</si>
  <si>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</si>
  <si>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</si>
  <si>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</si>
  <si>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</si>
  <si>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</si>
  <si>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</si>
  <si>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</si>
  <si>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</si>
  <si>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</si>
  <si>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</si>
  <si>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</si>
  <si>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</si>
  <si>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</si>
  <si>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</si>
  <si>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</si>
  <si>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</si>
  <si>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</si>
  <si>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</si>
  <si>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</si>
  <si>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</si>
  <si>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</si>
  <si>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</si>
  <si>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</si>
  <si>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</si>
  <si>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</si>
  <si>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</si>
  <si>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</si>
  <si>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</si>
  <si>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</si>
  <si>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</si>
  <si>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</si>
  <si>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</si>
  <si>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</si>
  <si>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</si>
  <si>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</si>
  <si>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</si>
  <si>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</si>
  <si>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</si>
  <si>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</si>
  <si>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</si>
  <si>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</si>
  <si>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</si>
  <si>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</si>
  <si>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</si>
  <si>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</si>
  <si>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</si>
  <si>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</si>
  <si>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</si>
  <si>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</si>
  <si>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</si>
  <si>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</si>
  <si>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</si>
  <si>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</si>
  <si>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</si>
  <si>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</si>
  <si>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</si>
  <si>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</si>
  <si>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</si>
  <si>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</si>
  <si>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</si>
  <si>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</si>
  <si>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</si>
  <si>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</si>
  <si>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</si>
  <si>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</si>
  <si>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</si>
  <si>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</si>
  <si>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</si>
  <si>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</si>
  <si>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</si>
  <si>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</si>
  <si>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</si>
  <si>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</si>
  <si>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</si>
  <si>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</si>
  <si>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</si>
  <si>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</si>
  <si>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</si>
  <si>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</si>
  <si>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</si>
  <si>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</si>
  <si>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</si>
  <si>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</si>
  <si>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</si>
  <si>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</si>
  <si>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</si>
  <si>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</si>
  <si>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</si>
  <si>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</si>
  <si>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</si>
  <si>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</si>
  <si>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</si>
  <si>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</si>
  <si>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</si>
  <si>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</si>
  <si>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</si>
  <si>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</si>
  <si>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</si>
  <si>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</si>
  <si>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</si>
  <si>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</si>
  <si>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</si>
  <si>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</si>
  <si>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</si>
  <si>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</si>
  <si>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</si>
  <si>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</si>
  <si>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</si>
  <si>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</si>
  <si>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</si>
  <si>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</si>
  <si>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</si>
  <si>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</si>
  <si>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</si>
  <si>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</si>
  <si>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</si>
  <si>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</si>
  <si>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</si>
  <si>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</si>
  <si>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</si>
  <si>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</si>
  <si>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</si>
  <si>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</si>
  <si>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</si>
  <si>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</si>
  <si>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</si>
  <si>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</si>
  <si>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</si>
  <si>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</si>
  <si>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</si>
  <si>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</si>
  <si>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</si>
  <si>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</si>
  <si>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</si>
  <si>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</si>
  <si>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</si>
  <si>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</si>
  <si>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</si>
  <si>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</si>
  <si>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</si>
  <si>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</si>
  <si>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</si>
  <si>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</si>
  <si>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</si>
  <si>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</si>
  <si>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</si>
  <si>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</si>
  <si>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</si>
  <si>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</si>
  <si>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</si>
  <si>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</si>
  <si>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</si>
  <si>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</si>
  <si>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</si>
  <si>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</si>
  <si>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</si>
  <si>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</si>
  <si>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</si>
  <si>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</si>
  <si>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</si>
  <si>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</si>
  <si>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</si>
  <si>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</si>
  <si>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</si>
  <si>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</si>
  <si>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</si>
  <si>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</si>
  <si>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</si>
  <si>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</si>
  <si>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</si>
  <si>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</si>
  <si>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</si>
  <si>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</si>
  <si>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</si>
  <si>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</si>
  <si>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</si>
  <si>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</si>
  <si>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</si>
  <si>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</si>
  <si>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</si>
  <si>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</si>
  <si>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</si>
  <si>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</si>
  <si>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</si>
  <si>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</si>
  <si>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</si>
  <si>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</si>
  <si>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</si>
  <si>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</si>
  <si>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</si>
  <si>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</si>
  <si>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</si>
  <si>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</si>
  <si>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</si>
  <si>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</si>
  <si>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</si>
  <si>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</si>
  <si>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</si>
  <si>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</si>
  <si>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</si>
  <si>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</si>
  <si>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</si>
  <si>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</si>
  <si>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</si>
  <si>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</si>
  <si>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</si>
  <si>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</si>
  <si>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</si>
  <si>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</si>
  <si>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</si>
  <si>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</si>
  <si>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</si>
  <si>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</si>
  <si>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</si>
  <si>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</si>
  <si>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</si>
  <si>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</si>
  <si>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</si>
  <si>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</si>
  <si>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</si>
  <si>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</si>
  <si>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</si>
  <si>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</si>
  <si>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</si>
  <si>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</si>
  <si>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</si>
  <si>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</si>
  <si>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</si>
  <si>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</si>
  <si>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</si>
  <si>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</si>
  <si>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</si>
  <si>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</si>
  <si>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</si>
  <si>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</si>
  <si>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</si>
  <si>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</si>
  <si>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</si>
  <si>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</si>
  <si>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</si>
  <si>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</si>
  <si>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</si>
  <si>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</si>
  <si>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</si>
  <si>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</si>
  <si>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</si>
  <si>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</si>
  <si>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</si>
  <si>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</si>
  <si>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</si>
  <si>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</si>
  <si>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</si>
  <si>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</si>
  <si>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</si>
  <si>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</si>
  <si>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</si>
  <si>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</si>
  <si>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</si>
  <si>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</si>
  <si>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</si>
  <si>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</si>
  <si>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</si>
  <si>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</si>
  <si>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</si>
  <si>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</si>
  <si>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</si>
  <si>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</si>
  <si>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</si>
  <si>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</si>
  <si>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</si>
  <si>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</si>
  <si>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</si>
  <si>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</si>
  <si>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</si>
  <si>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</si>
  <si>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</si>
  <si>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</si>
  <si>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</si>
  <si>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</si>
  <si>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</si>
  <si>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</si>
  <si>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</si>
  <si>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</si>
  <si>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</si>
  <si>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</si>
  <si>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</si>
  <si>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</si>
  <si>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</si>
  <si>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</si>
  <si>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</si>
  <si>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</si>
  <si>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</si>
  <si>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</si>
  <si>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</si>
  <si>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</si>
  <si>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</si>
  <si>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</si>
  <si>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</si>
  <si>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</si>
  <si>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</si>
  <si>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</si>
  <si>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</si>
  <si>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</si>
  <si>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</si>
  <si>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</si>
  <si>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</si>
  <si>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</si>
  <si>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</si>
  <si>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</si>
  <si>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</si>
  <si>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</si>
  <si>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</si>
  <si>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Johansson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</si>
  <si>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</si>
  <si>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</si>
  <si>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</si>
  <si>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</si>
  <si>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</si>
  <si>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</si>
  <si>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</si>
  <si>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</si>
  <si>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</si>
  <si>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</si>
  <si>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</si>
  <si>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</si>
  <si>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</si>
  <si>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</si>
  <si>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</si>
  <si>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</si>
  <si>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</si>
  <si>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</si>
  <si>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</si>
  <si>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</si>
  <si>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</si>
  <si>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</si>
  <si>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</si>
  <si>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</si>
  <si>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</si>
  <si>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</si>
  <si>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</si>
  <si>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</si>
  <si>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</si>
  <si>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</si>
  <si>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</si>
  <si>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</si>
  <si>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</si>
  <si>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</si>
  <si>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</si>
  <si>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</si>
  <si>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</si>
  <si>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</si>
  <si>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</si>
  <si>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</si>
  <si>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</si>
  <si>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</si>
  <si>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</si>
  <si>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</si>
  <si>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</si>
  <si>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</si>
  <si>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</si>
  <si>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</si>
  <si>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</si>
  <si>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</si>
  <si>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</si>
  <si>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</si>
  <si>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</si>
  <si>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</si>
  <si>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</si>
  <si>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</si>
  <si>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</si>
  <si>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</si>
  <si>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</si>
  <si>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</si>
  <si>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</si>
  <si>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</si>
  <si>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</si>
  <si>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</si>
  <si>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</si>
  <si>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</si>
  <si>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</si>
  <si>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</si>
  <si>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</si>
  <si>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</si>
  <si>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</si>
  <si>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</si>
  <si>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</si>
  <si>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</si>
  <si>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</si>
  <si>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</si>
  <si>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</si>
  <si>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</si>
  <si>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</si>
  <si>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</si>
  <si>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</si>
  <si>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</si>
  <si>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</si>
  <si>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</si>
  <si>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</si>
  <si>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</si>
  <si>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</si>
  <si>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</si>
  <si>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</si>
  <si>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</si>
  <si>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</si>
  <si>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</si>
  <si>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</si>
  <si>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</si>
  <si>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</si>
  <si>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</si>
  <si>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</si>
  <si>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</si>
  <si>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</si>
  <si>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</si>
  <si>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</si>
  <si>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</si>
  <si>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</si>
  <si>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</si>
  <si>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</si>
  <si>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</si>
  <si>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</si>
  <si>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</si>
  <si>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</si>
  <si>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</si>
  <si>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</si>
  <si>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</si>
  <si>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</si>
  <si>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</si>
  <si>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</si>
  <si>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</si>
  <si>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</si>
  <si>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</si>
  <si>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</si>
  <si>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</si>
  <si>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</si>
  <si>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</si>
  <si>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</si>
  <si>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</si>
  <si>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</si>
  <si>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</si>
  <si>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</si>
  <si>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</si>
  <si>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</si>
  <si>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</si>
  <si>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</si>
  <si>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</si>
  <si>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</si>
  <si>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</si>
  <si>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</si>
  <si>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</si>
  <si>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</si>
  <si>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</si>
  <si>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</si>
  <si>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</si>
  <si>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</si>
  <si>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</si>
  <si>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</si>
  <si>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</si>
  <si>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</si>
  <si>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</si>
  <si>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</si>
  <si>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</si>
  <si>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</si>
  <si>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</si>
  <si>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</si>
  <si>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</si>
  <si>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</si>
  <si>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</si>
  <si>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</si>
  <si>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</si>
  <si>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</si>
  <si>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</si>
  <si>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</si>
  <si>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</si>
  <si>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</si>
  <si>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</si>
  <si>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</si>
  <si>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</si>
  <si>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</si>
  <si>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</si>
  <si>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</si>
  <si>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</si>
  <si>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</si>
  <si>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</si>
  <si>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</si>
  <si>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</si>
  <si>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</si>
  <si>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</si>
  <si>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</si>
  <si>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</si>
  <si>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</si>
  <si>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</si>
  <si>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</si>
  <si>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</si>
  <si>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</si>
  <si>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</si>
  <si>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</si>
  <si>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</si>
  <si>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</si>
  <si>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</si>
  <si>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</si>
  <si>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</si>
  <si>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</si>
  <si>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</si>
  <si>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</si>
  <si>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</si>
  <si>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</si>
  <si>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</si>
  <si>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</si>
  <si>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</si>
  <si>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</si>
  <si>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</si>
  <si>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</si>
  <si>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</si>
  <si>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</si>
  <si>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</si>
  <si>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</si>
  <si>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</si>
  <si>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</si>
  <si>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</si>
  <si>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</si>
  <si>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</si>
  <si>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</si>
  <si>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</si>
  <si>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</si>
  <si>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</si>
  <si>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</si>
  <si>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</si>
  <si>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</si>
  <si>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</si>
  <si>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</si>
  <si>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</si>
  <si>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</si>
  <si>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</si>
  <si>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</si>
  <si>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</si>
  <si>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</si>
  <si>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</si>
  <si>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</si>
  <si>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</si>
  <si>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</si>
  <si>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</si>
  <si>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</si>
  <si>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</si>
  <si>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</si>
  <si>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</si>
  <si>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</si>
  <si>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</si>
  <si>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</si>
  <si>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</si>
  <si>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</si>
  <si>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</si>
  <si>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</si>
  <si>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</si>
  <si>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</si>
  <si>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</si>
  <si>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</si>
  <si>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</si>
  <si>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</si>
  <si>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</si>
  <si>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</si>
  <si>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</si>
  <si>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</si>
  <si>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</si>
  <si>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</si>
  <si>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</si>
  <si>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</si>
  <si>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</si>
  <si>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</si>
  <si>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</si>
  <si>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</si>
  <si>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</si>
  <si>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</si>
  <si>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</si>
  <si>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</si>
  <si>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</si>
  <si>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</si>
  <si>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</si>
  <si>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</si>
  <si>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</si>
  <si>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</si>
  <si>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</si>
  <si>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</si>
  <si>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</si>
  <si>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</si>
  <si>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</si>
  <si>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</si>
  <si>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</si>
  <si>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</si>
  <si>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</si>
  <si>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</si>
  <si>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</si>
  <si>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</si>
  <si>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</si>
  <si>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</si>
  <si>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</si>
  <si>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</si>
  <si>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</si>
  <si>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</si>
  <si>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</si>
  <si>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</si>
  <si>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</si>
  <si>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</si>
  <si>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</si>
  <si>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</si>
  <si>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</si>
  <si>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</si>
  <si>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</si>
  <si>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</si>
  <si>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</si>
  <si>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</si>
  <si>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</si>
  <si>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</si>
  <si>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</si>
  <si>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</si>
  <si>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</si>
  <si>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</si>
  <si>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</si>
  <si>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</si>
  <si>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</si>
  <si>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</si>
  <si>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</si>
  <si>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</si>
  <si>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</si>
  <si>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</si>
  <si>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</si>
  <si>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</si>
  <si>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</si>
  <si>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</si>
  <si>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</si>
  <si>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</si>
  <si>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</si>
  <si>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</si>
  <si>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</si>
  <si>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</si>
  <si>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</si>
  <si>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</si>
  <si>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</si>
  <si>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</si>
  <si>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</si>
  <si>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</si>
  <si>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</si>
  <si>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</si>
  <si>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</si>
  <si>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</si>
  <si>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</si>
  <si>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</si>
  <si>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</si>
  <si>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</si>
  <si>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</si>
  <si>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</si>
  <si>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</si>
  <si>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</si>
  <si>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</si>
  <si>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</si>
  <si>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</si>
  <si>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</si>
  <si>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</si>
  <si>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</si>
  <si>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</si>
  <si>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</si>
  <si>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</si>
  <si>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</si>
  <si>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</si>
  <si>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</si>
  <si>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</si>
  <si>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</si>
  <si>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</si>
  <si>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</si>
  <si>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</si>
  <si>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</si>
  <si>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</si>
  <si>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</si>
  <si>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</si>
  <si>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</si>
  <si>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</si>
  <si>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</si>
  <si>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</si>
  <si>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</si>
  <si>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</si>
  <si>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</si>
  <si>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</si>
  <si>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</si>
  <si>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</si>
  <si>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</si>
  <si>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</si>
  <si>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</si>
  <si>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</si>
  <si>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</si>
  <si>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</si>
  <si>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</si>
  <si>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</si>
  <si>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</si>
  <si>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</si>
  <si>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</si>
  <si>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</si>
  <si>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</si>
  <si>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</si>
  <si>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</si>
  <si>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</si>
  <si>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</si>
  <si>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</si>
  <si>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</si>
  <si>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</si>
  <si>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</si>
  <si>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</si>
  <si>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</si>
  <si>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</si>
  <si>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</si>
  <si>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</si>
  <si>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</si>
  <si>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</si>
  <si>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</si>
  <si>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</si>
  <si>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</si>
  <si>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</si>
  <si>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</si>
  <si>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</si>
  <si>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</si>
  <si>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Ek Jan 11</t>
  </si>
  <si>
    <t>Sherwoof</t>
  </si>
  <si>
    <t>Rossi</t>
  </si>
  <si>
    <t>Robert Thomas Jan 12</t>
  </si>
  <si>
    <t>Teravainen Jan 12</t>
  </si>
  <si>
    <t>McDonnagh (/.015)</t>
  </si>
  <si>
    <t>Point Jan 12 (.04/.01)</t>
  </si>
  <si>
    <t>Karlsson Jan 13</t>
  </si>
  <si>
    <t>Laine  Oct 18</t>
  </si>
  <si>
    <t>Kerfoot Jan 9</t>
  </si>
  <si>
    <t>Norris Jan 14</t>
  </si>
  <si>
    <t>Brodin Jan 15</t>
  </si>
  <si>
    <t>Nylander Jan 15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</si>
  <si>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</si>
  <si>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</si>
  <si>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</si>
  <si>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</si>
  <si>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</si>
  <si>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</si>
  <si>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</si>
  <si>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</si>
  <si>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</si>
  <si>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</si>
  <si>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</si>
  <si>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</si>
  <si>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</si>
  <si>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</si>
  <si>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</si>
  <si>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</si>
  <si>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</si>
  <si>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</si>
  <si>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</si>
  <si>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</si>
  <si>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</si>
  <si>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</si>
  <si>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</si>
  <si>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</si>
  <si>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</si>
  <si>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</si>
  <si>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</si>
  <si>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</si>
  <si>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</si>
  <si>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</si>
  <si>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</si>
  <si>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</si>
  <si>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</si>
  <si>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</si>
  <si>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</si>
  <si>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</si>
  <si>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</si>
  <si>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</si>
  <si>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</si>
  <si>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</si>
  <si>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</si>
  <si>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</si>
  <si>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</si>
  <si>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</si>
  <si>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</si>
  <si>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</si>
  <si>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</si>
  <si>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</si>
  <si>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</si>
  <si>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</si>
  <si>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</si>
  <si>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</si>
  <si>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</si>
  <si>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</si>
  <si>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</si>
  <si>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</si>
  <si>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</si>
  <si>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</si>
  <si>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</si>
  <si>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</si>
  <si>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</si>
  <si>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</si>
  <si>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</si>
  <si>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</si>
  <si>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</si>
  <si>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</si>
  <si>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</si>
  <si>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</si>
  <si>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</si>
  <si>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</si>
  <si>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</si>
  <si>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</si>
  <si>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</si>
  <si>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</si>
  <si>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</si>
  <si>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</si>
  <si>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</si>
  <si>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</si>
  <si>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</si>
  <si>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</si>
  <si>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</si>
  <si>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</si>
  <si>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</si>
  <si>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</si>
  <si>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</si>
  <si>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</si>
  <si>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</si>
  <si>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</si>
  <si>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</si>
  <si>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</si>
  <si>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</si>
  <si>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</si>
  <si>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</si>
  <si>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</si>
  <si>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</si>
  <si>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</si>
  <si>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</si>
  <si>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</si>
  <si>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</si>
  <si>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</si>
  <si>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</si>
  <si>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</si>
  <si>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</si>
  <si>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</si>
  <si>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</si>
  <si>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</si>
  <si>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</si>
  <si>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</si>
  <si>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</si>
  <si>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</si>
  <si>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</si>
  <si>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</si>
  <si>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</si>
  <si>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</si>
  <si>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</si>
  <si>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</si>
  <si>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</si>
  <si>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</si>
  <si>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</si>
  <si>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</si>
  <si>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</si>
  <si>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</si>
  <si>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</si>
  <si>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</si>
  <si>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</si>
  <si>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</si>
  <si>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</si>
  <si>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</si>
  <si>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</si>
  <si>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</si>
  <si>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</si>
  <si>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</si>
  <si>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</si>
  <si>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</si>
  <si>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</si>
  <si>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</si>
  <si>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</si>
  <si>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</si>
  <si>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</si>
  <si>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</si>
  <si>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</si>
  <si>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</si>
  <si>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</si>
  <si>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</si>
  <si>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</si>
  <si>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</si>
  <si>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</si>
  <si>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</si>
  <si>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</si>
  <si>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</si>
  <si>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</si>
  <si>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</si>
  <si>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Drai</t>
  </si>
  <si>
    <t>Bura Jan 19</t>
  </si>
  <si>
    <t>Kap</t>
  </si>
  <si>
    <t>/Newhook Nov 16</t>
  </si>
  <si>
    <t>Tex jan 20</t>
  </si>
  <si>
    <t>L Hughes Jan 19</t>
  </si>
  <si>
    <t>James Reimer</t>
  </si>
  <si>
    <t>Letang Jan 20</t>
  </si>
  <si>
    <t>Doughty Jan 20</t>
  </si>
  <si>
    <t>Cirelli (0.02/0.005)</t>
  </si>
  <si>
    <t>Suter</t>
  </si>
  <si>
    <t>Sundqvist</t>
  </si>
  <si>
    <t>Rant Jan 20 -HALF</t>
  </si>
  <si>
    <t>Saad (0.005)</t>
  </si>
  <si>
    <t>Howden (.01)</t>
  </si>
  <si>
    <t>McNabb (0/0.01)</t>
  </si>
  <si>
    <t>McTavish Jan 21</t>
  </si>
  <si>
    <t>Huberdeau Jan 21</t>
  </si>
  <si>
    <t>OEL Jan 21</t>
  </si>
  <si>
    <t>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</si>
</sst>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defaultColWidth="8.77734375" defaultRowHeight="14.4" x14ac:dyDescent="0.3"/>
  <cols>
    <col min="1" max="1" width="25.44140625" bestFit="1" customWidth="1"/>
    <col min="2" max="2" width="16.44140625" bestFit="1" customWidth="1"/>
    <col min="3" max="3" width="11.44140625" customWidth="1"/>
    <col min="4" max="4" width="7" style="4" customWidth="1"/>
    <col min="5" max="5" width="10.44140625" hidden="1" customWidth="1"/>
    <col min="6" max="6" width="5.44140625" customWidth="1"/>
    <col min="7" max="7" width="8.77734375" hidden="1" customWidth="1"/>
    <col min="8" max="8" width="6.77734375" hidden="1" customWidth="1"/>
    <col min="9" max="11" width="7.109375" hidden="1" customWidth="1"/>
    <col min="12" max="15" width="8.77734375" hidden="1" customWidth="1"/>
    <col min="16" max="16" width="15.77734375" bestFit="1" customWidth="1"/>
    <col min="17" max="17" width="22" customWidth="1"/>
    <col min="18" max="18" width="16.44140625" customWidth="1"/>
    <col min="19" max="19" width="10.44140625" customWidth="1"/>
    <col min="20" max="20" width="11.109375" bestFit="1" customWidth="1"/>
    <col min="24" max="27" width="7.109375" style="2" customWidth="1"/>
  </cols>
  <sheetData>
    <row r="1" spans="1:27" x14ac:dyDescent="0.3">
      <c r="A1" s="36" t="s">
        <v>243</v>
      </c>
      <c r="B1" s="35">
        <f ca="1">TODAY()</f>
        <v>46044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3">
      <c r="A2" s="36" t="s">
        <v>242</v>
      </c>
      <c r="B2" s="35">
        <f ca="1">TODAY()+1</f>
        <v>46045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3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3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1590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3">
      <c r="A5" s="34">
        <f ca="1">IF(D5=0,"0",(_xlfn.XLOOKUP(B5,'2026'!A:A,'2026'!C:C)))</f>
        <v>46044</v>
      </c>
      <c r="B5" s="1" t="str" cm="1">
        <f t="array" aca="1" ref="B5:C36" ca="1">_xlfn._xlws.FILTER('2026'!A:B,('2026'!C:C=Projections!B1)+('2026'!C:C=Projections!B2))</f>
        <v>2025020795 BUF</v>
      </c>
      <c r="C5">
        <f ca="1"/>
        <v>2025020795</v>
      </c>
      <c r="D5" s="7">
        <f ca="1">_xlfn.XLOOKUP(B5,'2026'!A:A,'2026'!AT:AT)</f>
        <v>2.9477538627951958</v>
      </c>
      <c r="E5" s="7">
        <f ca="1">_xlfn.XLOOKUP(B5,'2026'!A:A,'2026'!Z:Z)</f>
        <v>0.99</v>
      </c>
      <c r="F5" s="39" t="str">
        <f ca="1">_xlfn.XLOOKUP(B5,'2026'!A:A,'2026'!E:E)</f>
        <v>BUF</v>
      </c>
      <c r="G5" s="5">
        <f ca="1">D5/E6</f>
        <v>2.9477538627951958</v>
      </c>
      <c r="H5" s="5">
        <f ca="1">SUMIFS(Goalies!$J:$J,Goalies!$C:$C,Projections!$F5,Goalies!$A:$A,Projections!H$2)</f>
        <v>1.0149999999999999</v>
      </c>
      <c r="I5" s="5">
        <f ca="1">SUMIFS(Goalies!$J:$J,Goalies!$C:$C,Projections!$F5,Goalies!$A:$A,Projections!I$2)</f>
        <v>1.0149999999999999</v>
      </c>
      <c r="J5" s="5">
        <f ca="1">SUMIFS(Goalies!$J:$J,Goalies!$C:$C,Projections!$F5,Goalies!$A:$A,Projections!J$2)</f>
        <v>0.99</v>
      </c>
      <c r="K5" s="5">
        <f ca="1">SUMIFS(Goalies!$J:$J,Goalies!$C:$C,Projections!$F5,Goalies!$A:$A,Projections!K$2)</f>
        <v>0.99</v>
      </c>
      <c r="L5" s="5">
        <f ca="1">IFERROR($G5*H6,0)</f>
        <v>2.9477538627951958</v>
      </c>
      <c r="M5" s="5">
        <f ca="1">IFERROR($G5*I6,0)</f>
        <v>5.9102464949043672</v>
      </c>
      <c r="N5" s="5">
        <f ca="1">IFERROR($G5*J6,0)</f>
        <v>2.9477538627951958</v>
      </c>
      <c r="O5" s="5">
        <f ca="1">IFERROR($G5*K6,0)</f>
        <v>5.9102464949043672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Ukko-Pekka Luukkonen</v>
      </c>
      <c r="R5" s="5" t="str" cm="1">
        <f t="array" aca="1" ref="R5" ca="1">_xlfn.XLOOKUP(1, (Goalies!C:C=Projections!W5)*(Goalies!A:A=Projections!$R$4), Goalies!D:D)</f>
        <v>Alex Lyon</v>
      </c>
      <c r="S5" s="24">
        <v>1</v>
      </c>
      <c r="T5" s="5">
        <f ca="1">IFERROR(L5*S6+(1-S6)*M5,0)</f>
        <v>5.9102464949043672</v>
      </c>
      <c r="U5" s="5"/>
      <c r="V5" s="5"/>
      <c r="W5" s="40" t="str">
        <f t="shared" ref="W5:W12" ca="1" si="0">F5</f>
        <v>BUF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3">
      <c r="A6" s="34">
        <f ca="1">IF(D6=0,"0",(_xlfn.XLOOKUP(B6,'2026'!A:A,'2026'!C:C)))</f>
        <v>46044</v>
      </c>
      <c r="B6" t="str">
        <f ca="1"/>
        <v>2025020795 MTL</v>
      </c>
      <c r="C6">
        <f ca="1"/>
        <v>2025020795</v>
      </c>
      <c r="D6" s="7">
        <f ca="1">_xlfn.XLOOKUP(B6,'2026'!A:A,'2026'!AT:AT)</f>
        <v>3.2268200903667212</v>
      </c>
      <c r="E6" s="7">
        <f ca="1">_xlfn.XLOOKUP(B6,'2026'!A:A,'2026'!Z:Z)</f>
        <v>1</v>
      </c>
      <c r="F6" s="39" t="str">
        <f ca="1">_xlfn.XLOOKUP(B6,'2026'!A:A,'2026'!E:E)</f>
        <v>MTL</v>
      </c>
      <c r="G6" s="5">
        <f ca="1">D6/E5</f>
        <v>3.2594142326936577</v>
      </c>
      <c r="H6" s="5">
        <f ca="1">SUMIFS(Goalies!$J:$J,Goalies!$C:$C,Projections!$F6,Goalies!$A:$A,Projections!H$4)</f>
        <v>1</v>
      </c>
      <c r="I6" s="5">
        <f ca="1">SUMIFS(Goalies!$J:$J,Goalies!$C:$C,Projections!$F6,Goalies!$A:$A,Projections!I$4)</f>
        <v>2.0049999999999999</v>
      </c>
      <c r="J6" s="5">
        <f ca="1">SUMIFS(Goalies!$J:$J,Goalies!$C:$C,Projections!$F6,Goalies!$A:$A,Projections!J$4)</f>
        <v>1</v>
      </c>
      <c r="K6" s="5">
        <f ca="1">SUMIFS(Goalies!$J:$J,Goalies!$C:$C,Projections!$F6,Goalies!$A:$A,Projections!K$4)</f>
        <v>2.0049999999999999</v>
      </c>
      <c r="L6" s="5">
        <f ca="1">IFERROR($G6*H5,0)</f>
        <v>3.3083054461840624</v>
      </c>
      <c r="M6" s="5">
        <f ca="1">IFERROR($G6*I5,0)</f>
        <v>3.3083054461840624</v>
      </c>
      <c r="N6" s="5">
        <f ca="1">IFERROR($G6*J5,0)</f>
        <v>3.2268200903667212</v>
      </c>
      <c r="O6" s="5">
        <f ca="1">IFERROR($G6*K5,0)</f>
        <v>3.2268200903667212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Sam Montembeault</v>
      </c>
      <c r="R6" s="5" t="str" cm="1">
        <f t="array" aca="1" ref="R6" ca="1">_xlfn.XLOOKUP(1, (Goalies!C:C=Projections!W6)*(Goalies!A:A=Projections!$R$4), Goalies!D:D)</f>
        <v>Jakub Dobes</v>
      </c>
      <c r="S6" s="24">
        <v>0</v>
      </c>
      <c r="T6" s="5">
        <f ca="1">IFERROR(L6*S5+(1-S5)*N6,0)</f>
        <v>3.3083054461840624</v>
      </c>
      <c r="U6" s="5"/>
      <c r="V6" s="5"/>
      <c r="W6" s="40" t="str">
        <f t="shared" ca="1" si="0"/>
        <v>MTL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3">
      <c r="A7" s="34">
        <f ca="1">IF(D7=0,"0",(_xlfn.XLOOKUP(B7,'2026'!A:A,'2026'!C:C)))</f>
        <v>46044</v>
      </c>
      <c r="B7" t="str">
        <f ca="1"/>
        <v>2025020796 CHI</v>
      </c>
      <c r="C7">
        <f ca="1"/>
        <v>2025020796</v>
      </c>
      <c r="D7" s="7">
        <f ca="1">_xlfn.XLOOKUP(B7,'2026'!A:A,'2026'!AT:AT)</f>
        <v>2.3457974820888152</v>
      </c>
      <c r="E7" s="7">
        <f ca="1">_xlfn.XLOOKUP(B7,'2026'!A:A,'2026'!Z:Z)</f>
        <v>0.96</v>
      </c>
      <c r="F7" s="39" t="str">
        <f ca="1">_xlfn.XLOOKUP(B7,'2026'!A:A,'2026'!E:E)</f>
        <v>CHI</v>
      </c>
      <c r="G7" s="5">
        <f ca="1">D7/E8</f>
        <v>2.3457974820888152</v>
      </c>
      <c r="H7" s="5">
        <f ca="1">SUMIFS(Goalies!$J:$J,Goalies!$C:$C,Projections!$F7,Goalies!$A:$A,Projections!H$2)</f>
        <v>0.96</v>
      </c>
      <c r="I7" s="5">
        <f ca="1">SUMIFS(Goalies!$J:$J,Goalies!$C:$C,Projections!$F7,Goalies!$A:$A,Projections!I$2)</f>
        <v>0.96</v>
      </c>
      <c r="J7" s="5">
        <f ca="1">SUMIFS(Goalies!$J:$J,Goalies!$C:$C,Projections!$F7,Goalies!$A:$A,Projections!J$2)</f>
        <v>1.06</v>
      </c>
      <c r="K7" s="5">
        <f ca="1">SUMIFS(Goalies!$J:$J,Goalies!$C:$C,Projections!$F7,Goalies!$A:$A,Projections!K$2)</f>
        <v>1.06</v>
      </c>
      <c r="L7" s="5">
        <f ca="1">IFERROR($G7*H8,0)</f>
        <v>2.4513583687828118</v>
      </c>
      <c r="M7" s="5">
        <f ca="1">IFERROR($G7*I8,0)</f>
        <v>2.3692554569097033</v>
      </c>
      <c r="N7" s="5">
        <f ca="1">IFERROR($G7*J8,0)</f>
        <v>2.4513583687828118</v>
      </c>
      <c r="O7" s="5">
        <f ca="1">IFERROR($G7*K8,0)</f>
        <v>2.3692554569097033</v>
      </c>
      <c r="P7" s="2" t="str">
        <f ca="1">_xlfn.XLOOKUP(B7,'2026'!A:A,'2026'!AS:AS)</f>
        <v>Weak</v>
      </c>
      <c r="Q7" s="5" t="str" cm="1">
        <f t="array" aca="1" ref="Q7" ca="1">_xlfn.XLOOKUP(1, (Goalies!C:C=Projections!W7)*(Goalies!A:A=Projections!$Q$4), Goalies!D:D)</f>
        <v>Spencer Knight</v>
      </c>
      <c r="R7" s="5" t="str" cm="1">
        <f t="array" aca="1" ref="R7" ca="1">_xlfn.XLOOKUP(1, (Goalies!C:C=Projections!W7)*(Goalies!A:A=Projections!$R$4), Goalies!D:D)</f>
        <v>Arvid Soderblom</v>
      </c>
      <c r="S7" s="24">
        <v>0</v>
      </c>
      <c r="T7" s="5">
        <f ca="1">IFERROR(L7*S8+(1-S8)*M7,0)</f>
        <v>2.3692554569097033</v>
      </c>
      <c r="U7" s="5"/>
      <c r="V7" s="5"/>
      <c r="W7" t="str">
        <f t="shared" ca="1" si="0"/>
        <v>CHI</v>
      </c>
      <c r="X7" s="2">
        <f ca="1">'2026'!BJ5</f>
        <v>318</v>
      </c>
      <c r="Y7" s="2">
        <f ca="1">'2026'!BK5</f>
        <v>-187</v>
      </c>
      <c r="Z7" s="2">
        <f ca="1">'2026'!BL5</f>
        <v>-153</v>
      </c>
      <c r="AA7" s="2">
        <f ca="1">'2026'!BM5</f>
        <v>-114</v>
      </c>
    </row>
    <row r="8" spans="1:27" x14ac:dyDescent="0.3">
      <c r="A8" s="34">
        <f ca="1">IF(D8=0,"0",(_xlfn.XLOOKUP(B8,'2026'!A:A,'2026'!C:C)))</f>
        <v>46044</v>
      </c>
      <c r="B8" t="str">
        <f ca="1"/>
        <v>2025020796 CAR</v>
      </c>
      <c r="C8">
        <f ca="1"/>
        <v>2025020796</v>
      </c>
      <c r="D8" s="7">
        <f ca="1">_xlfn.XLOOKUP(B8,'2026'!A:A,'2026'!AT:AT)</f>
        <v>3.8355291783765817</v>
      </c>
      <c r="E8" s="7">
        <f ca="1">_xlfn.XLOOKUP(B8,'2026'!A:A,'2026'!Z:Z)</f>
        <v>1</v>
      </c>
      <c r="F8" s="39" t="str">
        <f ca="1">_xlfn.XLOOKUP(B8,'2026'!A:A,'2026'!E:E)</f>
        <v>CAR</v>
      </c>
      <c r="G8" s="5">
        <f ca="1">D8/E7</f>
        <v>3.9953428941422726</v>
      </c>
      <c r="H8" s="5">
        <f ca="1">SUMIFS(Goalies!$J:$J,Goalies!$C:$C,Projections!$F8,Goalies!$A:$A,Projections!H$4)</f>
        <v>1.0449999999999999</v>
      </c>
      <c r="I8" s="5">
        <f ca="1">SUMIFS(Goalies!$J:$J,Goalies!$C:$C,Projections!$F8,Goalies!$A:$A,Projections!I$4)</f>
        <v>1.01</v>
      </c>
      <c r="J8" s="5">
        <f ca="1">SUMIFS(Goalies!$J:$J,Goalies!$C:$C,Projections!$F8,Goalies!$A:$A,Projections!J$4)</f>
        <v>1.0449999999999999</v>
      </c>
      <c r="K8" s="5">
        <f ca="1">SUMIFS(Goalies!$J:$J,Goalies!$C:$C,Projections!$F8,Goalies!$A:$A,Projections!K$4)</f>
        <v>1.01</v>
      </c>
      <c r="L8" s="5">
        <f ca="1">IFERROR($G8*H7,0)</f>
        <v>3.8355291783765817</v>
      </c>
      <c r="M8" s="5">
        <f ca="1">IFERROR($G8*I7,0)</f>
        <v>3.8355291783765817</v>
      </c>
      <c r="N8" s="5">
        <f ca="1">IFERROR($G8*J7,0)</f>
        <v>4.235063467790809</v>
      </c>
      <c r="O8" s="5">
        <f ca="1">IFERROR($G8*K7,0)</f>
        <v>4.235063467790809</v>
      </c>
      <c r="P8" s="2" t="str">
        <f ca="1">_xlfn.XLOOKUP(B8,'2026'!A:A,'2026'!AS:AS)</f>
        <v>Weak</v>
      </c>
      <c r="Q8" s="5" t="str" cm="1">
        <f t="array" aca="1" ref="Q8" ca="1">_xlfn.XLOOKUP(1, (Goalies!C:C=Projections!W8)*(Goalies!A:A=Projections!$Q$4), Goalies!D:D)</f>
        <v>Frederik Andersen</v>
      </c>
      <c r="R8" s="5" t="str" cm="1">
        <f t="array" aca="1" ref="R8" ca="1">_xlfn.XLOOKUP(1, (Goalies!C:C=Projections!W8)*(Goalies!A:A=Projections!$R$4), Goalies!D:D)</f>
        <v>Pyotr Kochetkov</v>
      </c>
      <c r="S8" s="24">
        <v>0</v>
      </c>
      <c r="T8" s="5">
        <f ca="1">IFERROR(L8*S7+(1-S7)*N8,0)</f>
        <v>4.235063467790809</v>
      </c>
      <c r="U8" s="5"/>
      <c r="V8" s="5"/>
      <c r="W8" t="str">
        <f t="shared" ca="1" si="0"/>
        <v>CAR</v>
      </c>
      <c r="X8" s="2">
        <f ca="1">'2026'!BJ6</f>
        <v>-318</v>
      </c>
      <c r="Y8" s="2">
        <f ca="1">'2026'!BK6</f>
        <v>187</v>
      </c>
      <c r="Z8" s="2">
        <f ca="1">'2026'!BL6</f>
        <v>153</v>
      </c>
      <c r="AA8" s="2">
        <f ca="1">'2026'!BM6</f>
        <v>114</v>
      </c>
    </row>
    <row r="9" spans="1:27" x14ac:dyDescent="0.3">
      <c r="A9" s="34">
        <f ca="1">IF(D9=0,"0",(_xlfn.XLOOKUP(B9,'2026'!A:A,'2026'!C:C)))</f>
        <v>46044</v>
      </c>
      <c r="B9" t="str">
        <f ca="1"/>
        <v>2025020797 DAL</v>
      </c>
      <c r="C9">
        <f ca="1"/>
        <v>2025020797</v>
      </c>
      <c r="D9" s="7">
        <f ca="1">_xlfn.XLOOKUP(B9,'2026'!A:A,'2026'!AT:AT)</f>
        <v>3.015174410309637</v>
      </c>
      <c r="E9" s="7">
        <f ca="1">_xlfn.XLOOKUP(B9,'2026'!A:A,'2026'!Z:Z)</f>
        <v>1.0049999999999999</v>
      </c>
      <c r="F9" s="39" t="str">
        <f ca="1">_xlfn.XLOOKUP(B9,'2026'!A:A,'2026'!E:E)</f>
        <v>DAL</v>
      </c>
      <c r="G9" s="5">
        <f ca="1">D9/E10</f>
        <v>3.0924865746765509</v>
      </c>
      <c r="H9" s="5">
        <f ca="1">SUMIFS(Goalies!$J:$J,Goalies!$C:$C,Projections!$F9,Goalies!$A:$A,Projections!H$2)</f>
        <v>0.995</v>
      </c>
      <c r="I9" s="5">
        <f ca="1">SUMIFS(Goalies!$J:$J,Goalies!$C:$C,Projections!$F9,Goalies!$A:$A,Projections!I$2)</f>
        <v>0.995</v>
      </c>
      <c r="J9" s="5">
        <f ca="1">SUMIFS(Goalies!$J:$J,Goalies!$C:$C,Projections!$F9,Goalies!$A:$A,Projections!J$2)</f>
        <v>1.0049999999999999</v>
      </c>
      <c r="K9" s="5">
        <f ca="1">SUMIFS(Goalies!$J:$J,Goalies!$C:$C,Projections!$F9,Goalies!$A:$A,Projections!K$2)</f>
        <v>1.0049999999999999</v>
      </c>
      <c r="L9" s="5">
        <f ca="1">IFERROR($G9*H10,0)</f>
        <v>3.015174410309637</v>
      </c>
      <c r="M9" s="5">
        <f ca="1">IFERROR($G9*I10,0)</f>
        <v>3.2471109034103787</v>
      </c>
      <c r="N9" s="5">
        <f ca="1">IFERROR($G9*J10,0)</f>
        <v>3.015174410309637</v>
      </c>
      <c r="O9" s="5">
        <f ca="1">IFERROR($G9*K10,0)</f>
        <v>3.2471109034103787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Jake Oettinger</v>
      </c>
      <c r="R9" s="5" t="str" cm="1">
        <f t="array" aca="1" ref="R9" ca="1">_xlfn.XLOOKUP(1, (Goalies!C:C=Projections!W9)*(Goalies!A:A=Projections!$R$4), Goalies!D:D)</f>
        <v>Casey DeSmith</v>
      </c>
      <c r="S9" s="24">
        <v>0</v>
      </c>
      <c r="T9" s="5">
        <f ca="1">IFERROR(L9*S10+(1-S10)*M9,0)</f>
        <v>3.015174410309637</v>
      </c>
      <c r="U9" s="5"/>
      <c r="V9" s="5"/>
      <c r="W9" s="40" t="str">
        <f t="shared" ca="1" si="0"/>
        <v>DAL</v>
      </c>
      <c r="X9" s="43">
        <f ca="1">'2026'!BJ7</f>
        <v>104</v>
      </c>
      <c r="Y9" s="43">
        <f ca="1">'2026'!BK7</f>
        <v>-134</v>
      </c>
      <c r="Z9" s="43">
        <f ca="1">'2026'!BL7</f>
        <v>-107</v>
      </c>
      <c r="AA9" s="43">
        <f ca="1">'2026'!BM7</f>
        <v>118</v>
      </c>
    </row>
    <row r="10" spans="1:27" x14ac:dyDescent="0.3">
      <c r="A10" s="34">
        <f ca="1">IF(D10=0,"0",(_xlfn.XLOOKUP(B10,'2026'!A:A,'2026'!C:C)))</f>
        <v>46044</v>
      </c>
      <c r="B10" t="str">
        <f ca="1"/>
        <v>2025020797 CBJ</v>
      </c>
      <c r="C10">
        <f ca="1"/>
        <v>2025020797</v>
      </c>
      <c r="D10" s="7">
        <f ca="1">_xlfn.XLOOKUP(B10,'2026'!A:A,'2026'!AT:AT)</f>
        <v>3.0555627094313649</v>
      </c>
      <c r="E10" s="7">
        <f ca="1">_xlfn.XLOOKUP(B10,'2026'!A:A,'2026'!Z:Z)</f>
        <v>0.97499999999999998</v>
      </c>
      <c r="F10" s="39" t="str">
        <f ca="1">_xlfn.XLOOKUP(B10,'2026'!A:A,'2026'!E:E)</f>
        <v>CBJ</v>
      </c>
      <c r="G10" s="5">
        <f ca="1">D10/E9</f>
        <v>3.040360904906831</v>
      </c>
      <c r="H10" s="5">
        <f ca="1">SUMIFS(Goalies!$J:$J,Goalies!$C:$C,Projections!$F10,Goalies!$A:$A,Projections!H$4)</f>
        <v>0.97499999999999998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0.97499999999999998</v>
      </c>
      <c r="K10" s="5">
        <f ca="1">SUMIFS(Goalies!$J:$J,Goalies!$C:$C,Projections!$F10,Goalies!$A:$A,Projections!K$4)</f>
        <v>1.05</v>
      </c>
      <c r="L10" s="5">
        <f ca="1">IFERROR($G10*H9,0)</f>
        <v>3.0251591003822966</v>
      </c>
      <c r="M10" s="5">
        <f ca="1">IFERROR($G10*I9,0)</f>
        <v>3.0251591003822966</v>
      </c>
      <c r="N10" s="5">
        <f ca="1">IFERROR($G10*J9,0)</f>
        <v>3.0555627094313649</v>
      </c>
      <c r="O10" s="5">
        <f ca="1">IFERROR($G10*K9,0)</f>
        <v>3.0555627094313649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Jet Greaves</v>
      </c>
      <c r="R10" s="5" t="str" cm="1">
        <f t="array" aca="1" ref="R10" ca="1">_xlfn.XLOOKUP(1, (Goalies!C:C=Projections!W10)*(Goalies!A:A=Projections!$R$4), Goalies!D:D)</f>
        <v>Elvis Merzlikins</v>
      </c>
      <c r="S10" s="24">
        <v>1</v>
      </c>
      <c r="T10" s="5">
        <f ca="1">IFERROR(L10*S9+(1-S9)*N10,0)</f>
        <v>3.0555627094313649</v>
      </c>
      <c r="U10" s="5"/>
      <c r="V10" s="5"/>
      <c r="W10" s="40" t="str">
        <f t="shared" ca="1" si="0"/>
        <v>CBJ</v>
      </c>
      <c r="X10" s="43">
        <f ca="1">'2026'!BJ8</f>
        <v>-104</v>
      </c>
      <c r="Y10" s="43">
        <f ca="1">'2026'!BK8</f>
        <v>134</v>
      </c>
      <c r="Z10" s="43">
        <f ca="1">'2026'!BL8</f>
        <v>107</v>
      </c>
      <c r="AA10" s="43">
        <f ca="1">'2026'!BM8</f>
        <v>-118</v>
      </c>
    </row>
    <row r="11" spans="1:27" x14ac:dyDescent="0.3">
      <c r="A11" s="34">
        <f ca="1">IF(D11=0,"0",(_xlfn.XLOOKUP(B11,'2026'!A:A,'2026'!C:C)))</f>
        <v>46044</v>
      </c>
      <c r="B11" t="str">
        <f ca="1"/>
        <v>2025020794 VGK</v>
      </c>
      <c r="C11">
        <f ca="1"/>
        <v>2025020794</v>
      </c>
      <c r="D11" s="7">
        <f ca="1">_xlfn.XLOOKUP(B11,'2026'!A:A,'2026'!AT:AT)</f>
        <v>3.2846010998246644</v>
      </c>
      <c r="E11" s="7">
        <f ca="1">_xlfn.XLOOKUP(B11,'2026'!A:A,'2026'!Z:Z)</f>
        <v>1</v>
      </c>
      <c r="F11" s="39" t="str">
        <f ca="1">_xlfn.XLOOKUP(B11,'2026'!A:A,'2026'!E:E)</f>
        <v>VGK</v>
      </c>
      <c r="G11" s="5">
        <f ca="1">D11/E12</f>
        <v>3.1582702882929463</v>
      </c>
      <c r="H11" s="5">
        <f ca="1">SUMIFS(Goalies!$J:$J,Goalies!$C:$C,Projections!$F11,Goalies!$A:$A,Projections!H$2)</f>
        <v>1</v>
      </c>
      <c r="I11" s="5">
        <f ca="1">SUMIFS(Goalies!$J:$J,Goalies!$C:$C,Projections!$F11,Goalies!$A:$A,Projections!I$2)</f>
        <v>1</v>
      </c>
      <c r="J11" s="5">
        <f ca="1">SUMIFS(Goalies!$J:$J,Goalies!$C:$C,Projections!$F11,Goalies!$A:$A,Projections!J$2)</f>
        <v>2.04</v>
      </c>
      <c r="K11" s="5">
        <f ca="1">SUMIFS(Goalies!$J:$J,Goalies!$C:$C,Projections!$F11,Goalies!$A:$A,Projections!K$2)</f>
        <v>2.04</v>
      </c>
      <c r="L11" s="5">
        <f ca="1">IFERROR($G11*H12,0)</f>
        <v>3.0793135310856226</v>
      </c>
      <c r="M11" s="5">
        <f ca="1">IFERROR($G11*I12,0)</f>
        <v>3.2846010998246644</v>
      </c>
      <c r="N11" s="5">
        <f ca="1">IFERROR($G11*J12,0)</f>
        <v>3.0793135310856226</v>
      </c>
      <c r="O11" s="5">
        <f ca="1">IFERROR($G11*K12,0)</f>
        <v>3.2846010998246644</v>
      </c>
      <c r="P11" s="2" t="str">
        <f ca="1">_xlfn.XLOOKUP(B11,'2026'!A:A,'2026'!AS:AS)</f>
        <v>Weak</v>
      </c>
      <c r="Q11" s="5" t="str" cm="1">
        <f t="array" aca="1" ref="Q11" ca="1">_xlfn.XLOOKUP(1, (Goalies!C:C=Projections!W11)*(Goalies!A:A=Projections!$Q$4), Goalies!D:D)</f>
        <v>Adin Hill</v>
      </c>
      <c r="R11" s="5" t="str" cm="1">
        <f t="array" aca="1" ref="R11" ca="1">_xlfn.XLOOKUP(1, (Goalies!C:C=Projections!W11)*(Goalies!A:A=Projections!$R$4), Goalies!D:D)</f>
        <v>Akira Schmid</v>
      </c>
      <c r="S11" s="24">
        <v>0</v>
      </c>
      <c r="T11" s="5">
        <f ca="1">IFERROR(L11*S12+(1-S12)*M11,0)</f>
        <v>3.2846010998246644</v>
      </c>
      <c r="U11" s="5"/>
      <c r="V11" s="5"/>
      <c r="W11" t="str">
        <f t="shared" ca="1" si="0"/>
        <v>VGK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3">
      <c r="A12" s="34">
        <f ca="1">IF(D12=0,"0",(_xlfn.XLOOKUP(B12,'2026'!A:A,'2026'!C:C)))</f>
        <v>46044</v>
      </c>
      <c r="B12" t="str">
        <f ca="1"/>
        <v>2025020794 BOS</v>
      </c>
      <c r="C12">
        <f ca="1"/>
        <v>2025020794</v>
      </c>
      <c r="D12" s="7">
        <f ca="1">_xlfn.XLOOKUP(B12,'2026'!A:A,'2026'!AT:AT)</f>
        <v>2.8360590578097136</v>
      </c>
      <c r="E12" s="7">
        <f ca="1">_xlfn.XLOOKUP(B12,'2026'!A:A,'2026'!Z:Z)</f>
        <v>1.04</v>
      </c>
      <c r="F12" s="39" t="str">
        <f ca="1">_xlfn.XLOOKUP(B12,'2026'!A:A,'2026'!E:E)</f>
        <v>BOS</v>
      </c>
      <c r="G12" s="5">
        <f ca="1">D12/E11</f>
        <v>2.8360590578097136</v>
      </c>
      <c r="H12" s="5">
        <f ca="1">SUMIFS(Goalies!$J:$J,Goalies!$C:$C,Projections!$F12,Goalies!$A:$A,Projections!H$4)</f>
        <v>0.97499999999999998</v>
      </c>
      <c r="I12" s="5">
        <f ca="1">SUMIFS(Goalies!$J:$J,Goalies!$C:$C,Projections!$F12,Goalies!$A:$A,Projections!I$4)</f>
        <v>1.04</v>
      </c>
      <c r="J12" s="5">
        <f ca="1">SUMIFS(Goalies!$J:$J,Goalies!$C:$C,Projections!$F12,Goalies!$A:$A,Projections!J$4)</f>
        <v>0.97499999999999998</v>
      </c>
      <c r="K12" s="5">
        <f ca="1">SUMIFS(Goalies!$J:$J,Goalies!$C:$C,Projections!$F12,Goalies!$A:$A,Projections!K$4)</f>
        <v>1.04</v>
      </c>
      <c r="L12" s="5">
        <f ca="1">IFERROR($G12*H11,0)</f>
        <v>2.8360590578097136</v>
      </c>
      <c r="M12" s="5">
        <f ca="1">IFERROR($G12*I11,0)</f>
        <v>2.8360590578097136</v>
      </c>
      <c r="N12" s="5">
        <f ca="1">IFERROR($G12*J11,0)</f>
        <v>5.7855604779318162</v>
      </c>
      <c r="O12" s="5">
        <f ca="1">IFERROR($G12*K11,0)</f>
        <v>5.7855604779318162</v>
      </c>
      <c r="P12" s="2" t="str">
        <f ca="1">_xlfn.XLOOKUP(B12,'2026'!A:A,'2026'!AS:AS)</f>
        <v>Weak</v>
      </c>
      <c r="Q12" s="5" t="str" cm="1">
        <f t="array" aca="1" ref="Q12" ca="1">_xlfn.XLOOKUP(1, (Goalies!C:C=Projections!W12)*(Goalies!A:A=Projections!$Q$4), Goalies!D:D)</f>
        <v>Jeremy Swayman</v>
      </c>
      <c r="R12" s="5" t="str" cm="1">
        <f t="array" aca="1" ref="R12" ca="1">_xlfn.XLOOKUP(1, (Goalies!C:C=Projections!W12)*(Goalies!A:A=Projections!$R$4), Goalies!D:D)</f>
        <v>Joonas Korpisalo</v>
      </c>
      <c r="S12" s="24">
        <v>0</v>
      </c>
      <c r="T12" s="5">
        <f ca="1">IFERROR(L12*S11+(1-S11)*N12,0)</f>
        <v>5.7855604779318162</v>
      </c>
      <c r="U12" s="5"/>
      <c r="V12" s="5"/>
      <c r="W12" t="str">
        <f t="shared" ca="1" si="0"/>
        <v>BOS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3">
      <c r="A13" s="34">
        <f ca="1">IF(D13=0,"0",(_xlfn.XLOOKUP(B13,'2026'!A:A,'2026'!C:C)))</f>
        <v>46044</v>
      </c>
      <c r="B13" t="str">
        <f ca="1"/>
        <v>2025020799 FLA</v>
      </c>
      <c r="C13">
        <f ca="1"/>
        <v>2025020799</v>
      </c>
      <c r="D13" s="7">
        <f ca="1">_xlfn.XLOOKUP(B13,'2026'!A:A,'2026'!AT:AT)</f>
        <v>2.9334640298843007</v>
      </c>
      <c r="E13" s="7">
        <f ca="1">_xlfn.XLOOKUP(B13,'2026'!A:A,'2026'!Z:Z)</f>
        <v>0.995</v>
      </c>
      <c r="F13" s="39" t="str">
        <f ca="1">_xlfn.XLOOKUP(B13,'2026'!A:A,'2026'!E:E)</f>
        <v>FLA</v>
      </c>
      <c r="G13" s="5">
        <f ca="1">D13/E14</f>
        <v>3.0398590983257003</v>
      </c>
      <c r="H13" s="5">
        <f ca="1">SUMIFS(Goalies!$J:$J,Goalies!$C:$C,Projections!$F13,Goalies!$A:$A,Projections!H$2)</f>
        <v>0.995</v>
      </c>
      <c r="I13" s="5">
        <f ca="1">SUMIFS(Goalies!$J:$J,Goalies!$C:$C,Projections!$F13,Goalies!$A:$A,Projections!I$2)</f>
        <v>0.995</v>
      </c>
      <c r="J13" s="5">
        <f ca="1">SUMIFS(Goalies!$J:$J,Goalies!$C:$C,Projections!$F13,Goalies!$A:$A,Projections!J$2)</f>
        <v>1.0049999999999999</v>
      </c>
      <c r="K13" s="5">
        <f ca="1">SUMIFS(Goalies!$J:$J,Goalies!$C:$C,Projections!$F13,Goalies!$A:$A,Projections!K$2)</f>
        <v>1.0049999999999999</v>
      </c>
      <c r="L13" s="5">
        <f ca="1">IFERROR($G13*H14,0)</f>
        <v>2.9334640298843007</v>
      </c>
      <c r="M13" s="5">
        <f ca="1">IFERROR($G13*I14,0)</f>
        <v>3.2222506442252423</v>
      </c>
      <c r="N13" s="5">
        <f ca="1">IFERROR($G13*J14,0)</f>
        <v>2.9334640298843007</v>
      </c>
      <c r="O13" s="5">
        <f ca="1">IFERROR($G13*K14,0)</f>
        <v>3.2222506442252423</v>
      </c>
      <c r="P13" s="2" t="str">
        <f ca="1">_xlfn.XLOOKUP(B13,'2026'!A:A,'2026'!AS:AS)</f>
        <v>Weak</v>
      </c>
      <c r="Q13" s="5" t="str" cm="1">
        <f t="array" aca="1" ref="Q13" ca="1">_xlfn.XLOOKUP(1, (Goalies!C:C=Projections!W13)*(Goalies!A:A=Projections!$Q$4), Goalies!D:D)</f>
        <v>Sergei Bobrovsky</v>
      </c>
      <c r="R13" s="5" t="str" cm="1">
        <f t="array" aca="1" ref="R13" ca="1">_xlfn.XLOOKUP(1, (Goalies!C:C=Projections!W13)*(Goalies!A:A=Projections!$R$4), Goalies!D:D)</f>
        <v>Daniil Tarasov</v>
      </c>
      <c r="S13" s="24">
        <v>1</v>
      </c>
      <c r="T13" s="5">
        <f ca="1">IFERROR(L13*S14+(1-S14)*M13,0)</f>
        <v>2.9334640298843007</v>
      </c>
      <c r="U13" s="5"/>
      <c r="V13" s="5"/>
      <c r="W13" s="40" t="str">
        <f t="shared" ref="W13:W54" ca="1" si="1">F13</f>
        <v>FLA</v>
      </c>
      <c r="X13" s="43">
        <f ca="1">'2026'!BJ11</f>
        <v>-104</v>
      </c>
      <c r="Y13" s="43">
        <f ca="1">'2026'!BK11</f>
        <v>-117</v>
      </c>
      <c r="Z13" s="43">
        <f ca="1">'2026'!BL11</f>
        <v>109</v>
      </c>
      <c r="AA13" s="43">
        <f ca="1">'2026'!BM11</f>
        <v>135</v>
      </c>
    </row>
    <row r="14" spans="1:27" x14ac:dyDescent="0.3">
      <c r="A14" s="34">
        <f ca="1">IF(D14=0,"0",(_xlfn.XLOOKUP(B14,'2026'!A:A,'2026'!C:C)))</f>
        <v>46044</v>
      </c>
      <c r="B14" t="str">
        <f ca="1"/>
        <v>2025020799 WPG</v>
      </c>
      <c r="C14">
        <f ca="1"/>
        <v>2025020799</v>
      </c>
      <c r="D14" s="7">
        <f ca="1">_xlfn.XLOOKUP(B14,'2026'!A:A,'2026'!AT:AT)</f>
        <v>2.9201995958827949</v>
      </c>
      <c r="E14" s="7">
        <f ca="1">_xlfn.XLOOKUP(B14,'2026'!A:A,'2026'!Z:Z)</f>
        <v>0.96499999999999997</v>
      </c>
      <c r="F14" s="39" t="str">
        <f ca="1">_xlfn.XLOOKUP(B14,'2026'!A:A,'2026'!E:E)</f>
        <v>WPG</v>
      </c>
      <c r="G14" s="5">
        <f ca="1">D14/E13</f>
        <v>2.9348739657113518</v>
      </c>
      <c r="H14" s="5">
        <f ca="1">SUMIFS(Goalies!$J:$J,Goalies!$C:$C,Projections!$F14,Goalies!$A:$A,Projections!H$4)</f>
        <v>0.96499999999999997</v>
      </c>
      <c r="I14" s="5">
        <f ca="1">SUMIFS(Goalies!$J:$J,Goalies!$C:$C,Projections!$F14,Goalies!$A:$A,Projections!I$4)</f>
        <v>1.06</v>
      </c>
      <c r="J14" s="5">
        <f ca="1">SUMIFS(Goalies!$J:$J,Goalies!$C:$C,Projections!$F14,Goalies!$A:$A,Projections!J$4)</f>
        <v>0.96499999999999997</v>
      </c>
      <c r="K14" s="5">
        <f ca="1">SUMIFS(Goalies!$J:$J,Goalies!$C:$C,Projections!$F14,Goalies!$A:$A,Projections!K$4)</f>
        <v>1.06</v>
      </c>
      <c r="L14" s="5">
        <f ca="1">IFERROR($G14*H13,0)</f>
        <v>2.9201995958827949</v>
      </c>
      <c r="M14" s="5">
        <f ca="1">IFERROR($G14*I13,0)</f>
        <v>2.9201995958827949</v>
      </c>
      <c r="N14" s="5">
        <f ca="1">IFERROR($G14*J13,0)</f>
        <v>2.9495483355399084</v>
      </c>
      <c r="O14" s="5">
        <f ca="1">IFERROR($G14*K13,0)</f>
        <v>2.9495483355399084</v>
      </c>
      <c r="P14" s="2" t="str">
        <f ca="1">_xlfn.XLOOKUP(B14,'2026'!A:A,'2026'!AS:AS)</f>
        <v>Weak</v>
      </c>
      <c r="Q14" s="5" t="str" cm="1">
        <f t="array" aca="1" ref="Q14" ca="1">_xlfn.XLOOKUP(1, (Goalies!C:C=Projections!W14)*(Goalies!A:A=Projections!$Q$4), Goalies!D:D)</f>
        <v>Connor Hellebuyck</v>
      </c>
      <c r="R14" s="5" t="str" cm="1">
        <f t="array" aca="1" ref="R14" ca="1">_xlfn.XLOOKUP(1, (Goalies!C:C=Projections!W14)*(Goalies!A:A=Projections!$R$4), Goalies!D:D)</f>
        <v>Eric Comrie</v>
      </c>
      <c r="S14" s="24">
        <v>1</v>
      </c>
      <c r="T14" s="5">
        <f ca="1">IFERROR(L14*S13+(1-S13)*N14,0)</f>
        <v>2.9201995958827949</v>
      </c>
      <c r="U14" s="5"/>
      <c r="V14" s="5"/>
      <c r="W14" s="40" t="str">
        <f t="shared" ca="1" si="1"/>
        <v>WPG</v>
      </c>
      <c r="X14" s="43">
        <f ca="1">'2026'!BJ12</f>
        <v>104</v>
      </c>
      <c r="Y14" s="43">
        <f ca="1">'2026'!BK12</f>
        <v>117</v>
      </c>
      <c r="Z14" s="43">
        <f ca="1">'2026'!BL12</f>
        <v>-109</v>
      </c>
      <c r="AA14" s="43">
        <f ca="1">'2026'!BM12</f>
        <v>-135</v>
      </c>
    </row>
    <row r="15" spans="1:27" x14ac:dyDescent="0.3">
      <c r="A15" s="34">
        <f ca="1">IF(D15=0,"0",(_xlfn.XLOOKUP(B15,'2026'!A:A,'2026'!C:C)))</f>
        <v>46044</v>
      </c>
      <c r="B15" t="str">
        <f ca="1"/>
        <v>2025020798 OTT</v>
      </c>
      <c r="C15">
        <f ca="1"/>
        <v>2025020798</v>
      </c>
      <c r="D15" s="7">
        <f ca="1">_xlfn.XLOOKUP(B15,'2026'!A:A,'2026'!AT:AT)</f>
        <v>3.1218222580063983</v>
      </c>
      <c r="E15" s="7">
        <f ca="1">_xlfn.XLOOKUP(B15,'2026'!A:A,'2026'!Z:Z)</f>
        <v>1.02</v>
      </c>
      <c r="F15" s="39" t="str">
        <f ca="1">_xlfn.XLOOKUP(B15,'2026'!A:A,'2026'!E:E)</f>
        <v>OTT</v>
      </c>
      <c r="G15" s="5">
        <f ca="1">D15/E16</f>
        <v>3.1503605933198959</v>
      </c>
      <c r="H15" s="5">
        <f ca="1">SUMIFS(Goalies!$J:$J,Goalies!$C:$C,Projections!$F15,Goalies!$A:$A,Projections!H$2)</f>
        <v>0.99</v>
      </c>
      <c r="I15" s="5">
        <f ca="1">SUMIFS(Goalies!$J:$J,Goalies!$C:$C,Projections!$F15,Goalies!$A:$A,Projections!I$2)</f>
        <v>0.99</v>
      </c>
      <c r="J15" s="5">
        <f ca="1">SUMIFS(Goalies!$J:$J,Goalies!$C:$C,Projections!$F15,Goalies!$A:$A,Projections!J$2)</f>
        <v>1.03</v>
      </c>
      <c r="K15" s="5">
        <f ca="1">SUMIFS(Goalies!$J:$J,Goalies!$C:$C,Projections!$F15,Goalies!$A:$A,Projections!K$2)</f>
        <v>1.03</v>
      </c>
      <c r="L15" s="5">
        <f ca="1">IFERROR($G15*H16,0)</f>
        <v>3.1218222580063983</v>
      </c>
      <c r="M15" s="5">
        <f ca="1">IFERROR($G15*I16,0)</f>
        <v>3.2133678051862939</v>
      </c>
      <c r="N15" s="5">
        <f ca="1">IFERROR($G15*J16,0)</f>
        <v>3.1218222580063983</v>
      </c>
      <c r="O15" s="5">
        <f ca="1">IFERROR($G15*K16,0)</f>
        <v>3.2133678051862939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Linus Ullmark</v>
      </c>
      <c r="R15" s="5" t="str" cm="1">
        <f t="array" aca="1" ref="R15" ca="1">_xlfn.XLOOKUP(1, (Goalies!C:C=Projections!W15)*(Goalies!A:A=Projections!$R$4), Goalies!D:D)</f>
        <v>Leevi Merilainen</v>
      </c>
      <c r="S15" s="24">
        <v>1</v>
      </c>
      <c r="T15" s="5">
        <f ca="1">IFERROR(L15*S16+(1-S16)*M15,0)</f>
        <v>3.1218222580063983</v>
      </c>
      <c r="U15" s="5"/>
      <c r="V15" s="5"/>
      <c r="W15" t="str">
        <f t="shared" ca="1" si="1"/>
        <v>OTT</v>
      </c>
      <c r="X15" s="2">
        <f ca="1">'2026'!BJ13</f>
        <v>-109</v>
      </c>
      <c r="Y15" s="2">
        <f ca="1">'2026'!BK13</f>
        <v>-140</v>
      </c>
      <c r="Z15" s="2">
        <f ca="1">'2026'!BL13</f>
        <v>-113</v>
      </c>
      <c r="AA15" s="2">
        <f ca="1">'2026'!BM13</f>
        <v>113</v>
      </c>
    </row>
    <row r="16" spans="1:27" x14ac:dyDescent="0.3">
      <c r="A16" s="34">
        <f ca="1">IF(D16=0,"0",(_xlfn.XLOOKUP(B16,'2026'!A:A,'2026'!C:C)))</f>
        <v>46044</v>
      </c>
      <c r="B16" t="str">
        <f ca="1"/>
        <v>2025020798 NSH</v>
      </c>
      <c r="C16">
        <f ca="1"/>
        <v>2025020798</v>
      </c>
      <c r="D16" s="7">
        <f ca="1">_xlfn.XLOOKUP(B16,'2026'!A:A,'2026'!AT:AT)</f>
        <v>3.1067255493628325</v>
      </c>
      <c r="E16" s="7">
        <f ca="1">_xlfn.XLOOKUP(B16,'2026'!A:A,'2026'!Z:Z)</f>
        <v>0.99094124800379646</v>
      </c>
      <c r="F16" s="39" t="str">
        <f ca="1">_xlfn.XLOOKUP(B16,'2026'!A:A,'2026'!E:E)</f>
        <v>NSH</v>
      </c>
      <c r="G16" s="5">
        <f ca="1">D16/E15</f>
        <v>3.0458093621204241</v>
      </c>
      <c r="H16" s="5">
        <f ca="1">SUMIFS(Goalies!$J:$J,Goalies!$C:$C,Projections!$F16,Goalies!$A:$A,Projections!H$4)</f>
        <v>0.99094124800379646</v>
      </c>
      <c r="I16" s="5">
        <f ca="1">SUMIFS(Goalies!$J:$J,Goalies!$C:$C,Projections!$F16,Goalies!$A:$A,Projections!I$4)</f>
        <v>1.02</v>
      </c>
      <c r="J16" s="5">
        <f ca="1">SUMIFS(Goalies!$J:$J,Goalies!$C:$C,Projections!$F16,Goalies!$A:$A,Projections!J$4)</f>
        <v>0.99094124800379646</v>
      </c>
      <c r="K16" s="5">
        <f ca="1">SUMIFS(Goalies!$J:$J,Goalies!$C:$C,Projections!$F16,Goalies!$A:$A,Projections!K$4)</f>
        <v>1.02</v>
      </c>
      <c r="L16" s="5">
        <f ca="1">IFERROR($G16*H15,0)</f>
        <v>3.0153512684992196</v>
      </c>
      <c r="M16" s="5">
        <f ca="1">IFERROR($G16*I15,0)</f>
        <v>3.0153512684992196</v>
      </c>
      <c r="N16" s="5">
        <f ca="1">IFERROR($G16*J15,0)</f>
        <v>3.137183642984037</v>
      </c>
      <c r="O16" s="5">
        <f ca="1">IFERROR($G16*K15,0)</f>
        <v>3.137183642984037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Juuse Saros</v>
      </c>
      <c r="R16" s="5" t="str" cm="1">
        <f t="array" aca="1" ref="R16" ca="1">_xlfn.XLOOKUP(1, (Goalies!C:C=Projections!W16)*(Goalies!A:A=Projections!$R$4), Goalies!D:D)</f>
        <v>Justus Annunen</v>
      </c>
      <c r="S16" s="24">
        <v>1</v>
      </c>
      <c r="T16" s="5">
        <f ca="1">IFERROR(L16*S15+(1-S15)*N16,0)</f>
        <v>3.0153512684992196</v>
      </c>
      <c r="U16" s="5"/>
      <c r="V16" s="5"/>
      <c r="W16" t="str">
        <f t="shared" ca="1" si="1"/>
        <v>NSH</v>
      </c>
      <c r="X16" s="2">
        <f ca="1">'2026'!BJ14</f>
        <v>109</v>
      </c>
      <c r="Y16" s="2">
        <f ca="1">'2026'!BK14</f>
        <v>140</v>
      </c>
      <c r="Z16" s="2">
        <f ca="1">'2026'!BL14</f>
        <v>113</v>
      </c>
      <c r="AA16" s="2">
        <f ca="1">'2026'!BM14</f>
        <v>-113</v>
      </c>
    </row>
    <row r="17" spans="1:27" x14ac:dyDescent="0.3">
      <c r="A17" s="34">
        <f ca="1">IF(D17=0,"0",(_xlfn.XLOOKUP(B17,'2026'!A:A,'2026'!C:C)))</f>
        <v>46044</v>
      </c>
      <c r="B17" t="str">
        <f ca="1"/>
        <v>2025020800 PIT</v>
      </c>
      <c r="C17">
        <f ca="1"/>
        <v>2025020800</v>
      </c>
      <c r="D17" s="7">
        <f ca="1">_xlfn.XLOOKUP(B17,'2026'!A:A,'2026'!AT:AT)</f>
        <v>2.7898262783501684</v>
      </c>
      <c r="E17" s="7">
        <f ca="1">_xlfn.XLOOKUP(B17,'2026'!A:A,'2026'!Z:Z)</f>
        <v>1.03</v>
      </c>
      <c r="F17" s="39" t="str">
        <f ca="1">_xlfn.XLOOKUP(B17,'2026'!A:A,'2026'!E:E)</f>
        <v>PIT</v>
      </c>
      <c r="G17" s="5">
        <f ca="1">D17/E18</f>
        <v>2.8613602854873523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2.0700000000000003</v>
      </c>
      <c r="K17" s="5">
        <f ca="1">SUMIFS(Goalies!$J:$J,Goalies!$C:$C,Projections!$F17,Goalies!$A:$A,Projections!K$2)</f>
        <v>2.0700000000000003</v>
      </c>
      <c r="L17" s="5">
        <f ca="1">IFERROR($G17*H18,0)</f>
        <v>2.7898262783501684</v>
      </c>
      <c r="M17" s="5">
        <f ca="1">IFERROR($G17*I18,0)</f>
        <v>2.9472010940519731</v>
      </c>
      <c r="N17" s="5">
        <f ca="1">IFERROR($G17*J18,0)</f>
        <v>2.7898262783501684</v>
      </c>
      <c r="O17" s="5">
        <f ca="1">IFERROR($G17*K18,0)</f>
        <v>2.9472010940519731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Stuart Skinner</v>
      </c>
      <c r="R17" s="5" t="str" cm="1">
        <f t="array" aca="1" ref="R17" ca="1">_xlfn.XLOOKUP(1, (Goalies!C:C=Projections!W17)*(Goalies!A:A=Projections!$R$4), Goalies!D:D)</f>
        <v>Arturs Silovs</v>
      </c>
      <c r="S17" s="24">
        <v>1</v>
      </c>
      <c r="T17" s="5">
        <f ca="1">IFERROR(L17*S18+(1-S18)*M17,0)</f>
        <v>2.7898262783501684</v>
      </c>
      <c r="U17" s="5"/>
      <c r="V17" s="5"/>
      <c r="W17" s="40" t="str">
        <f t="shared" ca="1" si="1"/>
        <v>PIT</v>
      </c>
      <c r="X17" s="43">
        <f ca="1">'2026'!BJ15</f>
        <v>157</v>
      </c>
      <c r="Y17" s="43">
        <f ca="1">'2026'!BK15</f>
        <v>-153</v>
      </c>
      <c r="Z17" s="43">
        <f ca="1">'2026'!BL15</f>
        <v>-124</v>
      </c>
      <c r="AA17" s="43">
        <f ca="1">'2026'!BM15</f>
        <v>104</v>
      </c>
    </row>
    <row r="18" spans="1:27" x14ac:dyDescent="0.3">
      <c r="A18" s="34">
        <f ca="1">IF(D18=0,"0",(_xlfn.XLOOKUP(B18,'2026'!A:A,'2026'!C:C)))</f>
        <v>46044</v>
      </c>
      <c r="B18" t="str">
        <f ca="1"/>
        <v>2025020800 EDM</v>
      </c>
      <c r="C18">
        <f ca="1"/>
        <v>2025020800</v>
      </c>
      <c r="D18" s="7">
        <f ca="1">_xlfn.XLOOKUP(B18,'2026'!A:A,'2026'!AT:AT)</f>
        <v>3.6919051789944173</v>
      </c>
      <c r="E18" s="7">
        <f ca="1">_xlfn.XLOOKUP(B18,'2026'!A:A,'2026'!Z:Z)</f>
        <v>0.97499999999999998</v>
      </c>
      <c r="F18" s="39" t="str">
        <f ca="1">_xlfn.XLOOKUP(B18,'2026'!A:A,'2026'!E:E)</f>
        <v>EDM</v>
      </c>
      <c r="G18" s="5">
        <f ca="1">D18/E17</f>
        <v>3.5843739601887545</v>
      </c>
      <c r="H18" s="5">
        <f ca="1">SUMIFS(Goalies!$J:$J,Goalies!$C:$C,Projections!$F18,Goalies!$A:$A,Projections!H$4)</f>
        <v>0.97499999999999998</v>
      </c>
      <c r="I18" s="5">
        <f ca="1">SUMIFS(Goalies!$J:$J,Goalies!$C:$C,Projections!$F18,Goalies!$A:$A,Projections!I$4)</f>
        <v>1.03</v>
      </c>
      <c r="J18" s="5">
        <f ca="1">SUMIFS(Goalies!$J:$J,Goalies!$C:$C,Projections!$F18,Goalies!$A:$A,Projections!J$4)</f>
        <v>0.97499999999999998</v>
      </c>
      <c r="K18" s="5">
        <f ca="1">SUMIFS(Goalies!$J:$J,Goalies!$C:$C,Projections!$F18,Goalies!$A:$A,Projections!K$4)</f>
        <v>1.03</v>
      </c>
      <c r="L18" s="5">
        <f ca="1">IFERROR($G18*H17,0)</f>
        <v>3.4947646111840358</v>
      </c>
      <c r="M18" s="5">
        <f ca="1">IFERROR($G18*I17,0)</f>
        <v>3.4947646111840358</v>
      </c>
      <c r="N18" s="5">
        <f ca="1">IFERROR($G18*J17,0)</f>
        <v>7.4196540975907226</v>
      </c>
      <c r="O18" s="5">
        <f ca="1">IFERROR($G18*K17,0)</f>
        <v>7.4196540975907226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Tristan Jarry</v>
      </c>
      <c r="R18" s="5" t="str" cm="1">
        <f t="array" aca="1" ref="R18" ca="1">_xlfn.XLOOKUP(1, (Goalies!C:C=Projections!W18)*(Goalies!A:A=Projections!$R$4), Goalies!D:D)</f>
        <v>Calvin Pickard</v>
      </c>
      <c r="S18" s="24">
        <v>1</v>
      </c>
      <c r="T18" s="5">
        <f ca="1">IFERROR(L18*S17+(1-S17)*N18,0)</f>
        <v>3.4947646111840358</v>
      </c>
      <c r="U18" s="5"/>
      <c r="V18" s="5"/>
      <c r="W18" s="40" t="str">
        <f t="shared" ca="1" si="1"/>
        <v>EDM</v>
      </c>
      <c r="X18" s="43">
        <f ca="1">'2026'!BJ16</f>
        <v>-157</v>
      </c>
      <c r="Y18" s="43">
        <f ca="1">'2026'!BK16</f>
        <v>153</v>
      </c>
      <c r="Z18" s="43">
        <f ca="1">'2026'!BL16</f>
        <v>124</v>
      </c>
      <c r="AA18" s="43">
        <f ca="1">'2026'!BM16</f>
        <v>-104</v>
      </c>
    </row>
    <row r="19" spans="1:27" x14ac:dyDescent="0.3">
      <c r="A19" s="34">
        <f ca="1">IF(D19=0,"0",(_xlfn.XLOOKUP(B19,'2026'!A:A,'2026'!C:C)))</f>
        <v>46044</v>
      </c>
      <c r="B19" t="str">
        <f ca="1"/>
        <v>2025020801 DET</v>
      </c>
      <c r="C19">
        <f ca="1"/>
        <v>2025020801</v>
      </c>
      <c r="D19" s="7">
        <f ca="1">_xlfn.XLOOKUP(B19,'2026'!A:A,'2026'!AT:AT)</f>
        <v>2.7730590894977682</v>
      </c>
      <c r="E19" s="7">
        <f ca="1">_xlfn.XLOOKUP(B19,'2026'!A:A,'2026'!Z:Z)</f>
        <v>1.01</v>
      </c>
      <c r="F19" s="39" t="str">
        <f ca="1">_xlfn.XLOOKUP(B19,'2026'!A:A,'2026'!E:E)</f>
        <v>DET</v>
      </c>
      <c r="G19" s="5">
        <f ca="1">D19/E20</f>
        <v>2.8010697873714832</v>
      </c>
      <c r="H19" s="5">
        <f ca="1">SUMIFS(Goalies!$J:$J,Goalies!$C:$C,Projections!$F19,Goalies!$A:$A,Projections!H$2)</f>
        <v>0.99</v>
      </c>
      <c r="I19" s="5">
        <f ca="1">SUMIFS(Goalies!$J:$J,Goalies!$C:$C,Projections!$F19,Goalies!$A:$A,Projections!I$2)</f>
        <v>0.99</v>
      </c>
      <c r="J19" s="5">
        <f ca="1">SUMIFS(Goalies!$J:$J,Goalies!$C:$C,Projections!$F19,Goalies!$A:$A,Projections!J$2)</f>
        <v>1.01</v>
      </c>
      <c r="K19" s="5">
        <f ca="1">SUMIFS(Goalies!$J:$J,Goalies!$C:$C,Projections!$F19,Goalies!$A:$A,Projections!K$2)</f>
        <v>1.01</v>
      </c>
      <c r="L19" s="5">
        <f ca="1">IFERROR($G19*H20,0)</f>
        <v>2.7730590894977682</v>
      </c>
      <c r="M19" s="5">
        <f ca="1">IFERROR($G19*I20,0)</f>
        <v>2.8430858341820553</v>
      </c>
      <c r="N19" s="5">
        <f ca="1">IFERROR($G19*J20,0)</f>
        <v>2.7730590894977682</v>
      </c>
      <c r="O19" s="5">
        <f ca="1">IFERROR($G19*K20,0)</f>
        <v>2.8430858341820553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John Gibson</v>
      </c>
      <c r="R19" s="5" t="str" cm="1">
        <f t="array" aca="1" ref="R19" ca="1">_xlfn.XLOOKUP(1, (Goalies!C:C=Projections!W19)*(Goalies!A:A=Projections!$R$4), Goalies!D:D)</f>
        <v>Cam Talbot</v>
      </c>
      <c r="S19" s="24">
        <v>1</v>
      </c>
      <c r="T19" s="5">
        <f ca="1">IFERROR(L19*S20+(1-S20)*M19,0)</f>
        <v>2.7730590894977682</v>
      </c>
      <c r="U19" s="5"/>
      <c r="V19" s="5"/>
      <c r="W19" t="str">
        <f t="shared" ca="1" si="1"/>
        <v>DET</v>
      </c>
      <c r="X19" s="2">
        <f ca="1">'2026'!BJ17</f>
        <v>137</v>
      </c>
      <c r="Y19" s="2">
        <f ca="1">'2026'!BK17</f>
        <v>-129</v>
      </c>
      <c r="Z19" s="2">
        <f ca="1">'2026'!BL17</f>
        <v>-104</v>
      </c>
      <c r="AA19" s="2">
        <f ca="1">'2026'!BM17</f>
        <v>122</v>
      </c>
    </row>
    <row r="20" spans="1:27" x14ac:dyDescent="0.3">
      <c r="A20" s="34">
        <f ca="1">IF(D20=0,"0",(_xlfn.XLOOKUP(B20,'2026'!A:A,'2026'!C:C)))</f>
        <v>46044</v>
      </c>
      <c r="B20" t="str">
        <f ca="1"/>
        <v>2025020801 MIN</v>
      </c>
      <c r="C20">
        <f ca="1"/>
        <v>2025020801</v>
      </c>
      <c r="D20" s="7">
        <f ca="1">_xlfn.XLOOKUP(B20,'2026'!A:A,'2026'!AT:AT)</f>
        <v>3.3167532458321185</v>
      </c>
      <c r="E20" s="7">
        <f ca="1">_xlfn.XLOOKUP(B20,'2026'!A:A,'2026'!Z:Z)</f>
        <v>0.99</v>
      </c>
      <c r="F20" s="39" t="str">
        <f ca="1">_xlfn.XLOOKUP(B20,'2026'!A:A,'2026'!E:E)</f>
        <v>MIN</v>
      </c>
      <c r="G20" s="5">
        <f ca="1">D20/E19</f>
        <v>3.2839141047842757</v>
      </c>
      <c r="H20" s="5">
        <f ca="1">SUMIFS(Goalies!$J:$J,Goalies!$C:$C,Projections!$F20,Goalies!$A:$A,Projections!H$4)</f>
        <v>0.99</v>
      </c>
      <c r="I20" s="5">
        <f ca="1">SUMIFS(Goalies!$J:$J,Goalies!$C:$C,Projections!$F20,Goalies!$A:$A,Projections!I$4)</f>
        <v>1.0149999999999999</v>
      </c>
      <c r="J20" s="5">
        <f ca="1">SUMIFS(Goalies!$J:$J,Goalies!$C:$C,Projections!$F20,Goalies!$A:$A,Projections!J$4)</f>
        <v>0.99</v>
      </c>
      <c r="K20" s="5">
        <f ca="1">SUMIFS(Goalies!$J:$J,Goalies!$C:$C,Projections!$F20,Goalies!$A:$A,Projections!K$4)</f>
        <v>1.0149999999999999</v>
      </c>
      <c r="L20" s="5">
        <f ca="1">IFERROR($G20*H19,0)</f>
        <v>3.2510749637364329</v>
      </c>
      <c r="M20" s="5">
        <f ca="1">IFERROR($G20*I19,0)</f>
        <v>3.2510749637364329</v>
      </c>
      <c r="N20" s="5">
        <f ca="1">IFERROR($G20*J19,0)</f>
        <v>3.3167532458321185</v>
      </c>
      <c r="O20" s="5">
        <f ca="1">IFERROR($G20*K19,0)</f>
        <v>3.3167532458321185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Filip Gustavsson</v>
      </c>
      <c r="R20" s="5" t="str" cm="1">
        <f t="array" aca="1" ref="R20" ca="1">_xlfn.XLOOKUP(1, (Goalies!C:C=Projections!W20)*(Goalies!A:A=Projections!$R$4), Goalies!D:D)</f>
        <v>Jesper Wallstedt</v>
      </c>
      <c r="S20" s="24">
        <v>1</v>
      </c>
      <c r="T20" s="5">
        <f ca="1">IFERROR(L20*S19+(1-S19)*N20,0)</f>
        <v>3.2510749637364329</v>
      </c>
      <c r="U20" s="5"/>
      <c r="V20" s="5"/>
      <c r="W20" t="str">
        <f t="shared" ca="1" si="1"/>
        <v>MIN</v>
      </c>
      <c r="X20" s="2">
        <f ca="1">'2026'!BJ18</f>
        <v>-137</v>
      </c>
      <c r="Y20" s="2">
        <f ca="1">'2026'!BK18</f>
        <v>129</v>
      </c>
      <c r="Z20" s="2">
        <f ca="1">'2026'!BL18</f>
        <v>104</v>
      </c>
      <c r="AA20" s="2">
        <f ca="1">'2026'!BM18</f>
        <v>-122</v>
      </c>
    </row>
    <row r="21" spans="1:27" x14ac:dyDescent="0.3">
      <c r="A21" s="34">
        <f ca="1">IF(D21=0,"0",(_xlfn.XLOOKUP(B21,'2026'!A:A,'2026'!C:C)))</f>
        <v>46045</v>
      </c>
      <c r="B21" t="str">
        <f ca="1"/>
        <v>2025020803 TBL</v>
      </c>
      <c r="C21">
        <f ca="1"/>
        <v>2025020803</v>
      </c>
      <c r="D21" s="7">
        <f ca="1">_xlfn.XLOOKUP(B21,'2026'!A:A,'2026'!AT:AT)</f>
        <v>3.8331925676902889</v>
      </c>
      <c r="E21" s="7">
        <f ca="1">_xlfn.XLOOKUP(B21,'2026'!A:A,'2026'!Z:Z)</f>
        <v>0.96499999999999997</v>
      </c>
      <c r="F21" s="39" t="str">
        <f ca="1">_xlfn.XLOOKUP(B21,'2026'!A:A,'2026'!E:E)</f>
        <v>TBL</v>
      </c>
      <c r="G21" s="5">
        <f ca="1">D21/E22</f>
        <v>3.8331925676902889</v>
      </c>
      <c r="H21" s="5">
        <f ca="1">SUMIFS(Goalies!$J:$J,Goalies!$C:$C,Projections!$F21,Goalies!$A:$A,Projections!H$2)</f>
        <v>0.96499999999999997</v>
      </c>
      <c r="I21" s="5">
        <f ca="1">SUMIFS(Goalies!$J:$J,Goalies!$C:$C,Projections!$F21,Goalies!$A:$A,Projections!I$2)</f>
        <v>0.96499999999999997</v>
      </c>
      <c r="J21" s="5">
        <f ca="1">SUMIFS(Goalies!$J:$J,Goalies!$C:$C,Projections!$F21,Goalies!$A:$A,Projections!J$2)</f>
        <v>1.05</v>
      </c>
      <c r="K21" s="5">
        <f ca="1">SUMIFS(Goalies!$J:$J,Goalies!$C:$C,Projections!$F21,Goalies!$A:$A,Projections!K$2)</f>
        <v>1.05</v>
      </c>
      <c r="L21" s="5">
        <f ca="1">IFERROR($G21*H22,0)</f>
        <v>3.6798648649826773</v>
      </c>
      <c r="M21" s="5">
        <f ca="1">IFERROR($G21*I22,0)</f>
        <v>4.0631841217517062</v>
      </c>
      <c r="N21" s="5">
        <f ca="1">IFERROR($G21*J22,0)</f>
        <v>3.6798648649826773</v>
      </c>
      <c r="O21" s="5">
        <f ca="1">IFERROR($G21*K22,0)</f>
        <v>4.0631841217517062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Andrei Vasilevskiy</v>
      </c>
      <c r="R21" s="5" t="str" cm="1">
        <f t="array" aca="1" ref="R21" ca="1">_xlfn.XLOOKUP(1, (Goalies!C:C=Projections!W21)*(Goalies!A:A=Projections!$R$4), Goalies!D:D)</f>
        <v>Jonas Johansson</v>
      </c>
      <c r="S21" s="24">
        <v>1</v>
      </c>
      <c r="T21" s="5">
        <f ca="1">IFERROR(L21*S22+(1-S22)*M21,0)</f>
        <v>4.0631841217517062</v>
      </c>
      <c r="U21" s="5"/>
      <c r="V21" s="5"/>
      <c r="W21" s="40" t="str">
        <f t="shared" ca="1" si="1"/>
        <v>TBL</v>
      </c>
      <c r="X21" s="43">
        <f ca="1">'2026'!BJ19</f>
        <v>-284</v>
      </c>
      <c r="Y21" s="43">
        <f ca="1">'2026'!BK19</f>
        <v>-171</v>
      </c>
      <c r="Z21" s="43">
        <f ca="1">'2026'!BL19</f>
        <v>-139</v>
      </c>
      <c r="AA21" s="43">
        <f ca="1">'2026'!BM19</f>
        <v>-105</v>
      </c>
    </row>
    <row r="22" spans="1:27" x14ac:dyDescent="0.3">
      <c r="A22" s="34">
        <f ca="1">IF(D22=0,"0",(_xlfn.XLOOKUP(B22,'2026'!A:A,'2026'!C:C)))</f>
        <v>46045</v>
      </c>
      <c r="B22" t="str">
        <f ca="1"/>
        <v>2025020803 CHI</v>
      </c>
      <c r="C22">
        <f ca="1"/>
        <v>2025020803</v>
      </c>
      <c r="D22" s="7">
        <f ca="1">_xlfn.XLOOKUP(B22,'2026'!A:A,'2026'!AT:AT)</f>
        <v>2.3879946493466395</v>
      </c>
      <c r="E22" s="7">
        <f ca="1">_xlfn.XLOOKUP(B22,'2026'!A:A,'2026'!Z:Z)</f>
        <v>1</v>
      </c>
      <c r="F22" s="39" t="str">
        <f ca="1">_xlfn.XLOOKUP(B22,'2026'!A:A,'2026'!E:E)</f>
        <v>CHI</v>
      </c>
      <c r="G22" s="5">
        <f ca="1">D22/E21</f>
        <v>2.4746058542452225</v>
      </c>
      <c r="H22" s="5">
        <f ca="1">SUMIFS(Goalies!$J:$J,Goalies!$C:$C,Projections!$F22,Goalies!$A:$A,Projections!H$4)</f>
        <v>0.96</v>
      </c>
      <c r="I22" s="5">
        <f ca="1">SUMIFS(Goalies!$J:$J,Goalies!$C:$C,Projections!$F22,Goalies!$A:$A,Projections!I$4)</f>
        <v>1.06</v>
      </c>
      <c r="J22" s="5">
        <f ca="1">SUMIFS(Goalies!$J:$J,Goalies!$C:$C,Projections!$F22,Goalies!$A:$A,Projections!J$4)</f>
        <v>0.96</v>
      </c>
      <c r="K22" s="5">
        <f ca="1">SUMIFS(Goalies!$J:$J,Goalies!$C:$C,Projections!$F22,Goalies!$A:$A,Projections!K$4)</f>
        <v>1.06</v>
      </c>
      <c r="L22" s="5">
        <f ca="1">IFERROR($G22*H21,0)</f>
        <v>2.3879946493466395</v>
      </c>
      <c r="M22" s="5">
        <f ca="1">IFERROR($G22*I21,0)</f>
        <v>2.3879946493466395</v>
      </c>
      <c r="N22" s="5">
        <f ca="1">IFERROR($G22*J21,0)</f>
        <v>2.5983361469574837</v>
      </c>
      <c r="O22" s="5">
        <f ca="1">IFERROR($G22*K21,0)</f>
        <v>2.5983361469574837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Spencer Knight</v>
      </c>
      <c r="R22" s="5" t="str" cm="1">
        <f t="array" aca="1" ref="R22" ca="1">_xlfn.XLOOKUP(1, (Goalies!C:C=Projections!W22)*(Goalies!A:A=Projections!$R$4), Goalies!D:D)</f>
        <v>Arvid Soderblom</v>
      </c>
      <c r="S22" s="24">
        <v>0</v>
      </c>
      <c r="T22" s="5">
        <f ca="1">IFERROR(L22*S21+(1-S21)*N22,0)</f>
        <v>2.3879946493466395</v>
      </c>
      <c r="U22" s="5"/>
      <c r="V22" s="5"/>
      <c r="W22" s="40" t="str">
        <f t="shared" ca="1" si="1"/>
        <v>CHI</v>
      </c>
      <c r="X22" s="43">
        <f ca="1">'2026'!BJ20</f>
        <v>284</v>
      </c>
      <c r="Y22" s="43">
        <f ca="1">'2026'!BK20</f>
        <v>171</v>
      </c>
      <c r="Z22" s="43">
        <f ca="1">'2026'!BL20</f>
        <v>139</v>
      </c>
      <c r="AA22" s="43">
        <f ca="1">'2026'!BM20</f>
        <v>105</v>
      </c>
    </row>
    <row r="23" spans="1:27" x14ac:dyDescent="0.3">
      <c r="A23" s="34">
        <f ca="1">IF(D23=0,"0",(_xlfn.XLOOKUP(B23,'2026'!A:A,'2026'!C:C)))</f>
        <v>46045</v>
      </c>
      <c r="B23" t="str">
        <f ca="1"/>
        <v>2025020802 VGK</v>
      </c>
      <c r="C23">
        <f ca="1"/>
        <v>2025020802</v>
      </c>
      <c r="D23" s="7">
        <f ca="1">_xlfn.XLOOKUP(B23,'2026'!A:A,'2026'!AT:AT)</f>
        <v>3.0106111032332064</v>
      </c>
      <c r="E23" s="7">
        <f ca="1">_xlfn.XLOOKUP(B23,'2026'!A:A,'2026'!Z:Z)</f>
        <v>1</v>
      </c>
      <c r="F23" s="39" t="str">
        <f ca="1">_xlfn.XLOOKUP(B23,'2026'!A:A,'2026'!E:E)</f>
        <v>VGK</v>
      </c>
      <c r="G23" s="5">
        <f ca="1">D23/E24</f>
        <v>3.103722786838357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2.04</v>
      </c>
      <c r="K23" s="5">
        <f ca="1">SUMIFS(Goalies!$J:$J,Goalies!$C:$C,Projections!$F23,Goalies!$A:$A,Projections!K$2)</f>
        <v>2.04</v>
      </c>
      <c r="L23" s="5">
        <f ca="1">IFERROR($G23*H24,0)</f>
        <v>3.1347600147067407</v>
      </c>
      <c r="M23" s="5">
        <f ca="1">IFERROR($G23*I24,0)</f>
        <v>3.0106111032332064</v>
      </c>
      <c r="N23" s="5">
        <f ca="1">IFERROR($G23*J24,0)</f>
        <v>3.1347600147067407</v>
      </c>
      <c r="O23" s="5">
        <f ca="1">IFERROR($G23*K24,0)</f>
        <v>3.0106111032332064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Adin Hill</v>
      </c>
      <c r="R23" s="5" t="str" cm="1">
        <f t="array" aca="1" ref="R23" ca="1">_xlfn.XLOOKUP(1, (Goalies!C:C=Projections!W23)*(Goalies!A:A=Projections!$R$4), Goalies!D:D)</f>
        <v>Akira Schmid</v>
      </c>
      <c r="S23" s="24">
        <v>1</v>
      </c>
      <c r="T23" s="5">
        <f ca="1">IFERROR(L23*S24+(1-S24)*M23,0)</f>
        <v>3.1347600147067407</v>
      </c>
      <c r="U23" s="5"/>
      <c r="V23" s="5"/>
      <c r="W23" t="str">
        <f t="shared" ca="1" si="1"/>
        <v>VGK</v>
      </c>
      <c r="X23" s="2">
        <f ca="1">'2026'!BJ21</f>
        <v>-115</v>
      </c>
      <c r="Y23" s="2">
        <f ca="1">'2026'!BK21</f>
        <v>-135</v>
      </c>
      <c r="Z23" s="2">
        <f ca="1">'2026'!BL21</f>
        <v>-108</v>
      </c>
      <c r="AA23" s="2">
        <f ca="1">'2026'!BM21</f>
        <v>117</v>
      </c>
    </row>
    <row r="24" spans="1:27" x14ac:dyDescent="0.3">
      <c r="A24" s="34">
        <f ca="1">IF(D24=0,"0",(_xlfn.XLOOKUP(B24,'2026'!A:A,'2026'!C:C)))</f>
        <v>46045</v>
      </c>
      <c r="B24" t="str">
        <f ca="1"/>
        <v>2025020802 TOR</v>
      </c>
      <c r="C24">
        <f ca="1"/>
        <v>2025020802</v>
      </c>
      <c r="D24" s="7">
        <f ca="1">_xlfn.XLOOKUP(B24,'2026'!A:A,'2026'!AT:AT)</f>
        <v>2.9419768412240987</v>
      </c>
      <c r="E24" s="7">
        <f ca="1">_xlfn.XLOOKUP(B24,'2026'!A:A,'2026'!Z:Z)</f>
        <v>0.97</v>
      </c>
      <c r="F24" s="39" t="str">
        <f ca="1">_xlfn.XLOOKUP(B24,'2026'!A:A,'2026'!E:E)</f>
        <v>TOR</v>
      </c>
      <c r="G24" s="5">
        <f ca="1">D24/E23</f>
        <v>2.9419768412240987</v>
      </c>
      <c r="H24" s="5">
        <f ca="1">SUMIFS(Goalies!$J:$J,Goalies!$C:$C,Projections!$F24,Goalies!$A:$A,Projections!H$4)</f>
        <v>1.01</v>
      </c>
      <c r="I24" s="5">
        <f ca="1">SUMIFS(Goalies!$J:$J,Goalies!$C:$C,Projections!$F24,Goalies!$A:$A,Projections!I$4)</f>
        <v>0.97</v>
      </c>
      <c r="J24" s="5">
        <f ca="1">SUMIFS(Goalies!$J:$J,Goalies!$C:$C,Projections!$F24,Goalies!$A:$A,Projections!J$4)</f>
        <v>1.01</v>
      </c>
      <c r="K24" s="5">
        <f ca="1">SUMIFS(Goalies!$J:$J,Goalies!$C:$C,Projections!$F24,Goalies!$A:$A,Projections!K$4)</f>
        <v>0.97</v>
      </c>
      <c r="L24" s="5">
        <f ca="1">IFERROR($G24*H23,0)</f>
        <v>2.9419768412240987</v>
      </c>
      <c r="M24" s="5">
        <f ca="1">IFERROR($G24*I23,0)</f>
        <v>2.9419768412240987</v>
      </c>
      <c r="N24" s="5">
        <f ca="1">IFERROR($G24*J23,0)</f>
        <v>6.0016327560971616</v>
      </c>
      <c r="O24" s="5">
        <f ca="1">IFERROR($G24*K23,0)</f>
        <v>6.0016327560971616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Anthony Stolarz</v>
      </c>
      <c r="R24" s="5" t="str" cm="1">
        <f t="array" aca="1" ref="R24" ca="1">_xlfn.XLOOKUP(1, (Goalies!C:C=Projections!W24)*(Goalies!A:A=Projections!$R$4), Goalies!D:D)</f>
        <v>Joseph Woll</v>
      </c>
      <c r="S24" s="24">
        <v>1</v>
      </c>
      <c r="T24" s="5">
        <f ca="1">IFERROR(L24*S23+(1-S23)*N24,0)</f>
        <v>2.9419768412240987</v>
      </c>
      <c r="U24" s="5"/>
      <c r="V24" s="5"/>
      <c r="W24" t="str">
        <f t="shared" ca="1" si="1"/>
        <v>TOR</v>
      </c>
      <c r="X24" s="2">
        <f ca="1">'2026'!BJ22</f>
        <v>115</v>
      </c>
      <c r="Y24" s="2">
        <f ca="1">'2026'!BK22</f>
        <v>135</v>
      </c>
      <c r="Z24" s="2">
        <f ca="1">'2026'!BL22</f>
        <v>108</v>
      </c>
      <c r="AA24" s="2">
        <f ca="1">'2026'!BM22</f>
        <v>-117</v>
      </c>
    </row>
    <row r="25" spans="1:27" x14ac:dyDescent="0.3">
      <c r="A25" s="34">
        <f ca="1">IF(D25=0,"0",(_xlfn.XLOOKUP(B25,'2026'!A:A,'2026'!C:C)))</f>
        <v>46045</v>
      </c>
      <c r="B25" t="str">
        <f ca="1"/>
        <v>2025020804 STL</v>
      </c>
      <c r="C25">
        <f ca="1"/>
        <v>2025020804</v>
      </c>
      <c r="D25" s="7">
        <f ca="1">_xlfn.XLOOKUP(B25,'2026'!A:A,'2026'!AT:AT)</f>
        <v>2.6950188146918896</v>
      </c>
      <c r="E25" s="7">
        <f ca="1">_xlfn.XLOOKUP(B25,'2026'!A:A,'2026'!Z:Z)</f>
        <v>0.98</v>
      </c>
      <c r="F25" s="39" t="str">
        <f ca="1">_xlfn.XLOOKUP(B25,'2026'!A:A,'2026'!E:E)</f>
        <v>STL</v>
      </c>
      <c r="G25" s="5">
        <f ca="1">D25/E26</f>
        <v>2.6950188146918896</v>
      </c>
      <c r="H25" s="5">
        <f ca="1">SUMIFS(Goalies!$J:$J,Goalies!$C:$C,Projections!$F25,Goalies!$A:$A,Projections!H$2)</f>
        <v>1.02</v>
      </c>
      <c r="I25" s="5">
        <f ca="1">SUMIFS(Goalies!$J:$J,Goalies!$C:$C,Projections!$F25,Goalies!$A:$A,Projections!I$2)</f>
        <v>1.02</v>
      </c>
      <c r="J25" s="5">
        <f ca="1">SUMIFS(Goalies!$J:$J,Goalies!$C:$C,Projections!$F25,Goalies!$A:$A,Projections!J$2)</f>
        <v>0.98</v>
      </c>
      <c r="K25" s="5">
        <f ca="1">SUMIFS(Goalies!$J:$J,Goalies!$C:$C,Projections!$F25,Goalies!$A:$A,Projections!K$2)</f>
        <v>0.98</v>
      </c>
      <c r="L25" s="5">
        <f ca="1">IFERROR($G25*H26,0)</f>
        <v>2.6815437206184303</v>
      </c>
      <c r="M25" s="5">
        <f ca="1">IFERROR($G25*I26,0)</f>
        <v>2.708493908765349</v>
      </c>
      <c r="N25" s="5">
        <f ca="1">IFERROR($G25*J26,0)</f>
        <v>2.6815437206184303</v>
      </c>
      <c r="O25" s="5">
        <f ca="1">IFERROR($G25*K26,0)</f>
        <v>2.708493908765349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Jordan Binnington</v>
      </c>
      <c r="R25" s="5" t="str" cm="1">
        <f t="array" aca="1" ref="R25" ca="1">_xlfn.XLOOKUP(1, (Goalies!C:C=Projections!W25)*(Goalies!A:A=Projections!$R$4), Goalies!D:D)</f>
        <v>Joel Hofer</v>
      </c>
      <c r="S25" s="24">
        <v>1</v>
      </c>
      <c r="T25" s="5">
        <f ca="1">IFERROR(L25*S26+(1-S26)*M25,0)</f>
        <v>2.6815437206184303</v>
      </c>
      <c r="U25" s="5"/>
      <c r="V25" s="5"/>
      <c r="W25" s="40" t="str">
        <f t="shared" ca="1" si="1"/>
        <v>STL</v>
      </c>
      <c r="X25" s="43">
        <f ca="1">'2026'!BJ23</f>
        <v>150</v>
      </c>
      <c r="Y25" s="43">
        <f ca="1">'2026'!BK23</f>
        <v>-126</v>
      </c>
      <c r="Z25" s="43">
        <f ca="1">'2026'!BL23</f>
        <v>-100</v>
      </c>
      <c r="AA25" s="43">
        <f ca="1">'2026'!BM23</f>
        <v>126</v>
      </c>
    </row>
    <row r="26" spans="1:27" x14ac:dyDescent="0.3">
      <c r="A26" s="34">
        <f ca="1">IF(D26=0,"0",(_xlfn.XLOOKUP(B26,'2026'!A:A,'2026'!C:C)))</f>
        <v>46045</v>
      </c>
      <c r="B26" t="str">
        <f ca="1"/>
        <v>2025020804 DAL</v>
      </c>
      <c r="C26">
        <f ca="1"/>
        <v>2025020804</v>
      </c>
      <c r="D26" s="7">
        <f ca="1">_xlfn.XLOOKUP(B26,'2026'!A:A,'2026'!AT:AT)</f>
        <v>3.1728628725659997</v>
      </c>
      <c r="E26" s="7">
        <f ca="1">_xlfn.XLOOKUP(B26,'2026'!A:A,'2026'!Z:Z)</f>
        <v>1</v>
      </c>
      <c r="F26" s="39" t="str">
        <f ca="1">_xlfn.XLOOKUP(B26,'2026'!A:A,'2026'!E:E)</f>
        <v>DAL</v>
      </c>
      <c r="G26" s="5">
        <f ca="1">D26/E25</f>
        <v>3.237615176087755</v>
      </c>
      <c r="H26" s="5">
        <f ca="1">SUMIFS(Goalies!$J:$J,Goalies!$C:$C,Projections!$F26,Goalies!$A:$A,Projections!H$4)</f>
        <v>0.995</v>
      </c>
      <c r="I26" s="5">
        <f ca="1">SUMIFS(Goalies!$J:$J,Goalies!$C:$C,Projections!$F26,Goalies!$A:$A,Projections!I$4)</f>
        <v>1.0049999999999999</v>
      </c>
      <c r="J26" s="5">
        <f ca="1">SUMIFS(Goalies!$J:$J,Goalies!$C:$C,Projections!$F26,Goalies!$A:$A,Projections!J$4)</f>
        <v>0.995</v>
      </c>
      <c r="K26" s="5">
        <f ca="1">SUMIFS(Goalies!$J:$J,Goalies!$C:$C,Projections!$F26,Goalies!$A:$A,Projections!K$4)</f>
        <v>1.0049999999999999</v>
      </c>
      <c r="L26" s="5">
        <f ca="1">IFERROR($G26*H25,0)</f>
        <v>3.3023674796095102</v>
      </c>
      <c r="M26" s="5">
        <f ca="1">IFERROR($G26*I25,0)</f>
        <v>3.3023674796095102</v>
      </c>
      <c r="N26" s="5">
        <f ca="1">IFERROR($G26*J25,0)</f>
        <v>3.1728628725659997</v>
      </c>
      <c r="O26" s="5">
        <f ca="1">IFERROR($G26*K25,0)</f>
        <v>3.1728628725659997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Jake Oettinger</v>
      </c>
      <c r="R26" s="5" t="str" cm="1">
        <f t="array" aca="1" ref="R26" ca="1">_xlfn.XLOOKUP(1, (Goalies!C:C=Projections!W26)*(Goalies!A:A=Projections!$R$4), Goalies!D:D)</f>
        <v>Casey DeSmith</v>
      </c>
      <c r="S26" s="24">
        <v>1</v>
      </c>
      <c r="T26" s="5">
        <f ca="1">IFERROR(L26*S25+(1-S25)*N26,0)</f>
        <v>3.3023674796095102</v>
      </c>
      <c r="U26" s="5"/>
      <c r="V26" s="5"/>
      <c r="W26" s="40" t="str">
        <f t="shared" ca="1" si="1"/>
        <v>DAL</v>
      </c>
      <c r="X26" s="43">
        <f ca="1">'2026'!BJ24</f>
        <v>-150</v>
      </c>
      <c r="Y26" s="43">
        <f ca="1">'2026'!BK24</f>
        <v>126</v>
      </c>
      <c r="Z26" s="43">
        <f ca="1">'2026'!BL24</f>
        <v>100</v>
      </c>
      <c r="AA26" s="43">
        <f ca="1">'2026'!BM24</f>
        <v>-126</v>
      </c>
    </row>
    <row r="27" spans="1:27" x14ac:dyDescent="0.3">
      <c r="A27" s="34">
        <f ca="1">IF(D27=0,"0",(_xlfn.XLOOKUP(B27,'2026'!A:A,'2026'!C:C)))</f>
        <v>46045</v>
      </c>
      <c r="B27" t="str">
        <f ca="1"/>
        <v>2025020805 PHI</v>
      </c>
      <c r="C27">
        <f ca="1"/>
        <v>2025020805</v>
      </c>
      <c r="D27" s="7">
        <f ca="1">_xlfn.XLOOKUP(B27,'2026'!A:A,'2026'!AT:AT)</f>
        <v>2.270631839971498</v>
      </c>
      <c r="E27" s="7">
        <f ca="1">_xlfn.XLOOKUP(B27,'2026'!A:A,'2026'!Z:Z)</f>
        <v>1</v>
      </c>
      <c r="F27" s="39" t="str">
        <f ca="1">_xlfn.XLOOKUP(B27,'2026'!A:A,'2026'!E:E)</f>
        <v>PHI</v>
      </c>
      <c r="G27" s="5">
        <f ca="1">D27/E28</f>
        <v>2.2935675151227253</v>
      </c>
      <c r="H27" s="5">
        <f ca="1">SUMIFS(Goalies!$J:$J,Goalies!$C:$C,Projections!$F27,Goalies!$A:$A,Projections!H$2)</f>
        <v>1.04</v>
      </c>
      <c r="I27" s="5">
        <f ca="1">SUMIFS(Goalies!$J:$J,Goalies!$C:$C,Projections!$F27,Goalies!$A:$A,Projections!I$2)</f>
        <v>1.04</v>
      </c>
      <c r="J27" s="5">
        <f ca="1">SUMIFS(Goalies!$J:$J,Goalies!$C:$C,Projections!$F27,Goalies!$A:$A,Projections!J$2)</f>
        <v>2.0350000000000001</v>
      </c>
      <c r="K27" s="5">
        <f ca="1">SUMIFS(Goalies!$J:$J,Goalies!$C:$C,Projections!$F27,Goalies!$A:$A,Projections!K$2)</f>
        <v>2.0350000000000001</v>
      </c>
      <c r="L27" s="5">
        <f ca="1">IFERROR($G27*H28,0)</f>
        <v>2.270631839971498</v>
      </c>
      <c r="M27" s="5">
        <f ca="1">IFERROR($G27*I28,0)</f>
        <v>2.3165031902739526</v>
      </c>
      <c r="N27" s="5">
        <f ca="1">IFERROR($G27*J28,0)</f>
        <v>2.270631839971498</v>
      </c>
      <c r="O27" s="5">
        <f ca="1">IFERROR($G27*K28,0)</f>
        <v>2.3165031902739526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Samuel Ersson</v>
      </c>
      <c r="R27" s="5" t="str" cm="1">
        <f t="array" aca="1" ref="R27" ca="1">_xlfn.XLOOKUP(1, (Goalies!C:C=Projections!W27)*(Goalies!A:A=Projections!$R$4), Goalies!D:D)</f>
        <v>Dan Vladar</v>
      </c>
      <c r="S27" s="24">
        <v>1</v>
      </c>
      <c r="T27" s="5">
        <f ca="1">IFERROR(L27*S28+(1-S28)*M27,0)</f>
        <v>2.270631839971498</v>
      </c>
      <c r="U27" s="5"/>
      <c r="V27" s="5"/>
      <c r="W27" t="str">
        <f t="shared" ca="1" si="1"/>
        <v>PHI</v>
      </c>
      <c r="X27" s="2">
        <f ca="1">'2026'!BJ25</f>
        <v>322</v>
      </c>
      <c r="Y27" s="2">
        <f ca="1">'2026'!BK25</f>
        <v>-165</v>
      </c>
      <c r="Z27" s="2">
        <f ca="1">'2026'!BL25</f>
        <v>-133</v>
      </c>
      <c r="AA27" s="2">
        <f ca="1">'2026'!BM25</f>
        <v>-100</v>
      </c>
    </row>
    <row r="28" spans="1:27" x14ac:dyDescent="0.3">
      <c r="A28" s="34">
        <f ca="1">IF(D28=0,"0",(_xlfn.XLOOKUP(B28,'2026'!A:A,'2026'!C:C)))</f>
        <v>46045</v>
      </c>
      <c r="B28" t="str">
        <f ca="1"/>
        <v>2025020805 COL</v>
      </c>
      <c r="C28">
        <f ca="1"/>
        <v>2025020805</v>
      </c>
      <c r="D28" s="7">
        <f ca="1">_xlfn.XLOOKUP(B28,'2026'!A:A,'2026'!AT:AT)</f>
        <v>3.969617355675676</v>
      </c>
      <c r="E28" s="7">
        <f ca="1">_xlfn.XLOOKUP(B28,'2026'!A:A,'2026'!Z:Z)</f>
        <v>0.99</v>
      </c>
      <c r="F28" s="39" t="str">
        <f ca="1">_xlfn.XLOOKUP(B28,'2026'!A:A,'2026'!E:E)</f>
        <v>COL</v>
      </c>
      <c r="G28" s="5">
        <f ca="1">D28/E27</f>
        <v>3.969617355675676</v>
      </c>
      <c r="H28" s="5">
        <f ca="1">SUMIFS(Goalies!$J:$J,Goalies!$C:$C,Projections!$F28,Goalies!$A:$A,Projections!H$4)</f>
        <v>0.99</v>
      </c>
      <c r="I28" s="5">
        <f ca="1">SUMIFS(Goalies!$J:$J,Goalies!$C:$C,Projections!$F28,Goalies!$A:$A,Projections!I$4)</f>
        <v>1.01</v>
      </c>
      <c r="J28" s="5">
        <f ca="1">SUMIFS(Goalies!$J:$J,Goalies!$C:$C,Projections!$F28,Goalies!$A:$A,Projections!J$4)</f>
        <v>0.99</v>
      </c>
      <c r="K28" s="5">
        <f ca="1">SUMIFS(Goalies!$J:$J,Goalies!$C:$C,Projections!$F28,Goalies!$A:$A,Projections!K$4)</f>
        <v>1.01</v>
      </c>
      <c r="L28" s="5">
        <f ca="1">IFERROR($G28*H27,0)</f>
        <v>4.1284020499027028</v>
      </c>
      <c r="M28" s="5">
        <f ca="1">IFERROR($G28*I27,0)</f>
        <v>4.1284020499027028</v>
      </c>
      <c r="N28" s="5">
        <f ca="1">IFERROR($G28*J27,0)</f>
        <v>8.0781713188000008</v>
      </c>
      <c r="O28" s="5">
        <f ca="1">IFERROR($G28*K27,0)</f>
        <v>8.0781713188000008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Mackenzie Blackwood</v>
      </c>
      <c r="R28" s="5" t="str" cm="1">
        <f t="array" aca="1" ref="R28" ca="1">_xlfn.XLOOKUP(1, (Goalies!C:C=Projections!W28)*(Goalies!A:A=Projections!$R$4), Goalies!D:D)</f>
        <v>Scott Wedgewood</v>
      </c>
      <c r="S28" s="24">
        <v>1</v>
      </c>
      <c r="T28" s="5">
        <f ca="1">IFERROR(L28*S27+(1-S27)*N28,0)</f>
        <v>4.1284020499027028</v>
      </c>
      <c r="U28" s="5"/>
      <c r="V28" s="5"/>
      <c r="W28" t="str">
        <f t="shared" ca="1" si="1"/>
        <v>COL</v>
      </c>
      <c r="X28" s="2">
        <f ca="1">'2026'!BJ26</f>
        <v>-322</v>
      </c>
      <c r="Y28" s="2">
        <f ca="1">'2026'!BK26</f>
        <v>165</v>
      </c>
      <c r="Z28" s="2">
        <f ca="1">'2026'!BL26</f>
        <v>133</v>
      </c>
      <c r="AA28" s="2">
        <f ca="1">'2026'!BM26</f>
        <v>100</v>
      </c>
    </row>
    <row r="29" spans="1:27" x14ac:dyDescent="0.3">
      <c r="A29" s="34">
        <f ca="1">IF(D29=0,"0",(_xlfn.XLOOKUP(B29,'2026'!A:A,'2026'!C:C)))</f>
        <v>46045</v>
      </c>
      <c r="B29" t="str">
        <f ca="1"/>
        <v>2025020806 WSH</v>
      </c>
      <c r="C29">
        <f ca="1"/>
        <v>2025020806</v>
      </c>
      <c r="D29" s="7">
        <f ca="1">_xlfn.XLOOKUP(B29,'2026'!A:A,'2026'!AT:AT)</f>
        <v>3.141133733624629</v>
      </c>
      <c r="E29" s="7">
        <f ca="1">_xlfn.XLOOKUP(B29,'2026'!A:A,'2026'!Z:Z)</f>
        <v>1</v>
      </c>
      <c r="F29" s="39" t="str">
        <f ca="1">_xlfn.XLOOKUP(B29,'2026'!A:A,'2026'!E:E)</f>
        <v>WSH</v>
      </c>
      <c r="G29" s="5">
        <f ca="1">D29/E30</f>
        <v>3.1889682574869331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1.04</v>
      </c>
      <c r="K29" s="5">
        <f ca="1">SUMIFS(Goalies!$J:$J,Goalies!$C:$C,Projections!$F29,Goalies!$A:$A,Projections!K$2)</f>
        <v>1.04</v>
      </c>
      <c r="L29" s="5">
        <f ca="1">IFERROR($G29*H30,0)</f>
        <v>3.141133733624629</v>
      </c>
      <c r="M29" s="5">
        <f ca="1">IFERROR($G29*I30,0)</f>
        <v>3.2527476226366718</v>
      </c>
      <c r="N29" s="5">
        <f ca="1">IFERROR($G29*J30,0)</f>
        <v>3.141133733624629</v>
      </c>
      <c r="O29" s="5">
        <f ca="1">IFERROR($G29*K30,0)</f>
        <v>3.2527476226366718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Logan Thompson</v>
      </c>
      <c r="R29" s="5" t="str" cm="1">
        <f t="array" aca="1" ref="R29" ca="1">_xlfn.XLOOKUP(1, (Goalies!C:C=Projections!W29)*(Goalies!A:A=Projections!$R$4), Goalies!D:D)</f>
        <v>Charlie Lindgren</v>
      </c>
      <c r="S29" s="24">
        <v>1</v>
      </c>
      <c r="T29" s="5">
        <f ca="1">IFERROR(L29*S28+(1-S28)*N29,0)</f>
        <v>3.141133733624629</v>
      </c>
      <c r="U29" s="5"/>
      <c r="V29" s="5"/>
      <c r="W29" s="40" t="str">
        <f t="shared" ca="1" si="1"/>
        <v>WSH</v>
      </c>
      <c r="X29" s="43">
        <f ca="1">'2026'!BJ27</f>
        <v>-136</v>
      </c>
      <c r="Y29" s="43">
        <f ca="1">'2026'!BK27</f>
        <v>-115</v>
      </c>
      <c r="Z29" s="43">
        <f ca="1">'2026'!BL27</f>
        <v>111</v>
      </c>
      <c r="AA29" s="43">
        <f ca="1">'2026'!BM27</f>
        <v>138</v>
      </c>
    </row>
    <row r="30" spans="1:27" x14ac:dyDescent="0.3">
      <c r="A30" s="34">
        <f ca="1">IF(D30=0,"0",(_xlfn.XLOOKUP(B30,'2026'!A:A,'2026'!C:C)))</f>
        <v>46045</v>
      </c>
      <c r="B30" t="str">
        <f ca="1"/>
        <v>2025020806 CGY</v>
      </c>
      <c r="C30">
        <f ca="1"/>
        <v>2025020806</v>
      </c>
      <c r="D30" s="7">
        <f ca="1">_xlfn.XLOOKUP(B30,'2026'!A:A,'2026'!AT:AT)</f>
        <v>2.752618163980475</v>
      </c>
      <c r="E30" s="7">
        <f ca="1">_xlfn.XLOOKUP(B30,'2026'!A:A,'2026'!Z:Z)</f>
        <v>0.98499999999999999</v>
      </c>
      <c r="F30" s="39" t="str">
        <f ca="1">_xlfn.XLOOKUP(B30,'2026'!A:A,'2026'!E:E)</f>
        <v>CGY</v>
      </c>
      <c r="G30" s="5">
        <f ca="1">D30/E29</f>
        <v>2.752618163980475</v>
      </c>
      <c r="H30" s="5">
        <f ca="1">SUMIFS(Goalies!$J:$J,Goalies!$C:$C,Projections!$F30,Goalies!$A:$A,Projections!H$4)</f>
        <v>0.98499999999999999</v>
      </c>
      <c r="I30" s="5">
        <f ca="1">SUMIFS(Goalies!$J:$J,Goalies!$C:$C,Projections!$F30,Goalies!$A:$A,Projections!I$4)</f>
        <v>1.02</v>
      </c>
      <c r="J30" s="5">
        <f ca="1">SUMIFS(Goalies!$J:$J,Goalies!$C:$C,Projections!$F30,Goalies!$A:$A,Projections!J$4)</f>
        <v>0.98499999999999999</v>
      </c>
      <c r="K30" s="5">
        <f ca="1">SUMIFS(Goalies!$J:$J,Goalies!$C:$C,Projections!$F30,Goalies!$A:$A,Projections!K$4)</f>
        <v>1.02</v>
      </c>
      <c r="L30" s="5">
        <f ca="1">IFERROR($G30*H29,0)</f>
        <v>2.6838027098809629</v>
      </c>
      <c r="M30" s="5">
        <f ca="1">IFERROR($G30*I29,0)</f>
        <v>2.6838027098809629</v>
      </c>
      <c r="N30" s="5">
        <f ca="1">IFERROR($G30*J29,0)</f>
        <v>2.8627228905396942</v>
      </c>
      <c r="O30" s="5">
        <f ca="1">IFERROR($G30*K29,0)</f>
        <v>2.8627228905396942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Dustin Wolf</v>
      </c>
      <c r="R30" s="5" t="str" cm="1">
        <f t="array" aca="1" ref="R30" ca="1">_xlfn.XLOOKUP(1, (Goalies!C:C=Projections!W30)*(Goalies!A:A=Projections!$R$4), Goalies!D:D)</f>
        <v>Devin Cooley</v>
      </c>
      <c r="S30" s="24">
        <v>1</v>
      </c>
      <c r="T30" s="5">
        <f ca="1">IFERROR(L30*S29+(1-S29)*N30,0)</f>
        <v>2.6838027098809629</v>
      </c>
      <c r="U30" s="5"/>
      <c r="V30" s="5"/>
      <c r="W30" s="40" t="str">
        <f t="shared" ca="1" si="1"/>
        <v>CGY</v>
      </c>
      <c r="X30" s="43">
        <f ca="1">'2026'!BJ28</f>
        <v>136</v>
      </c>
      <c r="Y30" s="43">
        <f ca="1">'2026'!BK28</f>
        <v>115</v>
      </c>
      <c r="Z30" s="43">
        <f ca="1">'2026'!BL28</f>
        <v>-111</v>
      </c>
      <c r="AA30" s="43">
        <f ca="1">'2026'!BM28</f>
        <v>-138</v>
      </c>
    </row>
    <row r="31" spans="1:27" x14ac:dyDescent="0.3">
      <c r="A31" s="34">
        <f ca="1">IF(D31=0,"0",(_xlfn.XLOOKUP(B31,'2026'!A:A,'2026'!C:C)))</f>
        <v>46045</v>
      </c>
      <c r="B31" t="str">
        <f ca="1"/>
        <v>2025020809 ANA</v>
      </c>
      <c r="C31">
        <f ca="1"/>
        <v>2025020809</v>
      </c>
      <c r="D31" s="7">
        <f ca="1">_xlfn.XLOOKUP(B31,'2026'!A:A,'2026'!AT:AT)</f>
        <v>3.017408192795787</v>
      </c>
      <c r="E31" s="7">
        <f ca="1">_xlfn.XLOOKUP(B31,'2026'!A:A,'2026'!Z:Z)</f>
        <v>0.97</v>
      </c>
      <c r="F31" s="39" t="str">
        <f ca="1">_xlfn.XLOOKUP(B31,'2026'!A:A,'2026'!E:E)</f>
        <v>ANA</v>
      </c>
      <c r="G31" s="5">
        <f ca="1">D31/E32</f>
        <v>3.017408192795787</v>
      </c>
      <c r="H31" s="5">
        <f ca="1">SUMIFS(Goalies!$J:$J,Goalies!$C:$C,Projections!$F31,Goalies!$A:$A,Projections!H$2)</f>
        <v>0.97</v>
      </c>
      <c r="I31" s="5">
        <f ca="1">SUMIFS(Goalies!$J:$J,Goalies!$C:$C,Projections!$F31,Goalies!$A:$A,Projections!I$2)</f>
        <v>0.97</v>
      </c>
      <c r="J31" s="5">
        <f ca="1">SUMIFS(Goalies!$J:$J,Goalies!$C:$C,Projections!$F31,Goalies!$A:$A,Projections!J$2)</f>
        <v>2.085</v>
      </c>
      <c r="K31" s="5">
        <f ca="1">SUMIFS(Goalies!$J:$J,Goalies!$C:$C,Projections!$F31,Goalies!$A:$A,Projections!K$2)</f>
        <v>2.085</v>
      </c>
      <c r="L31" s="5">
        <f ca="1">IFERROR($G31*H32,0)</f>
        <v>3.017408192795787</v>
      </c>
      <c r="M31" s="5">
        <f ca="1">IFERROR($G31*I32,0)</f>
        <v>3.017408192795787</v>
      </c>
      <c r="N31" s="5">
        <f ca="1">IFERROR($G31*J32,0)</f>
        <v>3.017408192795787</v>
      </c>
      <c r="O31" s="5">
        <f ca="1">IFERROR($G31*K32,0)</f>
        <v>3.017408192795787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Lukas Dostal</v>
      </c>
      <c r="R31" s="5" t="str" cm="1">
        <f t="array" aca="1" ref="R31" ca="1">_xlfn.XLOOKUP(1, (Goalies!C:C=Projections!W31)*(Goalies!A:A=Projections!$R$4), Goalies!D:D)</f>
        <v>Petr Mrazek</v>
      </c>
      <c r="S31" s="24">
        <v>0</v>
      </c>
      <c r="T31" s="5">
        <f ca="1">IFERROR(L31*S32+(1-S32)*M31,0)</f>
        <v>3.017408192795787</v>
      </c>
      <c r="U31" s="5"/>
      <c r="V31" s="5"/>
      <c r="W31" t="str">
        <f t="shared" ca="1" si="1"/>
        <v>ANA</v>
      </c>
      <c r="X31" s="2" t="e">
        <f ca="1">'2026'!BJ29</f>
        <v>#N/A</v>
      </c>
      <c r="Y31" s="2" t="e">
        <f ca="1">'2026'!BK29</f>
        <v>#N/A</v>
      </c>
      <c r="Z31" s="2" t="e">
        <f ca="1">'2026'!BL29</f>
        <v>#N/A</v>
      </c>
      <c r="AA31" s="2" t="e">
        <f ca="1">'2026'!BM29</f>
        <v>#N/A</v>
      </c>
    </row>
    <row r="32" spans="1:27" x14ac:dyDescent="0.3">
      <c r="A32" s="34">
        <f ca="1">IF(D32=0,"0",(_xlfn.XLOOKUP(B32,'2026'!A:A,'2026'!C:C)))</f>
        <v>46045</v>
      </c>
      <c r="B32" t="str">
        <f ca="1"/>
        <v>2025020809 SEA</v>
      </c>
      <c r="C32">
        <f ca="1"/>
        <v>2025020809</v>
      </c>
      <c r="D32" s="7">
        <f ca="1">_xlfn.XLOOKUP(B32,'2026'!A:A,'2026'!AT:AT)</f>
        <v>3.0130659481896069</v>
      </c>
      <c r="E32" s="7">
        <f ca="1">_xlfn.XLOOKUP(B32,'2026'!A:A,'2026'!Z:Z)</f>
        <v>1</v>
      </c>
      <c r="F32" s="39" t="str">
        <f ca="1">_xlfn.XLOOKUP(B32,'2026'!A:A,'2026'!E:E)</f>
        <v>SEA</v>
      </c>
      <c r="G32" s="5">
        <f ca="1">D32/E31</f>
        <v>3.1062535548346464</v>
      </c>
      <c r="H32" s="5">
        <f ca="1">SUMIFS(Goalies!$J:$J,Goalies!$C:$C,Projections!$F32,Goalies!$A:$A,Projections!H$4)</f>
        <v>1</v>
      </c>
      <c r="I32" s="5">
        <f ca="1">SUMIFS(Goalies!$J:$J,Goalies!$C:$C,Projections!$F32,Goalies!$A:$A,Projections!I$4)</f>
        <v>1</v>
      </c>
      <c r="J32" s="5">
        <f ca="1">SUMIFS(Goalies!$J:$J,Goalies!$C:$C,Projections!$F32,Goalies!$A:$A,Projections!J$4)</f>
        <v>1</v>
      </c>
      <c r="K32" s="5">
        <f ca="1">SUMIFS(Goalies!$J:$J,Goalies!$C:$C,Projections!$F32,Goalies!$A:$A,Projections!K$4)</f>
        <v>1</v>
      </c>
      <c r="L32" s="5">
        <f ca="1">IFERROR($G32*H31,0)</f>
        <v>3.0130659481896069</v>
      </c>
      <c r="M32" s="5">
        <f ca="1">IFERROR($G32*I31,0)</f>
        <v>3.0130659481896069</v>
      </c>
      <c r="N32" s="5">
        <f ca="1">IFERROR($G32*J31,0)</f>
        <v>6.4765386618302374</v>
      </c>
      <c r="O32" s="5">
        <f ca="1">IFERROR($G32*K31,0)</f>
        <v>6.4765386618302374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Joey Daccord</v>
      </c>
      <c r="R32" s="5" t="str" cm="1">
        <f t="array" aca="1" ref="R32" ca="1">_xlfn.XLOOKUP(1, (Goalies!C:C=Projections!W32)*(Goalies!A:A=Projections!$R$4), Goalies!D:D)</f>
        <v>Philipp Grubauer</v>
      </c>
      <c r="S32" s="24">
        <v>1</v>
      </c>
      <c r="T32" s="5">
        <f ca="1">IFERROR(L32*S31+(1-S31)*N32,0)</f>
        <v>6.4765386618302374</v>
      </c>
      <c r="U32" s="5"/>
      <c r="V32" s="5"/>
      <c r="W32" t="str">
        <f t="shared" ca="1" si="1"/>
        <v>SEA</v>
      </c>
      <c r="X32" s="2" t="e">
        <f ca="1">'2026'!BJ30</f>
        <v>#N/A</v>
      </c>
      <c r="Y32" s="2" t="e">
        <f ca="1">'2026'!BK30</f>
        <v>#N/A</v>
      </c>
      <c r="Z32" s="2" t="e">
        <f ca="1">'2026'!BL30</f>
        <v>#N/A</v>
      </c>
      <c r="AA32" s="2" t="e">
        <f ca="1">'2026'!BM30</f>
        <v>#N/A</v>
      </c>
    </row>
    <row r="33" spans="1:27" x14ac:dyDescent="0.3">
      <c r="A33" s="34">
        <f ca="1">IF(D33=0,"0",(_xlfn.XLOOKUP(B33,'2026'!A:A,'2026'!C:C)))</f>
        <v>46045</v>
      </c>
      <c r="B33" t="str">
        <f ca="1"/>
        <v>2025020807 NJD</v>
      </c>
      <c r="C33">
        <f ca="1"/>
        <v>2025020807</v>
      </c>
      <c r="D33" s="7">
        <f ca="1">_xlfn.XLOOKUP(B33,'2026'!A:A,'2026'!AT:AT)</f>
        <v>3.2572509565992975</v>
      </c>
      <c r="E33" s="7">
        <f ca="1">_xlfn.XLOOKUP(B33,'2026'!A:A,'2026'!Z:Z)</f>
        <v>1.02</v>
      </c>
      <c r="F33" s="39" t="str">
        <f ca="1">_xlfn.XLOOKUP(B33,'2026'!A:A,'2026'!E:E)</f>
        <v>NJD</v>
      </c>
      <c r="G33" s="5">
        <f ca="1">D33/E34</f>
        <v>3.162379569513881</v>
      </c>
      <c r="H33" s="5">
        <f ca="1">SUMIFS(Goalies!$J:$J,Goalies!$C:$C,Projections!$F33,Goalies!$A:$A,Projections!H$2)</f>
        <v>1.02</v>
      </c>
      <c r="I33" s="5">
        <f ca="1">SUMIFS(Goalies!$J:$J,Goalies!$C:$C,Projections!$F33,Goalies!$A:$A,Projections!I$2)</f>
        <v>1.02</v>
      </c>
      <c r="J33" s="5">
        <f ca="1">SUMIFS(Goalies!$J:$J,Goalies!$C:$C,Projections!$F33,Goalies!$A:$A,Projections!J$2)</f>
        <v>0.99</v>
      </c>
      <c r="K33" s="5">
        <f ca="1">SUMIFS(Goalies!$J:$J,Goalies!$C:$C,Projections!$F33,Goalies!$A:$A,Projections!K$2)</f>
        <v>0.99</v>
      </c>
      <c r="L33" s="5">
        <f ca="1">IFERROR($G33*H34,0)</f>
        <v>3.0833200802760339</v>
      </c>
      <c r="M33" s="5">
        <f ca="1">IFERROR($G33*I34,0)</f>
        <v>6.6726208916742902</v>
      </c>
      <c r="N33" s="5">
        <f ca="1">IFERROR($G33*J34,0)</f>
        <v>3.0833200802760339</v>
      </c>
      <c r="O33" s="5">
        <f ca="1">IFERROR($G33*K34,0)</f>
        <v>6.6726208916742902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Jacob Markstrom</v>
      </c>
      <c r="R33" s="5" t="str" cm="1">
        <f t="array" aca="1" ref="R33" ca="1">_xlfn.XLOOKUP(1, (Goalies!C:C=Projections!W33)*(Goalies!A:A=Projections!$R$4), Goalies!D:D)</f>
        <v>Jake Allen</v>
      </c>
      <c r="S33" s="24">
        <v>0</v>
      </c>
      <c r="T33" s="5">
        <f ca="1">IFERROR(L33*S34+(1-S34)*M33,0)</f>
        <v>3.0833200802760339</v>
      </c>
      <c r="U33" s="5"/>
      <c r="V33" s="5"/>
      <c r="W33" s="40" t="str">
        <f t="shared" ca="1" si="1"/>
        <v>NJD</v>
      </c>
      <c r="X33" s="43">
        <f ca="1">'2026'!BJ31</f>
        <v>-128</v>
      </c>
      <c r="Y33" s="43">
        <f ca="1">'2026'!BK31</f>
        <v>-113</v>
      </c>
      <c r="Z33" s="43">
        <f ca="1">'2026'!BL31</f>
        <v>113</v>
      </c>
      <c r="AA33" s="43">
        <f ca="1">'2026'!BM31</f>
        <v>140</v>
      </c>
    </row>
    <row r="34" spans="1:27" x14ac:dyDescent="0.3">
      <c r="A34" s="34">
        <f ca="1">IF(D34=0,"0",(_xlfn.XLOOKUP(B34,'2026'!A:A,'2026'!C:C)))</f>
        <v>46045</v>
      </c>
      <c r="B34" t="str">
        <f ca="1"/>
        <v>2025020807 VAN</v>
      </c>
      <c r="C34">
        <f ca="1"/>
        <v>2025020807</v>
      </c>
      <c r="D34" s="7">
        <f ca="1">_xlfn.XLOOKUP(B34,'2026'!A:A,'2026'!AT:AT)</f>
        <v>2.8018804448917591</v>
      </c>
      <c r="E34" s="7">
        <f ca="1">_xlfn.XLOOKUP(B34,'2026'!A:A,'2026'!Z:Z)</f>
        <v>1.03</v>
      </c>
      <c r="F34" s="39" t="str">
        <f ca="1">_xlfn.XLOOKUP(B34,'2026'!A:A,'2026'!E:E)</f>
        <v>VAN</v>
      </c>
      <c r="G34" s="5">
        <f ca="1">D34/E33</f>
        <v>2.7469416126389796</v>
      </c>
      <c r="H34" s="5">
        <f ca="1">SUMIFS(Goalies!$J:$J,Goalies!$C:$C,Projections!$F34,Goalies!$A:$A,Projections!H$4)</f>
        <v>0.97499999999999998</v>
      </c>
      <c r="I34" s="5">
        <f ca="1">SUMIFS(Goalies!$J:$J,Goalies!$C:$C,Projections!$F34,Goalies!$A:$A,Projections!I$4)</f>
        <v>2.1100000000000003</v>
      </c>
      <c r="J34" s="5">
        <f ca="1">SUMIFS(Goalies!$J:$J,Goalies!$C:$C,Projections!$F34,Goalies!$A:$A,Projections!J$4)</f>
        <v>0.97499999999999998</v>
      </c>
      <c r="K34" s="5">
        <f ca="1">SUMIFS(Goalies!$J:$J,Goalies!$C:$C,Projections!$F34,Goalies!$A:$A,Projections!K$4)</f>
        <v>2.1100000000000003</v>
      </c>
      <c r="L34" s="5">
        <f ca="1">IFERROR($G34*H33,0)</f>
        <v>2.8018804448917591</v>
      </c>
      <c r="M34" s="5">
        <f ca="1">IFERROR($G34*I33,0)</f>
        <v>2.8018804448917591</v>
      </c>
      <c r="N34" s="5">
        <f ca="1">IFERROR($G34*J33,0)</f>
        <v>2.7194721965125899</v>
      </c>
      <c r="O34" s="5">
        <f ca="1">IFERROR($G34*K33,0)</f>
        <v>2.7194721965125899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Thatcher Demko</v>
      </c>
      <c r="R34" s="5" t="str" cm="1">
        <f t="array" aca="1" ref="R34" ca="1">_xlfn.XLOOKUP(1, (Goalies!C:C=Projections!W34)*(Goalies!A:A=Projections!$R$4), Goalies!D:D)</f>
        <v>Kevin Lankinen</v>
      </c>
      <c r="S34" s="24">
        <v>1</v>
      </c>
      <c r="T34" s="5">
        <f ca="1">IFERROR(L34*S33+(1-S33)*N34,0)</f>
        <v>2.7194721965125899</v>
      </c>
      <c r="U34" s="5"/>
      <c r="V34" s="5"/>
      <c r="W34" s="40" t="str">
        <f t="shared" ca="1" si="1"/>
        <v>VAN</v>
      </c>
      <c r="X34" s="43">
        <f ca="1">'2026'!BJ32</f>
        <v>128</v>
      </c>
      <c r="Y34" s="43">
        <f ca="1">'2026'!BK32</f>
        <v>113</v>
      </c>
      <c r="Z34" s="43">
        <f ca="1">'2026'!BL32</f>
        <v>-113</v>
      </c>
      <c r="AA34" s="43">
        <f ca="1">'2026'!BM32</f>
        <v>-140</v>
      </c>
    </row>
    <row r="35" spans="1:27" x14ac:dyDescent="0.3">
      <c r="A35" s="34">
        <f ca="1">IF(D35=0,"0",(_xlfn.XLOOKUP(B35,'2026'!A:A,'2026'!C:C)))</f>
        <v>46045</v>
      </c>
      <c r="B35" t="str">
        <f ca="1"/>
        <v>2025020808 NYR</v>
      </c>
      <c r="C35">
        <f ca="1"/>
        <v>2025020808</v>
      </c>
      <c r="D35" s="7">
        <f ca="1">_xlfn.XLOOKUP(B35,'2026'!A:A,'2026'!AT:AT)</f>
        <v>2.9671483310188407</v>
      </c>
      <c r="E35" s="7">
        <f ca="1">_xlfn.XLOOKUP(B35,'2026'!A:A,'2026'!Z:Z)</f>
        <v>1.05</v>
      </c>
      <c r="F35" s="39" t="str">
        <f ca="1">_xlfn.XLOOKUP(B35,'2026'!A:A,'2026'!E:E)</f>
        <v>NYR</v>
      </c>
      <c r="G35" s="5">
        <f ca="1">D35/E36</f>
        <v>3.0277023785906536</v>
      </c>
      <c r="H35" s="5">
        <f ca="1">SUMIFS(Goalies!$J:$J,Goalies!$C:$C,Projections!$F35,Goalies!$A:$A,Projections!H$2)</f>
        <v>0.97</v>
      </c>
      <c r="I35" s="5">
        <f ca="1">SUMIFS(Goalies!$J:$J,Goalies!$C:$C,Projections!$F35,Goalies!$A:$A,Projections!I$2)</f>
        <v>0.97</v>
      </c>
      <c r="J35" s="5">
        <f ca="1">SUMIFS(Goalies!$J:$J,Goalies!$C:$C,Projections!$F35,Goalies!$A:$A,Projections!J$2)</f>
        <v>1.05</v>
      </c>
      <c r="K35" s="5">
        <f ca="1">SUMIFS(Goalies!$J:$J,Goalies!$C:$C,Projections!$F35,Goalies!$A:$A,Projections!K$2)</f>
        <v>1.05</v>
      </c>
      <c r="L35" s="5">
        <f ca="1">IFERROR($G35*H36,0)</f>
        <v>3.1185334499483734</v>
      </c>
      <c r="M35" s="5">
        <f ca="1">IFERROR($G35*I36,0)</f>
        <v>2.9671483310188407</v>
      </c>
      <c r="N35" s="5">
        <f ca="1">IFERROR($G35*J36,0)</f>
        <v>3.1185334499483734</v>
      </c>
      <c r="O35" s="5">
        <f ca="1">IFERROR($G35*K36,0)</f>
        <v>2.9671483310188407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Igor Shesterkin</v>
      </c>
      <c r="R35" s="5" t="str" cm="1">
        <f t="array" aca="1" ref="R35" ca="1">_xlfn.XLOOKUP(1, (Goalies!C:C=Projections!W35)*(Goalies!A:A=Projections!$R$4), Goalies!D:D)</f>
        <v>Jonathan Quick</v>
      </c>
      <c r="S35" s="24">
        <v>1</v>
      </c>
      <c r="T35" s="5">
        <f ca="1">IFERROR(L35*S36+(1-S36)*M35,0)</f>
        <v>3.1185334499483734</v>
      </c>
      <c r="U35" s="5"/>
      <c r="V35" s="5"/>
      <c r="W35" t="str">
        <f t="shared" ca="1" si="1"/>
        <v>NYR</v>
      </c>
      <c r="X35" s="2">
        <f ca="1">'2026'!BJ33</f>
        <v>-106</v>
      </c>
      <c r="Y35" s="2">
        <f ca="1">'2026'!BK33</f>
        <v>-144</v>
      </c>
      <c r="Z35" s="2">
        <f ca="1">'2026'!BL33</f>
        <v>-117</v>
      </c>
      <c r="AA35" s="2">
        <f ca="1">'2026'!BM33</f>
        <v>109</v>
      </c>
    </row>
    <row r="36" spans="1:27" x14ac:dyDescent="0.3">
      <c r="A36" s="34">
        <f ca="1">IF(D36=0,"0",(_xlfn.XLOOKUP(B36,'2026'!A:A,'2026'!C:C)))</f>
        <v>46045</v>
      </c>
      <c r="B36" t="str">
        <f ca="1"/>
        <v>2025020808 SJS</v>
      </c>
      <c r="C36">
        <f ca="1"/>
        <v>2025020808</v>
      </c>
      <c r="D36" s="7">
        <f ca="1">_xlfn.XLOOKUP(B36,'2026'!A:A,'2026'!AT:AT)</f>
        <v>3.3155182282843523</v>
      </c>
      <c r="E36" s="7">
        <f ca="1">_xlfn.XLOOKUP(B36,'2026'!A:A,'2026'!Z:Z)</f>
        <v>0.98</v>
      </c>
      <c r="F36" s="39" t="str">
        <f ca="1">_xlfn.XLOOKUP(B36,'2026'!A:A,'2026'!E:E)</f>
        <v>SJS</v>
      </c>
      <c r="G36" s="5">
        <f ca="1">D36/E35</f>
        <v>3.1576364078898593</v>
      </c>
      <c r="H36" s="5">
        <f ca="1">SUMIFS(Goalies!$J:$J,Goalies!$C:$C,Projections!$F36,Goalies!$A:$A,Projections!H$4)</f>
        <v>1.03</v>
      </c>
      <c r="I36" s="5">
        <f ca="1">SUMIFS(Goalies!$J:$J,Goalies!$C:$C,Projections!$F36,Goalies!$A:$A,Projections!I$4)</f>
        <v>0.98</v>
      </c>
      <c r="J36" s="5">
        <f ca="1">SUMIFS(Goalies!$J:$J,Goalies!$C:$C,Projections!$F36,Goalies!$A:$A,Projections!J$4)</f>
        <v>1.03</v>
      </c>
      <c r="K36" s="5">
        <f ca="1">SUMIFS(Goalies!$J:$J,Goalies!$C:$C,Projections!$F36,Goalies!$A:$A,Projections!K$4)</f>
        <v>0.98</v>
      </c>
      <c r="L36" s="5">
        <f ca="1">IFERROR($G36*H35,0)</f>
        <v>3.0629073156531637</v>
      </c>
      <c r="M36" s="5">
        <f ca="1">IFERROR($G36*I35,0)</f>
        <v>3.0629073156531637</v>
      </c>
      <c r="N36" s="5">
        <f ca="1">IFERROR($G36*J35,0)</f>
        <v>3.3155182282843523</v>
      </c>
      <c r="O36" s="5">
        <f ca="1">IFERROR($G36*K35,0)</f>
        <v>3.3155182282843523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Alex Nedeljkovic</v>
      </c>
      <c r="R36" s="5" t="str" cm="1">
        <f t="array" aca="1" ref="R36" ca="1">_xlfn.XLOOKUP(1, (Goalies!C:C=Projections!W36)*(Goalies!A:A=Projections!$R$4), Goalies!D:D)</f>
        <v>Yaroslav Askarov</v>
      </c>
      <c r="S36" s="24">
        <v>1</v>
      </c>
      <c r="T36" s="5">
        <f ca="1">IFERROR(L36*S35+(1-S35)*N36,0)</f>
        <v>3.0629073156531637</v>
      </c>
      <c r="U36" s="5"/>
      <c r="V36" s="5"/>
      <c r="W36" t="str">
        <f t="shared" ca="1" si="1"/>
        <v>SJS</v>
      </c>
      <c r="X36" s="2">
        <f ca="1">'2026'!BJ34</f>
        <v>106</v>
      </c>
      <c r="Y36" s="2">
        <f ca="1">'2026'!BK34</f>
        <v>144</v>
      </c>
      <c r="Z36" s="2">
        <f ca="1">'2026'!BL34</f>
        <v>117</v>
      </c>
      <c r="AA36" s="2">
        <f ca="1">'2026'!BM34</f>
        <v>-109</v>
      </c>
    </row>
    <row r="37" spans="1:27" x14ac:dyDescent="0.3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3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3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3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3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3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3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3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3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3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3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3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3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3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3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3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3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3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3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3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3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3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3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3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3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3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3">
      <c r="D63"/>
      <c r="P63" s="4" t="s">
        <v>1590</v>
      </c>
      <c r="X63"/>
      <c r="Y63"/>
      <c r="Z63"/>
      <c r="AA63"/>
    </row>
    <row r="64" spans="1:27" x14ac:dyDescent="0.3">
      <c r="D64"/>
      <c r="P64" s="8"/>
      <c r="X64"/>
      <c r="Y64"/>
      <c r="Z64"/>
      <c r="AA64"/>
    </row>
    <row r="65" spans="16:16" x14ac:dyDescent="0.3">
      <c r="P65" s="8"/>
    </row>
    <row r="66" spans="16:16" x14ac:dyDescent="0.3">
      <c r="P66" s="8"/>
    </row>
    <row r="67" spans="16:16" x14ac:dyDescent="0.3">
      <c r="P67" s="8"/>
    </row>
    <row r="68" spans="16:16" x14ac:dyDescent="0.3">
      <c r="P68" s="8"/>
    </row>
    <row r="69" spans="16:16" x14ac:dyDescent="0.3">
      <c r="P69" s="8"/>
    </row>
    <row r="70" spans="16:16" x14ac:dyDescent="0.3">
      <c r="P70" s="8"/>
    </row>
    <row r="71" spans="16:16" x14ac:dyDescent="0.3">
      <c r="P71" s="8"/>
    </row>
    <row r="72" spans="16:16" x14ac:dyDescent="0.3">
      <c r="P72" s="8"/>
    </row>
    <row r="73" spans="16:16" x14ac:dyDescent="0.3">
      <c r="P73" s="8"/>
    </row>
    <row r="74" spans="16:16" x14ac:dyDescent="0.3">
      <c r="P74" s="8"/>
    </row>
    <row r="75" spans="16:16" x14ac:dyDescent="0.3">
      <c r="P75" s="8"/>
    </row>
    <row r="76" spans="16:16" x14ac:dyDescent="0.3">
      <c r="P76" s="8"/>
    </row>
    <row r="77" spans="16:16" x14ac:dyDescent="0.3">
      <c r="P77" s="8"/>
    </row>
    <row r="78" spans="16:16" x14ac:dyDescent="0.3">
      <c r="P78" s="8"/>
    </row>
    <row r="79" spans="16:16" x14ac:dyDescent="0.3">
      <c r="P79" s="8"/>
    </row>
    <row r="80" spans="16:16" x14ac:dyDescent="0.3">
      <c r="P80" s="8"/>
    </row>
    <row r="81" spans="16:16" x14ac:dyDescent="0.3">
      <c r="P81" s="8"/>
    </row>
    <row r="82" spans="16:16" x14ac:dyDescent="0.3">
      <c r="P82" s="8"/>
    </row>
    <row r="83" spans="16:16" x14ac:dyDescent="0.3">
      <c r="P83" s="8"/>
    </row>
    <row r="84" spans="16:16" x14ac:dyDescent="0.3">
      <c r="P84" s="8"/>
    </row>
    <row r="85" spans="16:16" x14ac:dyDescent="0.3">
      <c r="P85" s="8"/>
    </row>
    <row r="86" spans="16:16" x14ac:dyDescent="0.3">
      <c r="P86" s="8"/>
    </row>
    <row r="87" spans="16:16" x14ac:dyDescent="0.3">
      <c r="P87" s="8"/>
    </row>
    <row r="88" spans="16:16" x14ac:dyDescent="0.3">
      <c r="P88" s="8"/>
    </row>
    <row r="89" spans="16:16" x14ac:dyDescent="0.3">
      <c r="P89" s="8"/>
    </row>
    <row r="90" spans="16:16" x14ac:dyDescent="0.3">
      <c r="P90" s="8"/>
    </row>
    <row r="91" spans="16:16" x14ac:dyDescent="0.3">
      <c r="P91" s="8"/>
    </row>
    <row r="92" spans="16:16" x14ac:dyDescent="0.3">
      <c r="P92" s="8"/>
    </row>
    <row r="93" spans="16:16" x14ac:dyDescent="0.3">
      <c r="P93" s="8"/>
    </row>
    <row r="94" spans="16:16" x14ac:dyDescent="0.3">
      <c r="P94" s="8"/>
    </row>
    <row r="95" spans="16:16" x14ac:dyDescent="0.3">
      <c r="P95" s="8"/>
    </row>
    <row r="96" spans="16:16" x14ac:dyDescent="0.3">
      <c r="P96" s="8"/>
    </row>
    <row r="97" spans="16:16" x14ac:dyDescent="0.3">
      <c r="P97" s="8"/>
    </row>
    <row r="98" spans="16:16" x14ac:dyDescent="0.3">
      <c r="P98" s="8"/>
    </row>
    <row r="99" spans="16:16" x14ac:dyDescent="0.3">
      <c r="P99" s="8"/>
    </row>
    <row r="100" spans="16:16" x14ac:dyDescent="0.3">
      <c r="P100" s="8"/>
    </row>
    <row r="101" spans="16:16" x14ac:dyDescent="0.3">
      <c r="P101" s="8"/>
    </row>
    <row r="102" spans="16:16" x14ac:dyDescent="0.3">
      <c r="P102" s="8"/>
    </row>
    <row r="103" spans="16:16" x14ac:dyDescent="0.3">
      <c r="P103" s="8"/>
    </row>
    <row r="104" spans="16:16" x14ac:dyDescent="0.3">
      <c r="P104" s="8"/>
    </row>
    <row r="105" spans="16:16" x14ac:dyDescent="0.3">
      <c r="P105" s="8"/>
    </row>
    <row r="106" spans="16:16" x14ac:dyDescent="0.3">
      <c r="P106" s="8"/>
    </row>
    <row r="107" spans="16:16" x14ac:dyDescent="0.3">
      <c r="P107" s="8"/>
    </row>
    <row r="108" spans="16:16" x14ac:dyDescent="0.3">
      <c r="P108" s="8"/>
    </row>
    <row r="109" spans="16:16" x14ac:dyDescent="0.3">
      <c r="P109" s="8"/>
    </row>
    <row r="110" spans="16:16" x14ac:dyDescent="0.3">
      <c r="P110" s="8"/>
    </row>
    <row r="111" spans="16:16" x14ac:dyDescent="0.3">
      <c r="P111" s="8"/>
    </row>
    <row r="112" spans="16:16" x14ac:dyDescent="0.3">
      <c r="P112" s="8"/>
    </row>
    <row r="113" spans="16:16" x14ac:dyDescent="0.3">
      <c r="P113" s="8"/>
    </row>
    <row r="114" spans="16:16" x14ac:dyDescent="0.3">
      <c r="P114" s="8"/>
    </row>
    <row r="115" spans="16:16" x14ac:dyDescent="0.3">
      <c r="P115" s="8"/>
    </row>
    <row r="116" spans="16:16" x14ac:dyDescent="0.3">
      <c r="P116" s="8"/>
    </row>
    <row r="117" spans="16:16" x14ac:dyDescent="0.3">
      <c r="P117" s="8"/>
    </row>
    <row r="118" spans="16:16" x14ac:dyDescent="0.3">
      <c r="P118" s="8"/>
    </row>
    <row r="119" spans="16:16" x14ac:dyDescent="0.3">
      <c r="P119" s="8"/>
    </row>
    <row r="120" spans="16:16" x14ac:dyDescent="0.3">
      <c r="P120" s="8"/>
    </row>
    <row r="121" spans="16:16" x14ac:dyDescent="0.3">
      <c r="P121" s="8"/>
    </row>
    <row r="122" spans="16:16" x14ac:dyDescent="0.3">
      <c r="P122" s="8"/>
    </row>
    <row r="123" spans="16:16" x14ac:dyDescent="0.3">
      <c r="P123" s="8"/>
    </row>
    <row r="124" spans="16:16" x14ac:dyDescent="0.3">
      <c r="P124" s="8"/>
    </row>
    <row r="125" spans="16:16" x14ac:dyDescent="0.3">
      <c r="P125" s="8"/>
    </row>
    <row r="126" spans="16:16" x14ac:dyDescent="0.3">
      <c r="P126" s="8"/>
    </row>
    <row r="127" spans="16:16" x14ac:dyDescent="0.3">
      <c r="P127" s="8"/>
    </row>
    <row r="128" spans="16:16" x14ac:dyDescent="0.3">
      <c r="P128" s="8"/>
    </row>
    <row r="129" spans="16:16" x14ac:dyDescent="0.3">
      <c r="P129" s="8"/>
    </row>
    <row r="130" spans="16:16" x14ac:dyDescent="0.3">
      <c r="P130" s="8"/>
    </row>
    <row r="131" spans="16:16" x14ac:dyDescent="0.3">
      <c r="P131" s="8"/>
    </row>
    <row r="132" spans="16:16" x14ac:dyDescent="0.3">
      <c r="P132" s="8"/>
    </row>
    <row r="133" spans="16:16" x14ac:dyDescent="0.3">
      <c r="P133" s="8"/>
    </row>
    <row r="134" spans="16:16" x14ac:dyDescent="0.3">
      <c r="P134" s="8"/>
    </row>
    <row r="135" spans="16:16" x14ac:dyDescent="0.3">
      <c r="P135" s="8"/>
    </row>
    <row r="136" spans="16:16" x14ac:dyDescent="0.3">
      <c r="P136" s="8"/>
    </row>
    <row r="137" spans="16:16" x14ac:dyDescent="0.3">
      <c r="P137" s="8"/>
    </row>
    <row r="138" spans="16:16" x14ac:dyDescent="0.3">
      <c r="P138" s="8"/>
    </row>
    <row r="139" spans="16:16" x14ac:dyDescent="0.3">
      <c r="P139" s="8"/>
    </row>
    <row r="140" spans="16:16" x14ac:dyDescent="0.3">
      <c r="P140" s="8"/>
    </row>
    <row r="141" spans="16:16" x14ac:dyDescent="0.3">
      <c r="P141" s="8"/>
    </row>
    <row r="142" spans="16:16" x14ac:dyDescent="0.3">
      <c r="P142" s="8"/>
    </row>
    <row r="143" spans="16:16" x14ac:dyDescent="0.3">
      <c r="P143" s="8"/>
    </row>
    <row r="144" spans="16:16" x14ac:dyDescent="0.3">
      <c r="P144" s="8"/>
    </row>
    <row r="145" spans="16:16" x14ac:dyDescent="0.3">
      <c r="P145" s="8"/>
    </row>
    <row r="146" spans="16:16" x14ac:dyDescent="0.3">
      <c r="P146" s="8"/>
    </row>
    <row r="147" spans="16:16" x14ac:dyDescent="0.3">
      <c r="P147" s="8"/>
    </row>
    <row r="148" spans="16:16" x14ac:dyDescent="0.3">
      <c r="P148" s="8"/>
    </row>
    <row r="149" spans="16:16" x14ac:dyDescent="0.3">
      <c r="P149" s="8"/>
    </row>
    <row r="150" spans="16:16" x14ac:dyDescent="0.3">
      <c r="P150" s="8"/>
    </row>
    <row r="151" spans="16:16" x14ac:dyDescent="0.3">
      <c r="P151" s="8"/>
    </row>
    <row r="152" spans="16:16" x14ac:dyDescent="0.3">
      <c r="P152" s="8"/>
    </row>
    <row r="153" spans="16:16" x14ac:dyDescent="0.3">
      <c r="P153" s="8"/>
    </row>
    <row r="154" spans="16:16" x14ac:dyDescent="0.3">
      <c r="P154" s="8"/>
    </row>
    <row r="155" spans="16:16" x14ac:dyDescent="0.3">
      <c r="P155" s="8"/>
    </row>
    <row r="156" spans="16:16" x14ac:dyDescent="0.3">
      <c r="P156" s="8"/>
    </row>
    <row r="157" spans="16:16" x14ac:dyDescent="0.3">
      <c r="P157" s="8"/>
    </row>
    <row r="158" spans="16:16" x14ac:dyDescent="0.3">
      <c r="P158" s="8"/>
    </row>
    <row r="159" spans="16:16" x14ac:dyDescent="0.3">
      <c r="P159" s="8"/>
    </row>
    <row r="160" spans="16:16" x14ac:dyDescent="0.3">
      <c r="P160" s="8"/>
    </row>
    <row r="161" spans="16:16" x14ac:dyDescent="0.3">
      <c r="P161" s="8"/>
    </row>
    <row r="162" spans="16:16" x14ac:dyDescent="0.3">
      <c r="P162" s="8"/>
    </row>
    <row r="163" spans="16:16" x14ac:dyDescent="0.3">
      <c r="P163" s="8"/>
    </row>
    <row r="164" spans="16:16" x14ac:dyDescent="0.3">
      <c r="P164" s="8"/>
    </row>
    <row r="165" spans="16:16" x14ac:dyDescent="0.3">
      <c r="P165" s="8"/>
    </row>
    <row r="166" spans="16:16" x14ac:dyDescent="0.3">
      <c r="P166" s="8"/>
    </row>
    <row r="167" spans="16:16" x14ac:dyDescent="0.3">
      <c r="P167" s="8"/>
    </row>
    <row r="168" spans="16:16" x14ac:dyDescent="0.3">
      <c r="P168" s="8"/>
    </row>
    <row r="169" spans="16:16" x14ac:dyDescent="0.3">
      <c r="P169" s="8"/>
    </row>
    <row r="170" spans="16:16" x14ac:dyDescent="0.3">
      <c r="P170" s="8"/>
    </row>
    <row r="171" spans="16:16" x14ac:dyDescent="0.3">
      <c r="P171" s="8"/>
    </row>
    <row r="172" spans="16:16" x14ac:dyDescent="0.3">
      <c r="P172" s="8"/>
    </row>
    <row r="173" spans="16:16" x14ac:dyDescent="0.3">
      <c r="P173" s="8"/>
    </row>
    <row r="174" spans="16:16" x14ac:dyDescent="0.3">
      <c r="P174" s="8"/>
    </row>
    <row r="175" spans="16:16" x14ac:dyDescent="0.3">
      <c r="P175" s="8"/>
    </row>
    <row r="176" spans="16:16" x14ac:dyDescent="0.3">
      <c r="P176" s="8"/>
    </row>
    <row r="177" spans="16:16" x14ac:dyDescent="0.3">
      <c r="P177" s="8"/>
    </row>
    <row r="178" spans="16:16" x14ac:dyDescent="0.3">
      <c r="P178" s="8"/>
    </row>
    <row r="179" spans="16:16" x14ac:dyDescent="0.3">
      <c r="P179" s="8"/>
    </row>
    <row r="180" spans="16:16" x14ac:dyDescent="0.3">
      <c r="P180" s="8"/>
    </row>
    <row r="181" spans="16:16" x14ac:dyDescent="0.3">
      <c r="P181" s="8"/>
    </row>
    <row r="182" spans="16:16" x14ac:dyDescent="0.3">
      <c r="P182" s="8"/>
    </row>
    <row r="183" spans="16:16" x14ac:dyDescent="0.3">
      <c r="P183" s="8"/>
    </row>
    <row r="184" spans="16:16" x14ac:dyDescent="0.3">
      <c r="P184" s="8"/>
    </row>
    <row r="185" spans="16:16" x14ac:dyDescent="0.3">
      <c r="P185" s="8"/>
    </row>
    <row r="186" spans="16:16" x14ac:dyDescent="0.3">
      <c r="P186" s="8"/>
    </row>
    <row r="187" spans="16:16" x14ac:dyDescent="0.3">
      <c r="P187" s="8"/>
    </row>
    <row r="188" spans="16:16" x14ac:dyDescent="0.3">
      <c r="P188" s="8"/>
    </row>
    <row r="189" spans="16:16" x14ac:dyDescent="0.3">
      <c r="P189" s="8"/>
    </row>
    <row r="190" spans="16:16" x14ac:dyDescent="0.3">
      <c r="P190" s="8"/>
    </row>
    <row r="191" spans="16:16" x14ac:dyDescent="0.3">
      <c r="P191" s="8"/>
    </row>
    <row r="192" spans="16:16" x14ac:dyDescent="0.3">
      <c r="P192" s="8"/>
    </row>
    <row r="193" spans="16:16" x14ac:dyDescent="0.3">
      <c r="P193" s="8"/>
    </row>
    <row r="194" spans="16:16" x14ac:dyDescent="0.3">
      <c r="P194" s="8"/>
    </row>
    <row r="195" spans="16:16" x14ac:dyDescent="0.3">
      <c r="P195" s="8"/>
    </row>
    <row r="196" spans="16:16" x14ac:dyDescent="0.3">
      <c r="P196" s="8"/>
    </row>
    <row r="197" spans="16:16" x14ac:dyDescent="0.3">
      <c r="P197" s="8"/>
    </row>
    <row r="198" spans="16:16" x14ac:dyDescent="0.3">
      <c r="P198" s="8"/>
    </row>
    <row r="199" spans="16:16" x14ac:dyDescent="0.3">
      <c r="P199" s="8"/>
    </row>
    <row r="200" spans="16:16" x14ac:dyDescent="0.3">
      <c r="P200" s="8"/>
    </row>
    <row r="201" spans="16:16" x14ac:dyDescent="0.3">
      <c r="P201" s="8"/>
    </row>
    <row r="202" spans="16:16" x14ac:dyDescent="0.3">
      <c r="P202" s="8"/>
    </row>
    <row r="203" spans="16:16" x14ac:dyDescent="0.3">
      <c r="P203" s="8"/>
    </row>
    <row r="204" spans="16:16" x14ac:dyDescent="0.3">
      <c r="P204" s="8"/>
    </row>
    <row r="205" spans="16:16" x14ac:dyDescent="0.3">
      <c r="P205" s="8"/>
    </row>
    <row r="206" spans="16:16" x14ac:dyDescent="0.3">
      <c r="P206" s="8"/>
    </row>
    <row r="207" spans="16:16" x14ac:dyDescent="0.3">
      <c r="P207" s="8"/>
    </row>
    <row r="208" spans="16:16" x14ac:dyDescent="0.3">
      <c r="P208" s="8"/>
    </row>
    <row r="209" spans="16:16" x14ac:dyDescent="0.3">
      <c r="P209" s="8"/>
    </row>
    <row r="210" spans="16:16" x14ac:dyDescent="0.3">
      <c r="P210" s="8"/>
    </row>
    <row r="211" spans="16:16" x14ac:dyDescent="0.3">
      <c r="P211" s="8"/>
    </row>
    <row r="212" spans="16:16" x14ac:dyDescent="0.3">
      <c r="P212" s="8"/>
    </row>
    <row r="213" spans="16:16" x14ac:dyDescent="0.3">
      <c r="P213" s="8"/>
    </row>
    <row r="214" spans="16:16" x14ac:dyDescent="0.3">
      <c r="P214" s="8"/>
    </row>
    <row r="215" spans="16:16" x14ac:dyDescent="0.3">
      <c r="P215" s="8"/>
    </row>
    <row r="216" spans="16:16" x14ac:dyDescent="0.3">
      <c r="P216" s="8"/>
    </row>
    <row r="217" spans="16:16" x14ac:dyDescent="0.3">
      <c r="P217" s="8"/>
    </row>
    <row r="218" spans="16:16" x14ac:dyDescent="0.3">
      <c r="P218" s="8"/>
    </row>
    <row r="219" spans="16:16" x14ac:dyDescent="0.3">
      <c r="P219" s="8"/>
    </row>
    <row r="220" spans="16:16" x14ac:dyDescent="0.3">
      <c r="P220" s="8"/>
    </row>
    <row r="221" spans="16:16" x14ac:dyDescent="0.3">
      <c r="P221" s="8"/>
    </row>
    <row r="222" spans="16:16" x14ac:dyDescent="0.3">
      <c r="P222" s="8"/>
    </row>
    <row r="223" spans="16:16" x14ac:dyDescent="0.3">
      <c r="P223" s="8"/>
    </row>
    <row r="224" spans="16:16" x14ac:dyDescent="0.3">
      <c r="P224" s="8"/>
    </row>
    <row r="225" spans="16:16" x14ac:dyDescent="0.3">
      <c r="P225" s="8"/>
    </row>
    <row r="226" spans="16:16" x14ac:dyDescent="0.3">
      <c r="P226" s="8"/>
    </row>
    <row r="227" spans="16:16" x14ac:dyDescent="0.3">
      <c r="P227" s="8"/>
    </row>
    <row r="228" spans="16:16" x14ac:dyDescent="0.3">
      <c r="P228" s="8"/>
    </row>
    <row r="229" spans="16:16" x14ac:dyDescent="0.3">
      <c r="P229" s="8"/>
    </row>
    <row r="230" spans="16:16" x14ac:dyDescent="0.3">
      <c r="P230" s="8"/>
    </row>
    <row r="231" spans="16:16" x14ac:dyDescent="0.3">
      <c r="P231" s="8"/>
    </row>
    <row r="232" spans="16:16" x14ac:dyDescent="0.3">
      <c r="P232" s="8"/>
    </row>
    <row r="233" spans="16:16" x14ac:dyDescent="0.3">
      <c r="P233" s="8"/>
    </row>
    <row r="234" spans="16:16" x14ac:dyDescent="0.3">
      <c r="P234" s="8"/>
    </row>
    <row r="235" spans="16:16" x14ac:dyDescent="0.3">
      <c r="P235" s="8"/>
    </row>
    <row r="236" spans="16:16" x14ac:dyDescent="0.3">
      <c r="P236" s="8"/>
    </row>
    <row r="237" spans="16:16" x14ac:dyDescent="0.3">
      <c r="P237" s="8"/>
    </row>
    <row r="238" spans="16:16" x14ac:dyDescent="0.3">
      <c r="P238" s="8"/>
    </row>
    <row r="239" spans="16:16" x14ac:dyDescent="0.3">
      <c r="P239" s="8"/>
    </row>
    <row r="240" spans="16:16" x14ac:dyDescent="0.3">
      <c r="P240" s="8"/>
    </row>
    <row r="241" spans="16:16" x14ac:dyDescent="0.3">
      <c r="P241" s="8"/>
    </row>
    <row r="242" spans="16:16" x14ac:dyDescent="0.3">
      <c r="P242" s="8"/>
    </row>
    <row r="243" spans="16:16" x14ac:dyDescent="0.3">
      <c r="P243" s="8"/>
    </row>
    <row r="244" spans="16:16" x14ac:dyDescent="0.3">
      <c r="P244" s="8"/>
    </row>
    <row r="245" spans="16:16" x14ac:dyDescent="0.3">
      <c r="P245" s="8"/>
    </row>
    <row r="246" spans="16:16" x14ac:dyDescent="0.3">
      <c r="P246" s="8"/>
    </row>
    <row r="247" spans="16:16" x14ac:dyDescent="0.3">
      <c r="P247" s="8"/>
    </row>
    <row r="248" spans="16:16" x14ac:dyDescent="0.3">
      <c r="P248" s="96"/>
    </row>
    <row r="249" spans="16:16" x14ac:dyDescent="0.3">
      <c r="P249" s="96"/>
    </row>
    <row r="250" spans="16:16" x14ac:dyDescent="0.3">
      <c r="P250" s="96"/>
    </row>
    <row r="251" spans="16:16" x14ac:dyDescent="0.3">
      <c r="P251" s="96"/>
    </row>
    <row r="252" spans="16:16" x14ac:dyDescent="0.3">
      <c r="P252" s="96"/>
    </row>
    <row r="253" spans="16:16" x14ac:dyDescent="0.3">
      <c r="P253" s="96"/>
    </row>
    <row r="254" spans="16:16" x14ac:dyDescent="0.3">
      <c r="P254" s="96"/>
    </row>
    <row r="255" spans="16:16" x14ac:dyDescent="0.3">
      <c r="P255" s="96"/>
    </row>
    <row r="256" spans="16:16" x14ac:dyDescent="0.3">
      <c r="P256" s="96"/>
    </row>
    <row r="257" spans="16:16" x14ac:dyDescent="0.3">
      <c r="P257" s="96"/>
    </row>
    <row r="258" spans="16:16" x14ac:dyDescent="0.3">
      <c r="P258" s="96"/>
    </row>
    <row r="259" spans="16:16" x14ac:dyDescent="0.3">
      <c r="P259" s="96"/>
    </row>
    <row r="260" spans="16:16" x14ac:dyDescent="0.3">
      <c r="P260" s="96"/>
    </row>
    <row r="261" spans="16:16" x14ac:dyDescent="0.3">
      <c r="P261" s="96"/>
    </row>
    <row r="262" spans="16:16" x14ac:dyDescent="0.3">
      <c r="P262" s="96"/>
    </row>
    <row r="263" spans="16:16" x14ac:dyDescent="0.3">
      <c r="P263" s="96"/>
    </row>
    <row r="264" spans="16:16" x14ac:dyDescent="0.3">
      <c r="P264" s="96"/>
    </row>
    <row r="265" spans="16:16" x14ac:dyDescent="0.3">
      <c r="P265" s="96"/>
    </row>
    <row r="266" spans="16:16" x14ac:dyDescent="0.3">
      <c r="P266" s="96"/>
    </row>
    <row r="267" spans="16:16" x14ac:dyDescent="0.3">
      <c r="P267" s="96"/>
    </row>
    <row r="268" spans="16:16" x14ac:dyDescent="0.3">
      <c r="P268" s="96"/>
    </row>
    <row r="269" spans="16:16" x14ac:dyDescent="0.3">
      <c r="P269" s="96"/>
    </row>
    <row r="270" spans="16:16" x14ac:dyDescent="0.3">
      <c r="P270" s="96"/>
    </row>
    <row r="271" spans="16:16" x14ac:dyDescent="0.3">
      <c r="P271" s="96"/>
    </row>
    <row r="272" spans="16:16" x14ac:dyDescent="0.3">
      <c r="P272" s="96"/>
    </row>
    <row r="273" spans="16:16" x14ac:dyDescent="0.3">
      <c r="P273" s="96"/>
    </row>
    <row r="274" spans="16:16" x14ac:dyDescent="0.3">
      <c r="P274" s="96"/>
    </row>
    <row r="275" spans="16:16" x14ac:dyDescent="0.3">
      <c r="P275" s="96"/>
    </row>
    <row r="276" spans="16:16" x14ac:dyDescent="0.3">
      <c r="P276" s="96"/>
    </row>
    <row r="277" spans="16:16" x14ac:dyDescent="0.3">
      <c r="P277" s="96"/>
    </row>
    <row r="278" spans="16:16" x14ac:dyDescent="0.3">
      <c r="P278" s="96"/>
    </row>
    <row r="279" spans="16:16" x14ac:dyDescent="0.3">
      <c r="P279" s="96"/>
    </row>
    <row r="280" spans="16:16" x14ac:dyDescent="0.3">
      <c r="P280" s="96"/>
    </row>
    <row r="281" spans="16:16" x14ac:dyDescent="0.3">
      <c r="P281" s="96"/>
    </row>
    <row r="282" spans="16:16" x14ac:dyDescent="0.3">
      <c r="P282" s="96"/>
    </row>
    <row r="283" spans="16:16" x14ac:dyDescent="0.3">
      <c r="P283" s="96"/>
    </row>
    <row r="284" spans="16:16" x14ac:dyDescent="0.3">
      <c r="P284" s="96"/>
    </row>
    <row r="285" spans="16:16" x14ac:dyDescent="0.3">
      <c r="P285" s="96"/>
    </row>
    <row r="286" spans="16:16" x14ac:dyDescent="0.3">
      <c r="P286" s="96"/>
    </row>
    <row r="287" spans="16:16" x14ac:dyDescent="0.3">
      <c r="P287" s="96"/>
    </row>
    <row r="288" spans="16:16" x14ac:dyDescent="0.3">
      <c r="P288" s="96"/>
    </row>
    <row r="289" spans="16:16" x14ac:dyDescent="0.3">
      <c r="P289" s="96"/>
    </row>
    <row r="290" spans="16:16" x14ac:dyDescent="0.3">
      <c r="P290" s="96"/>
    </row>
    <row r="291" spans="16:16" x14ac:dyDescent="0.3">
      <c r="P291" s="96"/>
    </row>
    <row r="292" spans="16:16" x14ac:dyDescent="0.3">
      <c r="P292" s="96"/>
    </row>
    <row r="293" spans="16:16" x14ac:dyDescent="0.3">
      <c r="P293" s="96"/>
    </row>
    <row r="294" spans="16:16" x14ac:dyDescent="0.3">
      <c r="P294" s="96"/>
    </row>
    <row r="295" spans="16:16" x14ac:dyDescent="0.3">
      <c r="P295" s="96"/>
    </row>
    <row r="296" spans="16:16" x14ac:dyDescent="0.3">
      <c r="P296" s="96"/>
    </row>
    <row r="297" spans="16:16" x14ac:dyDescent="0.3">
      <c r="P297" s="96"/>
    </row>
    <row r="298" spans="16:16" x14ac:dyDescent="0.3">
      <c r="P298" s="96"/>
    </row>
    <row r="299" spans="16:16" x14ac:dyDescent="0.3">
      <c r="P299" s="96"/>
    </row>
    <row r="300" spans="16:16" x14ac:dyDescent="0.3">
      <c r="P300" s="96"/>
    </row>
    <row r="301" spans="16:16" x14ac:dyDescent="0.3">
      <c r="P301" s="96"/>
    </row>
    <row r="302" spans="16:16" x14ac:dyDescent="0.3">
      <c r="P302" s="96"/>
    </row>
    <row r="303" spans="16:16" x14ac:dyDescent="0.3">
      <c r="P303" s="96"/>
    </row>
    <row r="304" spans="16:16" x14ac:dyDescent="0.3">
      <c r="P304" s="96"/>
    </row>
    <row r="305" spans="16:16" x14ac:dyDescent="0.3">
      <c r="P305" s="96"/>
    </row>
    <row r="306" spans="16:16" x14ac:dyDescent="0.3">
      <c r="P306" s="96"/>
    </row>
    <row r="307" spans="16:16" x14ac:dyDescent="0.3">
      <c r="P307" s="96"/>
    </row>
    <row r="308" spans="16:16" x14ac:dyDescent="0.3">
      <c r="P308" s="96"/>
    </row>
    <row r="309" spans="16:16" x14ac:dyDescent="0.3">
      <c r="P309" s="96"/>
    </row>
    <row r="310" spans="16:16" x14ac:dyDescent="0.3">
      <c r="P310" s="96"/>
    </row>
    <row r="311" spans="16:16" x14ac:dyDescent="0.3">
      <c r="P311" s="96"/>
    </row>
    <row r="312" spans="16:16" x14ac:dyDescent="0.3">
      <c r="P312" s="96"/>
    </row>
    <row r="313" spans="16:16" x14ac:dyDescent="0.3">
      <c r="P313" s="96"/>
    </row>
    <row r="314" spans="16:16" x14ac:dyDescent="0.3">
      <c r="P314" s="96"/>
    </row>
    <row r="315" spans="16:16" x14ac:dyDescent="0.3">
      <c r="P315" s="96"/>
    </row>
    <row r="316" spans="16:16" x14ac:dyDescent="0.3">
      <c r="P316" s="96"/>
    </row>
    <row r="317" spans="16:16" x14ac:dyDescent="0.3">
      <c r="P317" s="96"/>
    </row>
    <row r="318" spans="16:16" x14ac:dyDescent="0.3">
      <c r="P318" s="96"/>
    </row>
    <row r="319" spans="16:16" x14ac:dyDescent="0.3">
      <c r="P319" s="96"/>
    </row>
    <row r="320" spans="16:16" x14ac:dyDescent="0.3">
      <c r="P320" s="96"/>
    </row>
    <row r="321" spans="16:16" x14ac:dyDescent="0.3">
      <c r="P321" s="96"/>
    </row>
    <row r="322" spans="16:16" x14ac:dyDescent="0.3">
      <c r="P322" s="96"/>
    </row>
    <row r="323" spans="16:16" x14ac:dyDescent="0.3">
      <c r="P323" s="96"/>
    </row>
    <row r="324" spans="16:16" x14ac:dyDescent="0.3">
      <c r="P324" s="96"/>
    </row>
    <row r="325" spans="16:16" x14ac:dyDescent="0.3">
      <c r="P325" s="96"/>
    </row>
    <row r="326" spans="16:16" x14ac:dyDescent="0.3">
      <c r="P326" s="96"/>
    </row>
    <row r="327" spans="16:16" x14ac:dyDescent="0.3">
      <c r="P327" s="96"/>
    </row>
    <row r="328" spans="16:16" x14ac:dyDescent="0.3">
      <c r="P328" s="96"/>
    </row>
    <row r="329" spans="16:16" x14ac:dyDescent="0.3">
      <c r="P329" s="96"/>
    </row>
    <row r="330" spans="16:16" x14ac:dyDescent="0.3">
      <c r="P330" s="96"/>
    </row>
    <row r="331" spans="16:16" x14ac:dyDescent="0.3">
      <c r="P331" s="96"/>
    </row>
    <row r="332" spans="16:16" x14ac:dyDescent="0.3">
      <c r="P332" s="96"/>
    </row>
    <row r="333" spans="16:16" x14ac:dyDescent="0.3">
      <c r="P333" s="96"/>
    </row>
    <row r="334" spans="16:16" x14ac:dyDescent="0.3">
      <c r="P334" s="96"/>
    </row>
    <row r="335" spans="16:16" x14ac:dyDescent="0.3">
      <c r="P335" s="96"/>
    </row>
    <row r="336" spans="16:16" x14ac:dyDescent="0.3">
      <c r="P336" s="96"/>
    </row>
    <row r="337" spans="16:16" x14ac:dyDescent="0.3">
      <c r="P337" s="96"/>
    </row>
    <row r="338" spans="16:16" x14ac:dyDescent="0.3">
      <c r="P338" s="96"/>
    </row>
    <row r="339" spans="16:16" x14ac:dyDescent="0.3">
      <c r="P339" s="96"/>
    </row>
    <row r="340" spans="16:16" x14ac:dyDescent="0.3">
      <c r="P340" s="96"/>
    </row>
    <row r="341" spans="16:16" x14ac:dyDescent="0.3">
      <c r="P341" s="96"/>
    </row>
    <row r="342" spans="16:16" x14ac:dyDescent="0.3">
      <c r="P342" s="96"/>
    </row>
    <row r="343" spans="16:16" x14ac:dyDescent="0.3">
      <c r="P343" s="96"/>
    </row>
    <row r="344" spans="16:16" x14ac:dyDescent="0.3">
      <c r="P344" s="96"/>
    </row>
    <row r="345" spans="16:16" x14ac:dyDescent="0.3">
      <c r="P345" s="96"/>
    </row>
    <row r="346" spans="16:16" x14ac:dyDescent="0.3">
      <c r="P346" s="96"/>
    </row>
    <row r="347" spans="16:16" x14ac:dyDescent="0.3">
      <c r="P347" s="96"/>
    </row>
    <row r="348" spans="16:16" x14ac:dyDescent="0.3">
      <c r="P348" s="96"/>
    </row>
    <row r="349" spans="16:16" x14ac:dyDescent="0.3">
      <c r="P349" s="96"/>
    </row>
    <row r="350" spans="16:16" x14ac:dyDescent="0.3">
      <c r="P350" s="96"/>
    </row>
    <row r="351" spans="16:16" x14ac:dyDescent="0.3">
      <c r="P351" s="96"/>
    </row>
    <row r="352" spans="16:16" x14ac:dyDescent="0.3">
      <c r="P352" s="96"/>
    </row>
    <row r="353" spans="16:16" x14ac:dyDescent="0.3">
      <c r="P353" s="96"/>
    </row>
    <row r="354" spans="16:16" x14ac:dyDescent="0.3">
      <c r="P354" s="96"/>
    </row>
    <row r="355" spans="16:16" x14ac:dyDescent="0.3">
      <c r="P355" s="96"/>
    </row>
    <row r="356" spans="16:16" x14ac:dyDescent="0.3">
      <c r="P356" s="96"/>
    </row>
    <row r="357" spans="16:16" x14ac:dyDescent="0.3">
      <c r="P357" s="96"/>
    </row>
    <row r="358" spans="16:16" x14ac:dyDescent="0.3">
      <c r="P358" s="96"/>
    </row>
    <row r="359" spans="16:16" x14ac:dyDescent="0.3">
      <c r="P359" s="96"/>
    </row>
    <row r="360" spans="16:16" x14ac:dyDescent="0.3">
      <c r="P360" s="96"/>
    </row>
    <row r="361" spans="16:16" x14ac:dyDescent="0.3">
      <c r="P361" s="96"/>
    </row>
    <row r="362" spans="16:16" x14ac:dyDescent="0.3">
      <c r="P362" s="96"/>
    </row>
    <row r="363" spans="16:16" x14ac:dyDescent="0.3">
      <c r="P363" s="96"/>
    </row>
    <row r="364" spans="16:16" x14ac:dyDescent="0.3">
      <c r="P364" s="96"/>
    </row>
    <row r="365" spans="16:16" x14ac:dyDescent="0.3">
      <c r="P365" s="96"/>
    </row>
    <row r="366" spans="16:16" x14ac:dyDescent="0.3">
      <c r="P366" s="96"/>
    </row>
    <row r="367" spans="16:16" x14ac:dyDescent="0.3">
      <c r="P367" s="96"/>
    </row>
    <row r="368" spans="16:16" x14ac:dyDescent="0.3">
      <c r="P368" s="96"/>
    </row>
    <row r="369" spans="16:16" x14ac:dyDescent="0.3">
      <c r="P369" s="96"/>
    </row>
    <row r="370" spans="16:16" x14ac:dyDescent="0.3">
      <c r="P370" s="96"/>
    </row>
    <row r="371" spans="16:16" x14ac:dyDescent="0.3">
      <c r="P371" s="96"/>
    </row>
    <row r="372" spans="16:16" x14ac:dyDescent="0.3">
      <c r="P372" s="96"/>
    </row>
    <row r="373" spans="16:16" x14ac:dyDescent="0.3">
      <c r="P373" s="96"/>
    </row>
    <row r="374" spans="16:16" x14ac:dyDescent="0.3">
      <c r="P374" s="96"/>
    </row>
    <row r="375" spans="16:16" x14ac:dyDescent="0.3">
      <c r="P375" s="96"/>
    </row>
    <row r="376" spans="16:16" x14ac:dyDescent="0.3">
      <c r="P376" s="96"/>
    </row>
    <row r="377" spans="16:16" x14ac:dyDescent="0.3">
      <c r="P377" s="96"/>
    </row>
    <row r="378" spans="16:16" x14ac:dyDescent="0.3">
      <c r="P378" s="96"/>
    </row>
    <row r="379" spans="16:16" x14ac:dyDescent="0.3">
      <c r="P379" s="96"/>
    </row>
    <row r="380" spans="16:16" x14ac:dyDescent="0.3">
      <c r="P380" s="96"/>
    </row>
    <row r="381" spans="16:16" x14ac:dyDescent="0.3">
      <c r="P381" s="96"/>
    </row>
    <row r="382" spans="16:16" x14ac:dyDescent="0.3">
      <c r="P382" s="96"/>
    </row>
    <row r="383" spans="16:16" x14ac:dyDescent="0.3">
      <c r="P383" s="96"/>
    </row>
    <row r="384" spans="16:16" x14ac:dyDescent="0.3">
      <c r="P384" s="96"/>
    </row>
    <row r="385" spans="16:16" x14ac:dyDescent="0.3">
      <c r="P385" s="96"/>
    </row>
    <row r="386" spans="16:16" x14ac:dyDescent="0.3">
      <c r="P386" s="96"/>
    </row>
    <row r="387" spans="16:16" x14ac:dyDescent="0.3">
      <c r="P387" s="96"/>
    </row>
    <row r="388" spans="16:16" x14ac:dyDescent="0.3">
      <c r="P388" s="96"/>
    </row>
    <row r="389" spans="16:16" x14ac:dyDescent="0.3">
      <c r="P389" s="96"/>
    </row>
    <row r="390" spans="16:16" x14ac:dyDescent="0.3">
      <c r="P390" s="96"/>
    </row>
    <row r="391" spans="16:16" x14ac:dyDescent="0.3">
      <c r="P391" s="96"/>
    </row>
    <row r="392" spans="16:16" x14ac:dyDescent="0.3">
      <c r="P392" s="96"/>
    </row>
    <row r="393" spans="16:16" x14ac:dyDescent="0.3">
      <c r="P393" s="96"/>
    </row>
    <row r="394" spans="16:16" x14ac:dyDescent="0.3">
      <c r="P394" s="96"/>
    </row>
    <row r="395" spans="16:16" x14ac:dyDescent="0.3">
      <c r="P395" s="96"/>
    </row>
    <row r="396" spans="16:16" x14ac:dyDescent="0.3">
      <c r="P396" s="96"/>
    </row>
    <row r="397" spans="16:16" x14ac:dyDescent="0.3">
      <c r="P397" s="96"/>
    </row>
    <row r="398" spans="16:16" x14ac:dyDescent="0.3">
      <c r="P398" s="96"/>
    </row>
    <row r="399" spans="16:16" x14ac:dyDescent="0.3">
      <c r="P399" s="96"/>
    </row>
    <row r="400" spans="16:16" x14ac:dyDescent="0.3">
      <c r="P400" s="96"/>
    </row>
    <row r="401" spans="16:16" x14ac:dyDescent="0.3">
      <c r="P401" s="96"/>
    </row>
    <row r="402" spans="16:16" x14ac:dyDescent="0.3">
      <c r="P402" s="96"/>
    </row>
    <row r="403" spans="16:16" x14ac:dyDescent="0.3">
      <c r="P403" s="96"/>
    </row>
    <row r="404" spans="16:16" x14ac:dyDescent="0.3">
      <c r="P404" s="96"/>
    </row>
    <row r="405" spans="16:16" x14ac:dyDescent="0.3">
      <c r="P405" s="96"/>
    </row>
    <row r="406" spans="16:16" x14ac:dyDescent="0.3">
      <c r="P406" s="96"/>
    </row>
    <row r="407" spans="16:16" x14ac:dyDescent="0.3">
      <c r="P407" s="96"/>
    </row>
    <row r="408" spans="16:16" x14ac:dyDescent="0.3">
      <c r="P408" s="96"/>
    </row>
    <row r="409" spans="16:16" x14ac:dyDescent="0.3">
      <c r="P409" s="96"/>
    </row>
    <row r="410" spans="16:16" x14ac:dyDescent="0.3">
      <c r="P410" s="96"/>
    </row>
    <row r="411" spans="16:16" x14ac:dyDescent="0.3">
      <c r="P411" s="96"/>
    </row>
    <row r="412" spans="16:16" x14ac:dyDescent="0.3">
      <c r="P412" s="96"/>
    </row>
    <row r="413" spans="16:16" x14ac:dyDescent="0.3">
      <c r="P413" s="96"/>
    </row>
    <row r="414" spans="16:16" x14ac:dyDescent="0.3">
      <c r="P414" s="96"/>
    </row>
    <row r="415" spans="16:16" x14ac:dyDescent="0.3">
      <c r="P415" s="96"/>
    </row>
    <row r="416" spans="16:16" x14ac:dyDescent="0.3">
      <c r="P416" s="96"/>
    </row>
    <row r="417" spans="16:16" x14ac:dyDescent="0.3">
      <c r="P417" s="96"/>
    </row>
    <row r="418" spans="16:16" x14ac:dyDescent="0.3">
      <c r="P418" s="96"/>
    </row>
    <row r="419" spans="16:16" x14ac:dyDescent="0.3">
      <c r="P419" s="96"/>
    </row>
    <row r="420" spans="16:16" x14ac:dyDescent="0.3">
      <c r="P420" s="96"/>
    </row>
    <row r="421" spans="16:16" x14ac:dyDescent="0.3">
      <c r="P421" s="96"/>
    </row>
    <row r="422" spans="16:16" x14ac:dyDescent="0.3">
      <c r="P422" s="96"/>
    </row>
    <row r="423" spans="16:16" x14ac:dyDescent="0.3">
      <c r="P423" s="96"/>
    </row>
    <row r="424" spans="16:16" x14ac:dyDescent="0.3">
      <c r="P424" s="96"/>
    </row>
    <row r="425" spans="16:16" x14ac:dyDescent="0.3">
      <c r="P425" s="96"/>
    </row>
    <row r="426" spans="16:16" x14ac:dyDescent="0.3">
      <c r="P426" s="96"/>
    </row>
    <row r="427" spans="16:16" x14ac:dyDescent="0.3">
      <c r="P427" s="96"/>
    </row>
    <row r="428" spans="16:16" x14ac:dyDescent="0.3">
      <c r="P428" s="96"/>
    </row>
    <row r="429" spans="16:16" x14ac:dyDescent="0.3">
      <c r="P429" s="96"/>
    </row>
    <row r="430" spans="16:16" x14ac:dyDescent="0.3">
      <c r="P430" s="96"/>
    </row>
    <row r="431" spans="16:16" x14ac:dyDescent="0.3">
      <c r="P431" s="96"/>
    </row>
    <row r="432" spans="16:16" x14ac:dyDescent="0.3">
      <c r="P432" s="96"/>
    </row>
    <row r="433" spans="16:16" x14ac:dyDescent="0.3">
      <c r="P433" s="96"/>
    </row>
    <row r="434" spans="16:16" x14ac:dyDescent="0.3">
      <c r="P434" s="96"/>
    </row>
    <row r="435" spans="16:16" x14ac:dyDescent="0.3">
      <c r="P435" s="96"/>
    </row>
    <row r="436" spans="16:16" x14ac:dyDescent="0.3">
      <c r="P436" s="96"/>
    </row>
    <row r="437" spans="16:16" x14ac:dyDescent="0.3">
      <c r="P437" s="96"/>
    </row>
    <row r="438" spans="16:16" x14ac:dyDescent="0.3">
      <c r="P438" s="96"/>
    </row>
    <row r="439" spans="16:16" x14ac:dyDescent="0.3">
      <c r="P439" s="96"/>
    </row>
    <row r="440" spans="16:16" x14ac:dyDescent="0.3">
      <c r="P440" s="96"/>
    </row>
    <row r="441" spans="16:16" x14ac:dyDescent="0.3">
      <c r="P441" s="96"/>
    </row>
    <row r="442" spans="16:16" x14ac:dyDescent="0.3">
      <c r="P442" s="96"/>
    </row>
    <row r="443" spans="16:16" x14ac:dyDescent="0.3">
      <c r="P443" s="96"/>
    </row>
    <row r="444" spans="16:16" x14ac:dyDescent="0.3">
      <c r="P444" s="96"/>
    </row>
    <row r="445" spans="16:16" x14ac:dyDescent="0.3">
      <c r="P445" s="96"/>
    </row>
    <row r="446" spans="16:16" x14ac:dyDescent="0.3">
      <c r="P446" s="96"/>
    </row>
    <row r="447" spans="16:16" x14ac:dyDescent="0.3">
      <c r="P447" s="96"/>
    </row>
    <row r="448" spans="16:16" x14ac:dyDescent="0.3">
      <c r="P448" s="96"/>
    </row>
    <row r="449" spans="16:16" x14ac:dyDescent="0.3">
      <c r="P449" s="96"/>
    </row>
    <row r="450" spans="16:16" x14ac:dyDescent="0.3">
      <c r="P450" s="96"/>
    </row>
    <row r="451" spans="16:16" x14ac:dyDescent="0.3">
      <c r="P451" s="96"/>
    </row>
    <row r="452" spans="16:16" x14ac:dyDescent="0.3">
      <c r="P452" s="96"/>
    </row>
    <row r="453" spans="16:16" x14ac:dyDescent="0.3">
      <c r="P453" s="96"/>
    </row>
    <row r="454" spans="16:16" x14ac:dyDescent="0.3">
      <c r="P454" s="96"/>
    </row>
    <row r="455" spans="16:16" x14ac:dyDescent="0.3">
      <c r="P455" s="96"/>
    </row>
    <row r="456" spans="16:16" x14ac:dyDescent="0.3">
      <c r="P456" s="96"/>
    </row>
    <row r="457" spans="16:16" x14ac:dyDescent="0.3">
      <c r="P457" s="96"/>
    </row>
    <row r="458" spans="16:16" x14ac:dyDescent="0.3">
      <c r="P458" s="96"/>
    </row>
    <row r="459" spans="16:16" x14ac:dyDescent="0.3">
      <c r="P459" s="96"/>
    </row>
    <row r="460" spans="16:16" x14ac:dyDescent="0.3">
      <c r="P460" s="96"/>
    </row>
    <row r="461" spans="16:16" x14ac:dyDescent="0.3">
      <c r="P461" s="96"/>
    </row>
    <row r="462" spans="16:16" x14ac:dyDescent="0.3">
      <c r="P462" s="96"/>
    </row>
    <row r="463" spans="16:16" x14ac:dyDescent="0.3">
      <c r="P463" s="96"/>
    </row>
    <row r="464" spans="16:16" x14ac:dyDescent="0.3">
      <c r="P464" s="96"/>
    </row>
    <row r="465" spans="16:16" x14ac:dyDescent="0.3">
      <c r="P465" s="96"/>
    </row>
    <row r="466" spans="16:16" x14ac:dyDescent="0.3">
      <c r="P466" s="96"/>
    </row>
    <row r="467" spans="16:16" x14ac:dyDescent="0.3">
      <c r="P467" s="96"/>
    </row>
    <row r="468" spans="16:16" x14ac:dyDescent="0.3">
      <c r="P468" s="96"/>
    </row>
    <row r="469" spans="16:16" x14ac:dyDescent="0.3">
      <c r="P469" s="96"/>
    </row>
    <row r="470" spans="16:16" x14ac:dyDescent="0.3">
      <c r="P470" s="96"/>
    </row>
    <row r="471" spans="16:16" x14ac:dyDescent="0.3">
      <c r="P471" s="96"/>
    </row>
    <row r="472" spans="16:16" x14ac:dyDescent="0.3">
      <c r="P472" s="96"/>
    </row>
    <row r="473" spans="16:16" x14ac:dyDescent="0.3">
      <c r="P473" s="96"/>
    </row>
    <row r="474" spans="16:16" x14ac:dyDescent="0.3">
      <c r="P474" s="96"/>
    </row>
    <row r="475" spans="16:16" x14ac:dyDescent="0.3">
      <c r="P475" s="96"/>
    </row>
    <row r="476" spans="16:16" x14ac:dyDescent="0.3">
      <c r="P476" s="96"/>
    </row>
    <row r="477" spans="16:16" x14ac:dyDescent="0.3">
      <c r="P477" s="96"/>
    </row>
    <row r="478" spans="16:16" x14ac:dyDescent="0.3">
      <c r="P478" s="96"/>
    </row>
    <row r="479" spans="16:16" x14ac:dyDescent="0.3">
      <c r="P479" s="96"/>
    </row>
    <row r="480" spans="16:16" x14ac:dyDescent="0.3">
      <c r="P480" s="96"/>
    </row>
    <row r="481" spans="16:16" x14ac:dyDescent="0.3">
      <c r="P481" s="96"/>
    </row>
    <row r="482" spans="16:16" x14ac:dyDescent="0.3">
      <c r="P482" s="96"/>
    </row>
    <row r="483" spans="16:16" x14ac:dyDescent="0.3">
      <c r="P483" s="96"/>
    </row>
    <row r="484" spans="16:16" x14ac:dyDescent="0.3">
      <c r="P484" s="96"/>
    </row>
    <row r="485" spans="16:16" x14ac:dyDescent="0.3">
      <c r="P485" s="96"/>
    </row>
    <row r="486" spans="16:16" x14ac:dyDescent="0.3">
      <c r="P486" s="96"/>
    </row>
    <row r="487" spans="16:16" x14ac:dyDescent="0.3">
      <c r="P487" s="96"/>
    </row>
    <row r="488" spans="16:16" x14ac:dyDescent="0.3">
      <c r="P488" s="96"/>
    </row>
    <row r="489" spans="16:16" x14ac:dyDescent="0.3">
      <c r="P489" s="96"/>
    </row>
    <row r="490" spans="16:16" x14ac:dyDescent="0.3">
      <c r="P490" s="96"/>
    </row>
    <row r="491" spans="16:16" x14ac:dyDescent="0.3">
      <c r="P491" s="96"/>
    </row>
    <row r="492" spans="16:16" x14ac:dyDescent="0.3">
      <c r="P492" s="96"/>
    </row>
    <row r="493" spans="16:16" x14ac:dyDescent="0.3">
      <c r="P493" s="96"/>
    </row>
    <row r="494" spans="16:16" x14ac:dyDescent="0.3">
      <c r="P494" s="96"/>
    </row>
    <row r="495" spans="16:16" x14ac:dyDescent="0.3">
      <c r="P495" s="96"/>
    </row>
    <row r="496" spans="16:16" x14ac:dyDescent="0.3">
      <c r="P496" s="96"/>
    </row>
    <row r="497" spans="16:16" x14ac:dyDescent="0.3">
      <c r="P497" s="96"/>
    </row>
    <row r="498" spans="16:16" x14ac:dyDescent="0.3">
      <c r="P498" s="96"/>
    </row>
    <row r="499" spans="16:16" x14ac:dyDescent="0.3">
      <c r="P499" s="96"/>
    </row>
    <row r="500" spans="16:16" x14ac:dyDescent="0.3">
      <c r="P500" s="96"/>
    </row>
    <row r="501" spans="16:16" x14ac:dyDescent="0.3">
      <c r="P501" s="96"/>
    </row>
    <row r="502" spans="16:16" x14ac:dyDescent="0.3">
      <c r="P502" s="96"/>
    </row>
    <row r="503" spans="16:16" x14ac:dyDescent="0.3">
      <c r="P503" s="96"/>
    </row>
    <row r="504" spans="16:16" x14ac:dyDescent="0.3">
      <c r="P504" s="96"/>
    </row>
    <row r="505" spans="16:16" x14ac:dyDescent="0.3">
      <c r="P505" s="96"/>
    </row>
    <row r="506" spans="16:16" x14ac:dyDescent="0.3">
      <c r="P506" s="96"/>
    </row>
    <row r="507" spans="16:16" x14ac:dyDescent="0.3">
      <c r="P507" s="96"/>
    </row>
    <row r="508" spans="16:16" x14ac:dyDescent="0.3">
      <c r="P508" s="96"/>
    </row>
    <row r="509" spans="16:16" x14ac:dyDescent="0.3">
      <c r="P509" s="96"/>
    </row>
    <row r="510" spans="16:16" x14ac:dyDescent="0.3">
      <c r="P510" s="96"/>
    </row>
    <row r="511" spans="16:16" x14ac:dyDescent="0.3">
      <c r="P511" s="96"/>
    </row>
    <row r="512" spans="16:16" x14ac:dyDescent="0.3">
      <c r="P512" s="96"/>
    </row>
    <row r="513" spans="16:16" x14ac:dyDescent="0.3">
      <c r="P513" s="96"/>
    </row>
    <row r="514" spans="16:16" x14ac:dyDescent="0.3">
      <c r="P514" s="96"/>
    </row>
    <row r="515" spans="16:16" x14ac:dyDescent="0.3">
      <c r="P515" s="96"/>
    </row>
    <row r="516" spans="16:16" x14ac:dyDescent="0.3">
      <c r="P516" s="96"/>
    </row>
    <row r="517" spans="16:16" x14ac:dyDescent="0.3">
      <c r="P517" s="96"/>
    </row>
    <row r="518" spans="16:16" x14ac:dyDescent="0.3">
      <c r="P518" s="96"/>
    </row>
    <row r="519" spans="16:16" x14ac:dyDescent="0.3">
      <c r="P519" s="96"/>
    </row>
    <row r="520" spans="16:16" x14ac:dyDescent="0.3">
      <c r="P520" s="96"/>
    </row>
    <row r="521" spans="16:16" x14ac:dyDescent="0.3">
      <c r="P521" s="96"/>
    </row>
    <row r="522" spans="16:16" x14ac:dyDescent="0.3">
      <c r="P522" s="96"/>
    </row>
    <row r="523" spans="16:16" x14ac:dyDescent="0.3">
      <c r="P523" s="96"/>
    </row>
    <row r="524" spans="16:16" x14ac:dyDescent="0.3">
      <c r="P524" s="96"/>
    </row>
    <row r="525" spans="16:16" x14ac:dyDescent="0.3">
      <c r="P525" s="96"/>
    </row>
    <row r="526" spans="16:16" x14ac:dyDescent="0.3">
      <c r="P526" s="96"/>
    </row>
    <row r="527" spans="16:16" x14ac:dyDescent="0.3">
      <c r="P527" s="96"/>
    </row>
    <row r="528" spans="16:16" x14ac:dyDescent="0.3">
      <c r="P528" s="96"/>
    </row>
    <row r="529" spans="16:16" x14ac:dyDescent="0.3">
      <c r="P529" s="96"/>
    </row>
    <row r="530" spans="16:16" x14ac:dyDescent="0.3">
      <c r="P530" s="96"/>
    </row>
    <row r="531" spans="16:16" x14ac:dyDescent="0.3">
      <c r="P531" s="96"/>
    </row>
    <row r="532" spans="16:16" x14ac:dyDescent="0.3">
      <c r="P532" s="96"/>
    </row>
    <row r="533" spans="16:16" x14ac:dyDescent="0.3">
      <c r="P533" s="96"/>
    </row>
    <row r="534" spans="16:16" x14ac:dyDescent="0.3">
      <c r="P534" s="96"/>
    </row>
    <row r="535" spans="16:16" x14ac:dyDescent="0.3">
      <c r="P535" s="96"/>
    </row>
    <row r="536" spans="16:16" x14ac:dyDescent="0.3">
      <c r="P536" s="96"/>
    </row>
    <row r="537" spans="16:16" x14ac:dyDescent="0.3">
      <c r="P537" s="96"/>
    </row>
    <row r="538" spans="16:16" x14ac:dyDescent="0.3">
      <c r="P538" s="96"/>
    </row>
    <row r="539" spans="16:16" x14ac:dyDescent="0.3">
      <c r="P539" s="96"/>
    </row>
    <row r="540" spans="16:16" x14ac:dyDescent="0.3">
      <c r="P540" s="96"/>
    </row>
    <row r="541" spans="16:16" x14ac:dyDescent="0.3">
      <c r="P541" s="96"/>
    </row>
    <row r="542" spans="16:16" x14ac:dyDescent="0.3">
      <c r="P542" s="96"/>
    </row>
    <row r="543" spans="16:16" x14ac:dyDescent="0.3">
      <c r="P543" s="96"/>
    </row>
    <row r="544" spans="16:16" x14ac:dyDescent="0.3">
      <c r="P544" s="96"/>
    </row>
    <row r="545" spans="16:16" x14ac:dyDescent="0.3">
      <c r="P545" s="96"/>
    </row>
    <row r="546" spans="16:16" x14ac:dyDescent="0.3">
      <c r="P546" s="96"/>
    </row>
    <row r="547" spans="16:16" x14ac:dyDescent="0.3">
      <c r="P547" s="96"/>
    </row>
    <row r="548" spans="16:16" x14ac:dyDescent="0.3">
      <c r="P548" s="96"/>
    </row>
    <row r="549" spans="16:16" x14ac:dyDescent="0.3">
      <c r="P549" s="96"/>
    </row>
    <row r="550" spans="16:16" x14ac:dyDescent="0.3">
      <c r="P550" s="96"/>
    </row>
    <row r="551" spans="16:16" x14ac:dyDescent="0.3">
      <c r="P551" s="96"/>
    </row>
    <row r="552" spans="16:16" x14ac:dyDescent="0.3">
      <c r="P552" s="96"/>
    </row>
    <row r="553" spans="16:16" x14ac:dyDescent="0.3">
      <c r="P553" s="96"/>
    </row>
    <row r="554" spans="16:16" x14ac:dyDescent="0.3">
      <c r="P554" s="96"/>
    </row>
    <row r="555" spans="16:16" x14ac:dyDescent="0.3">
      <c r="P555" s="96"/>
    </row>
    <row r="556" spans="16:16" x14ac:dyDescent="0.3">
      <c r="P556" s="96"/>
    </row>
    <row r="557" spans="16:16" x14ac:dyDescent="0.3">
      <c r="P557" s="96"/>
    </row>
    <row r="558" spans="16:16" x14ac:dyDescent="0.3">
      <c r="P558" s="96"/>
    </row>
    <row r="559" spans="16:16" x14ac:dyDescent="0.3">
      <c r="P559" s="96"/>
    </row>
    <row r="560" spans="16:16" x14ac:dyDescent="0.3">
      <c r="P560" s="96"/>
    </row>
    <row r="561" spans="16:16" x14ac:dyDescent="0.3">
      <c r="P561" s="96"/>
    </row>
    <row r="562" spans="16:16" x14ac:dyDescent="0.3">
      <c r="P562" s="96"/>
    </row>
    <row r="563" spans="16:16" x14ac:dyDescent="0.3">
      <c r="P563" s="96"/>
    </row>
    <row r="564" spans="16:16" x14ac:dyDescent="0.3">
      <c r="P564" s="96"/>
    </row>
    <row r="565" spans="16:16" x14ac:dyDescent="0.3">
      <c r="P565" s="96"/>
    </row>
    <row r="566" spans="16:16" x14ac:dyDescent="0.3">
      <c r="P566" s="96"/>
    </row>
    <row r="567" spans="16:16" x14ac:dyDescent="0.3">
      <c r="P567" s="96"/>
    </row>
    <row r="568" spans="16:16" x14ac:dyDescent="0.3">
      <c r="P568" s="96"/>
    </row>
    <row r="569" spans="16:16" x14ac:dyDescent="0.3">
      <c r="P569" s="96"/>
    </row>
    <row r="570" spans="16:16" x14ac:dyDescent="0.3">
      <c r="P570" s="96"/>
    </row>
    <row r="571" spans="16:16" x14ac:dyDescent="0.3">
      <c r="P571" s="96"/>
    </row>
    <row r="572" spans="16:16" x14ac:dyDescent="0.3">
      <c r="P572" s="96"/>
    </row>
    <row r="573" spans="16:16" x14ac:dyDescent="0.3">
      <c r="P573" s="96"/>
    </row>
    <row r="574" spans="16:16" x14ac:dyDescent="0.3">
      <c r="P574" s="96"/>
    </row>
    <row r="575" spans="16:16" x14ac:dyDescent="0.3">
      <c r="P575" s="96"/>
    </row>
    <row r="576" spans="16:16" x14ac:dyDescent="0.3">
      <c r="P576" s="96"/>
    </row>
    <row r="577" spans="16:16" x14ac:dyDescent="0.3">
      <c r="P577" s="96"/>
    </row>
    <row r="578" spans="16:16" x14ac:dyDescent="0.3">
      <c r="P578" s="96"/>
    </row>
    <row r="579" spans="16:16" x14ac:dyDescent="0.3">
      <c r="P579" s="96"/>
    </row>
    <row r="580" spans="16:16" x14ac:dyDescent="0.3">
      <c r="P580" s="96"/>
    </row>
    <row r="581" spans="16:16" x14ac:dyDescent="0.3">
      <c r="P581" s="96"/>
    </row>
    <row r="582" spans="16:16" x14ac:dyDescent="0.3">
      <c r="P582" s="96"/>
    </row>
    <row r="583" spans="16:16" x14ac:dyDescent="0.3">
      <c r="P583" s="96"/>
    </row>
    <row r="584" spans="16:16" x14ac:dyDescent="0.3">
      <c r="P584" s="96"/>
    </row>
    <row r="585" spans="16:16" x14ac:dyDescent="0.3">
      <c r="P585" s="96"/>
    </row>
    <row r="586" spans="16:16" x14ac:dyDescent="0.3">
      <c r="P586" s="96"/>
    </row>
    <row r="587" spans="16:16" x14ac:dyDescent="0.3">
      <c r="P587" s="96"/>
    </row>
    <row r="588" spans="16:16" x14ac:dyDescent="0.3">
      <c r="P588" s="96"/>
    </row>
    <row r="589" spans="16:16" x14ac:dyDescent="0.3">
      <c r="P589" s="96"/>
    </row>
    <row r="590" spans="16:16" x14ac:dyDescent="0.3">
      <c r="P590" s="96"/>
    </row>
    <row r="591" spans="16:16" x14ac:dyDescent="0.3">
      <c r="P591" s="96"/>
    </row>
    <row r="592" spans="16:16" x14ac:dyDescent="0.3">
      <c r="P592" s="96"/>
    </row>
    <row r="593" spans="16:16" x14ac:dyDescent="0.3">
      <c r="P593" s="96"/>
    </row>
    <row r="594" spans="16:16" x14ac:dyDescent="0.3">
      <c r="P594" s="96"/>
    </row>
    <row r="595" spans="16:16" x14ac:dyDescent="0.3">
      <c r="P595" s="96"/>
    </row>
    <row r="596" spans="16:16" x14ac:dyDescent="0.3">
      <c r="P596" s="96"/>
    </row>
    <row r="597" spans="16:16" x14ac:dyDescent="0.3">
      <c r="P597" s="96"/>
    </row>
    <row r="598" spans="16:16" x14ac:dyDescent="0.3">
      <c r="P598" s="96"/>
    </row>
    <row r="599" spans="16:16" x14ac:dyDescent="0.3">
      <c r="P599" s="96"/>
    </row>
    <row r="600" spans="16:16" x14ac:dyDescent="0.3">
      <c r="P600" s="96"/>
    </row>
    <row r="601" spans="16:16" x14ac:dyDescent="0.3">
      <c r="P601" s="96"/>
    </row>
    <row r="602" spans="16:16" x14ac:dyDescent="0.3">
      <c r="P602" s="96"/>
    </row>
    <row r="603" spans="16:16" x14ac:dyDescent="0.3">
      <c r="P603" s="96"/>
    </row>
    <row r="604" spans="16:16" x14ac:dyDescent="0.3">
      <c r="P604" s="96"/>
    </row>
    <row r="605" spans="16:16" x14ac:dyDescent="0.3">
      <c r="P605" s="96"/>
    </row>
    <row r="606" spans="16:16" x14ac:dyDescent="0.3">
      <c r="P606" s="96"/>
    </row>
    <row r="607" spans="16:16" x14ac:dyDescent="0.3">
      <c r="P607" s="96"/>
    </row>
    <row r="608" spans="16:16" x14ac:dyDescent="0.3">
      <c r="P608" s="96"/>
    </row>
    <row r="609" spans="16:16" x14ac:dyDescent="0.3">
      <c r="P609" s="96"/>
    </row>
    <row r="610" spans="16:16" x14ac:dyDescent="0.3">
      <c r="P610" s="96"/>
    </row>
    <row r="611" spans="16:16" x14ac:dyDescent="0.3">
      <c r="P611" s="96"/>
    </row>
    <row r="612" spans="16:16" x14ac:dyDescent="0.3">
      <c r="P612" s="96"/>
    </row>
    <row r="613" spans="16:16" x14ac:dyDescent="0.3">
      <c r="P613" s="96"/>
    </row>
    <row r="614" spans="16:16" x14ac:dyDescent="0.3">
      <c r="P614" s="96"/>
    </row>
    <row r="615" spans="16:16" x14ac:dyDescent="0.3">
      <c r="P615" s="96"/>
    </row>
    <row r="616" spans="16:16" x14ac:dyDescent="0.3">
      <c r="P616" s="96"/>
    </row>
    <row r="617" spans="16:16" x14ac:dyDescent="0.3">
      <c r="P617" s="96"/>
    </row>
    <row r="618" spans="16:16" x14ac:dyDescent="0.3">
      <c r="P618" s="96"/>
    </row>
    <row r="619" spans="16:16" x14ac:dyDescent="0.3">
      <c r="P619" s="96"/>
    </row>
    <row r="620" spans="16:16" x14ac:dyDescent="0.3">
      <c r="P620" s="96"/>
    </row>
    <row r="621" spans="16:16" x14ac:dyDescent="0.3">
      <c r="P621" s="96"/>
    </row>
    <row r="622" spans="16:16" x14ac:dyDescent="0.3">
      <c r="P622" s="96"/>
    </row>
    <row r="623" spans="16:16" x14ac:dyDescent="0.3">
      <c r="P623" s="96"/>
    </row>
    <row r="624" spans="16:16" x14ac:dyDescent="0.3">
      <c r="P624" s="96"/>
    </row>
    <row r="625" spans="16:16" x14ac:dyDescent="0.3">
      <c r="P625" s="96"/>
    </row>
    <row r="626" spans="16:16" x14ac:dyDescent="0.3">
      <c r="P626" s="96"/>
    </row>
    <row r="627" spans="16:16" x14ac:dyDescent="0.3">
      <c r="P627" s="96"/>
    </row>
    <row r="628" spans="16:16" x14ac:dyDescent="0.3">
      <c r="P628" s="96"/>
    </row>
    <row r="629" spans="16:16" x14ac:dyDescent="0.3">
      <c r="P629" s="96"/>
    </row>
    <row r="630" spans="16:16" x14ac:dyDescent="0.3">
      <c r="P630" s="96"/>
    </row>
    <row r="631" spans="16:16" x14ac:dyDescent="0.3">
      <c r="P631" s="96"/>
    </row>
    <row r="632" spans="16:16" x14ac:dyDescent="0.3">
      <c r="P632" s="96"/>
    </row>
    <row r="633" spans="16:16" x14ac:dyDescent="0.3">
      <c r="P633" s="96"/>
    </row>
    <row r="634" spans="16:16" x14ac:dyDescent="0.3">
      <c r="P634" s="96"/>
    </row>
    <row r="635" spans="16:16" x14ac:dyDescent="0.3">
      <c r="P635" s="96"/>
    </row>
    <row r="636" spans="16:16" x14ac:dyDescent="0.3">
      <c r="P636" s="96"/>
    </row>
    <row r="637" spans="16:16" x14ac:dyDescent="0.3">
      <c r="P637" s="96"/>
    </row>
    <row r="638" spans="16:16" x14ac:dyDescent="0.3">
      <c r="P638" s="96"/>
    </row>
    <row r="639" spans="16:16" x14ac:dyDescent="0.3">
      <c r="P639" s="96"/>
    </row>
    <row r="640" spans="16:16" x14ac:dyDescent="0.3">
      <c r="P640" s="96"/>
    </row>
    <row r="641" spans="16:16" x14ac:dyDescent="0.3">
      <c r="P641" s="96"/>
    </row>
    <row r="642" spans="16:16" x14ac:dyDescent="0.3">
      <c r="P642" s="96"/>
    </row>
    <row r="643" spans="16:16" x14ac:dyDescent="0.3">
      <c r="P643" s="96"/>
    </row>
    <row r="644" spans="16:16" x14ac:dyDescent="0.3">
      <c r="P644" s="96"/>
    </row>
    <row r="645" spans="16:16" x14ac:dyDescent="0.3">
      <c r="P645" s="96"/>
    </row>
    <row r="646" spans="16:16" x14ac:dyDescent="0.3">
      <c r="P646" s="96"/>
    </row>
    <row r="647" spans="16:16" x14ac:dyDescent="0.3">
      <c r="P647" s="96"/>
    </row>
    <row r="648" spans="16:16" x14ac:dyDescent="0.3">
      <c r="P648" s="96"/>
    </row>
    <row r="649" spans="16:16" x14ac:dyDescent="0.3">
      <c r="P649" s="96"/>
    </row>
    <row r="650" spans="16:16" x14ac:dyDescent="0.3">
      <c r="P650" s="96"/>
    </row>
    <row r="651" spans="16:16" x14ac:dyDescent="0.3">
      <c r="P651" s="96"/>
    </row>
    <row r="652" spans="16:16" x14ac:dyDescent="0.3">
      <c r="P652" s="96"/>
    </row>
    <row r="653" spans="16:16" x14ac:dyDescent="0.3">
      <c r="P653" s="96"/>
    </row>
    <row r="654" spans="16:16" x14ac:dyDescent="0.3">
      <c r="P654" s="96"/>
    </row>
    <row r="655" spans="16:16" x14ac:dyDescent="0.3">
      <c r="P655" s="96"/>
    </row>
    <row r="656" spans="16:16" x14ac:dyDescent="0.3">
      <c r="P656" s="96"/>
    </row>
    <row r="657" spans="16:16" x14ac:dyDescent="0.3">
      <c r="P657" s="96"/>
    </row>
    <row r="658" spans="16:16" x14ac:dyDescent="0.3">
      <c r="P658" s="96"/>
    </row>
    <row r="659" spans="16:16" x14ac:dyDescent="0.3">
      <c r="P659" s="96"/>
    </row>
    <row r="660" spans="16:16" x14ac:dyDescent="0.3">
      <c r="P660" s="96"/>
    </row>
    <row r="661" spans="16:16" x14ac:dyDescent="0.3">
      <c r="P661" s="96"/>
    </row>
    <row r="662" spans="16:16" x14ac:dyDescent="0.3">
      <c r="P662" s="96"/>
    </row>
    <row r="663" spans="16:16" x14ac:dyDescent="0.3">
      <c r="P663" s="96"/>
    </row>
    <row r="664" spans="16:16" x14ac:dyDescent="0.3">
      <c r="P664" s="96"/>
    </row>
    <row r="665" spans="16:16" x14ac:dyDescent="0.3">
      <c r="P665" s="96"/>
    </row>
    <row r="666" spans="16:16" x14ac:dyDescent="0.3">
      <c r="P666" s="96"/>
    </row>
    <row r="667" spans="16:16" x14ac:dyDescent="0.3">
      <c r="P667" s="96"/>
    </row>
    <row r="668" spans="16:16" x14ac:dyDescent="0.3">
      <c r="P668" s="96"/>
    </row>
    <row r="669" spans="16:16" x14ac:dyDescent="0.3">
      <c r="P669" s="96"/>
    </row>
    <row r="670" spans="16:16" x14ac:dyDescent="0.3">
      <c r="P670" s="96"/>
    </row>
    <row r="671" spans="16:16" x14ac:dyDescent="0.3">
      <c r="P671" s="96"/>
    </row>
    <row r="672" spans="16:16" x14ac:dyDescent="0.3">
      <c r="P672" s="96"/>
    </row>
    <row r="673" spans="16:16" x14ac:dyDescent="0.3">
      <c r="P673" s="96"/>
    </row>
    <row r="674" spans="16:16" x14ac:dyDescent="0.3">
      <c r="P674" s="96"/>
    </row>
    <row r="675" spans="16:16" x14ac:dyDescent="0.3">
      <c r="P675" s="96"/>
    </row>
    <row r="676" spans="16:16" x14ac:dyDescent="0.3">
      <c r="P676" s="96"/>
    </row>
    <row r="677" spans="16:16" x14ac:dyDescent="0.3">
      <c r="P677" s="96"/>
    </row>
    <row r="678" spans="16:16" x14ac:dyDescent="0.3">
      <c r="P678" s="96"/>
    </row>
    <row r="679" spans="16:16" x14ac:dyDescent="0.3">
      <c r="P679" s="96"/>
    </row>
    <row r="680" spans="16:16" x14ac:dyDescent="0.3">
      <c r="P680" s="96"/>
    </row>
    <row r="681" spans="16:16" x14ac:dyDescent="0.3">
      <c r="P681" s="96"/>
    </row>
    <row r="682" spans="16:16" x14ac:dyDescent="0.3">
      <c r="P682" s="96"/>
    </row>
    <row r="683" spans="16:16" x14ac:dyDescent="0.3">
      <c r="P683" s="96"/>
    </row>
    <row r="684" spans="16:16" x14ac:dyDescent="0.3">
      <c r="P684" s="96"/>
    </row>
    <row r="685" spans="16:16" x14ac:dyDescent="0.3">
      <c r="P685" s="96"/>
    </row>
    <row r="686" spans="16:16" x14ac:dyDescent="0.3">
      <c r="P686" s="96"/>
    </row>
    <row r="687" spans="16:16" x14ac:dyDescent="0.3">
      <c r="P687" s="96"/>
    </row>
    <row r="688" spans="16:16" x14ac:dyDescent="0.3">
      <c r="P688" s="96"/>
    </row>
    <row r="689" spans="16:16" x14ac:dyDescent="0.3">
      <c r="P689" s="96"/>
    </row>
    <row r="690" spans="16:16" x14ac:dyDescent="0.3">
      <c r="P690" s="96"/>
    </row>
    <row r="691" spans="16:16" x14ac:dyDescent="0.3">
      <c r="P691" s="96"/>
    </row>
    <row r="692" spans="16:16" x14ac:dyDescent="0.3">
      <c r="P692" s="96"/>
    </row>
    <row r="693" spans="16:16" x14ac:dyDescent="0.3">
      <c r="P693" s="96"/>
    </row>
    <row r="694" spans="16:16" x14ac:dyDescent="0.3">
      <c r="P694" s="96"/>
    </row>
    <row r="695" spans="16:16" x14ac:dyDescent="0.3">
      <c r="P695" s="96"/>
    </row>
    <row r="696" spans="16:16" x14ac:dyDescent="0.3">
      <c r="P696" s="96"/>
    </row>
    <row r="697" spans="16:16" x14ac:dyDescent="0.3">
      <c r="P697" s="96"/>
    </row>
    <row r="698" spans="16:16" x14ac:dyDescent="0.3">
      <c r="P698" s="96"/>
    </row>
    <row r="699" spans="16:16" x14ac:dyDescent="0.3">
      <c r="P699" s="96"/>
    </row>
    <row r="700" spans="16:16" x14ac:dyDescent="0.3">
      <c r="P700" s="96"/>
    </row>
    <row r="701" spans="16:16" x14ac:dyDescent="0.3">
      <c r="P701" s="96"/>
    </row>
    <row r="702" spans="16:16" x14ac:dyDescent="0.3">
      <c r="P702" s="96"/>
    </row>
    <row r="703" spans="16:16" x14ac:dyDescent="0.3">
      <c r="P703" s="96"/>
    </row>
    <row r="704" spans="16:16" x14ac:dyDescent="0.3">
      <c r="P704" s="96"/>
    </row>
    <row r="705" spans="16:16" x14ac:dyDescent="0.3">
      <c r="P705" s="96"/>
    </row>
    <row r="706" spans="16:16" x14ac:dyDescent="0.3">
      <c r="P706" s="96"/>
    </row>
    <row r="707" spans="16:16" x14ac:dyDescent="0.3">
      <c r="P707" s="96"/>
    </row>
    <row r="708" spans="16:16" x14ac:dyDescent="0.3">
      <c r="P708" s="96"/>
    </row>
    <row r="709" spans="16:16" x14ac:dyDescent="0.3">
      <c r="P709" s="96"/>
    </row>
    <row r="710" spans="16:16" x14ac:dyDescent="0.3">
      <c r="P710" s="96"/>
    </row>
    <row r="711" spans="16:16" x14ac:dyDescent="0.3">
      <c r="P711" s="96"/>
    </row>
    <row r="712" spans="16:16" x14ac:dyDescent="0.3">
      <c r="P712" s="96"/>
    </row>
    <row r="713" spans="16:16" x14ac:dyDescent="0.3">
      <c r="P713" s="96"/>
    </row>
    <row r="714" spans="16:16" x14ac:dyDescent="0.3">
      <c r="P714" s="96"/>
    </row>
    <row r="715" spans="16:16" x14ac:dyDescent="0.3">
      <c r="P715" s="96"/>
    </row>
    <row r="716" spans="16:16" x14ac:dyDescent="0.3">
      <c r="P716" s="96"/>
    </row>
    <row r="717" spans="16:16" x14ac:dyDescent="0.3">
      <c r="P717" s="96"/>
    </row>
    <row r="718" spans="16:16" x14ac:dyDescent="0.3">
      <c r="P718" s="96"/>
    </row>
    <row r="719" spans="16:16" x14ac:dyDescent="0.3">
      <c r="P719" s="96"/>
    </row>
    <row r="720" spans="16:16" x14ac:dyDescent="0.3">
      <c r="P720" s="96"/>
    </row>
    <row r="721" spans="16:16" x14ac:dyDescent="0.3">
      <c r="P721" s="96"/>
    </row>
    <row r="722" spans="16:16" x14ac:dyDescent="0.3">
      <c r="P722" s="96"/>
    </row>
    <row r="723" spans="16:16" x14ac:dyDescent="0.3">
      <c r="P723" s="96"/>
    </row>
    <row r="724" spans="16:16" x14ac:dyDescent="0.3">
      <c r="P724" s="96"/>
    </row>
    <row r="725" spans="16:16" x14ac:dyDescent="0.3">
      <c r="P725" s="96"/>
    </row>
    <row r="726" spans="16:16" x14ac:dyDescent="0.3">
      <c r="P726" s="96"/>
    </row>
    <row r="727" spans="16:16" x14ac:dyDescent="0.3">
      <c r="P727" s="96"/>
    </row>
    <row r="728" spans="16:16" x14ac:dyDescent="0.3">
      <c r="P728" s="96"/>
    </row>
    <row r="729" spans="16:16" x14ac:dyDescent="0.3">
      <c r="P729" s="96"/>
    </row>
    <row r="730" spans="16:16" x14ac:dyDescent="0.3">
      <c r="P730" s="96"/>
    </row>
    <row r="731" spans="16:16" x14ac:dyDescent="0.3">
      <c r="P731" s="96"/>
    </row>
    <row r="732" spans="16:16" x14ac:dyDescent="0.3">
      <c r="P732" s="96"/>
    </row>
    <row r="733" spans="16:16" x14ac:dyDescent="0.3">
      <c r="P733" s="96"/>
    </row>
    <row r="734" spans="16:16" x14ac:dyDescent="0.3">
      <c r="P734" s="96"/>
    </row>
    <row r="735" spans="16:16" x14ac:dyDescent="0.3">
      <c r="P735" s="96"/>
    </row>
    <row r="736" spans="16:16" x14ac:dyDescent="0.3">
      <c r="P736" s="96"/>
    </row>
    <row r="737" spans="16:16" x14ac:dyDescent="0.3">
      <c r="P737" s="96"/>
    </row>
    <row r="738" spans="16:16" x14ac:dyDescent="0.3">
      <c r="P738" s="96"/>
    </row>
    <row r="739" spans="16:16" x14ac:dyDescent="0.3">
      <c r="P739" s="96"/>
    </row>
    <row r="740" spans="16:16" x14ac:dyDescent="0.3">
      <c r="P740" s="96"/>
    </row>
    <row r="741" spans="16:16" x14ac:dyDescent="0.3">
      <c r="P741" s="96"/>
    </row>
    <row r="742" spans="16:16" x14ac:dyDescent="0.3">
      <c r="P742" s="96"/>
    </row>
    <row r="743" spans="16:16" x14ac:dyDescent="0.3">
      <c r="P743" s="96"/>
    </row>
    <row r="744" spans="16:16" x14ac:dyDescent="0.3">
      <c r="P744" s="96"/>
    </row>
    <row r="745" spans="16:16" x14ac:dyDescent="0.3">
      <c r="P745" s="96"/>
    </row>
    <row r="746" spans="16:16" x14ac:dyDescent="0.3">
      <c r="P746" s="96"/>
    </row>
    <row r="747" spans="16:16" x14ac:dyDescent="0.3">
      <c r="P747" s="96"/>
    </row>
    <row r="748" spans="16:16" x14ac:dyDescent="0.3">
      <c r="P748" s="96"/>
    </row>
    <row r="749" spans="16:16" x14ac:dyDescent="0.3">
      <c r="P749" s="96"/>
    </row>
    <row r="750" spans="16:16" x14ac:dyDescent="0.3">
      <c r="P750" s="96"/>
    </row>
    <row r="751" spans="16:16" x14ac:dyDescent="0.3">
      <c r="P751" s="96"/>
    </row>
    <row r="752" spans="16:16" x14ac:dyDescent="0.3">
      <c r="P752" s="96"/>
    </row>
    <row r="753" spans="16:16" x14ac:dyDescent="0.3">
      <c r="P753" s="96"/>
    </row>
    <row r="754" spans="16:16" x14ac:dyDescent="0.3">
      <c r="P754" s="96"/>
    </row>
    <row r="755" spans="16:16" x14ac:dyDescent="0.3">
      <c r="P755" s="96"/>
    </row>
    <row r="756" spans="16:16" x14ac:dyDescent="0.3">
      <c r="P756" s="96"/>
    </row>
    <row r="757" spans="16:16" x14ac:dyDescent="0.3">
      <c r="P757" s="96"/>
    </row>
    <row r="758" spans="16:16" x14ac:dyDescent="0.3">
      <c r="P758" s="96"/>
    </row>
    <row r="759" spans="16:16" x14ac:dyDescent="0.3">
      <c r="P759" s="96"/>
    </row>
    <row r="760" spans="16:16" x14ac:dyDescent="0.3">
      <c r="P760" s="96"/>
    </row>
    <row r="761" spans="16:16" x14ac:dyDescent="0.3">
      <c r="P761" s="96"/>
    </row>
    <row r="762" spans="16:16" x14ac:dyDescent="0.3">
      <c r="P762" s="96"/>
    </row>
    <row r="763" spans="16:16" x14ac:dyDescent="0.3">
      <c r="P763" s="96"/>
    </row>
    <row r="764" spans="16:16" x14ac:dyDescent="0.3">
      <c r="P764" s="96"/>
    </row>
    <row r="765" spans="16:16" x14ac:dyDescent="0.3">
      <c r="P765" s="96"/>
    </row>
    <row r="766" spans="16:16" x14ac:dyDescent="0.3">
      <c r="P766" s="96"/>
    </row>
    <row r="767" spans="16:16" x14ac:dyDescent="0.3">
      <c r="P767" s="96"/>
    </row>
    <row r="768" spans="16:16" x14ac:dyDescent="0.3">
      <c r="P768" s="96"/>
    </row>
    <row r="769" spans="16:16" x14ac:dyDescent="0.3">
      <c r="P769" s="96"/>
    </row>
    <row r="770" spans="16:16" x14ac:dyDescent="0.3">
      <c r="P770" s="96"/>
    </row>
    <row r="771" spans="16:16" x14ac:dyDescent="0.3">
      <c r="P771" s="96"/>
    </row>
    <row r="772" spans="16:16" x14ac:dyDescent="0.3">
      <c r="P772" s="96"/>
    </row>
    <row r="773" spans="16:16" x14ac:dyDescent="0.3">
      <c r="P773" s="96"/>
    </row>
    <row r="774" spans="16:16" x14ac:dyDescent="0.3">
      <c r="P774" s="96"/>
    </row>
    <row r="775" spans="16:16" x14ac:dyDescent="0.3">
      <c r="P775" s="96"/>
    </row>
    <row r="776" spans="16:16" x14ac:dyDescent="0.3">
      <c r="P776" s="96"/>
    </row>
    <row r="777" spans="16:16" x14ac:dyDescent="0.3">
      <c r="P777" s="96"/>
    </row>
    <row r="778" spans="16:16" x14ac:dyDescent="0.3">
      <c r="P778" s="96"/>
    </row>
    <row r="779" spans="16:16" x14ac:dyDescent="0.3">
      <c r="P779" s="96"/>
    </row>
    <row r="780" spans="16:16" x14ac:dyDescent="0.3">
      <c r="P780" s="96"/>
    </row>
    <row r="781" spans="16:16" x14ac:dyDescent="0.3">
      <c r="P781" s="96"/>
    </row>
    <row r="782" spans="16:16" x14ac:dyDescent="0.3">
      <c r="P782" s="96"/>
    </row>
    <row r="783" spans="16:16" x14ac:dyDescent="0.3">
      <c r="P783" s="96"/>
    </row>
    <row r="784" spans="16:16" x14ac:dyDescent="0.3">
      <c r="P784" s="96"/>
    </row>
    <row r="785" spans="16:16" x14ac:dyDescent="0.3">
      <c r="P785" s="96"/>
    </row>
    <row r="786" spans="16:16" x14ac:dyDescent="0.3">
      <c r="P786" s="96"/>
    </row>
    <row r="787" spans="16:16" x14ac:dyDescent="0.3">
      <c r="P787" s="96"/>
    </row>
    <row r="788" spans="16:16" x14ac:dyDescent="0.3">
      <c r="P788" s="96"/>
    </row>
    <row r="789" spans="16:16" x14ac:dyDescent="0.3">
      <c r="P789" s="96"/>
    </row>
    <row r="790" spans="16:16" x14ac:dyDescent="0.3">
      <c r="P790" s="96"/>
    </row>
    <row r="791" spans="16:16" x14ac:dyDescent="0.3">
      <c r="P791" s="96"/>
    </row>
    <row r="792" spans="16:16" x14ac:dyDescent="0.3">
      <c r="P792" s="96"/>
    </row>
    <row r="793" spans="16:16" x14ac:dyDescent="0.3">
      <c r="P793" s="96"/>
    </row>
    <row r="794" spans="16:16" x14ac:dyDescent="0.3">
      <c r="P794" s="96"/>
    </row>
    <row r="795" spans="16:16" x14ac:dyDescent="0.3">
      <c r="P795" s="96"/>
    </row>
    <row r="796" spans="16:16" x14ac:dyDescent="0.3">
      <c r="P796" s="96"/>
    </row>
    <row r="797" spans="16:16" x14ac:dyDescent="0.3">
      <c r="P797" s="96"/>
    </row>
    <row r="798" spans="16:16" x14ac:dyDescent="0.3">
      <c r="P798" s="96"/>
    </row>
    <row r="799" spans="16:16" x14ac:dyDescent="0.3">
      <c r="P799" s="96"/>
    </row>
    <row r="800" spans="16:16" x14ac:dyDescent="0.3">
      <c r="P800" s="96"/>
    </row>
    <row r="801" spans="16:16" x14ac:dyDescent="0.3">
      <c r="P801" s="96"/>
    </row>
    <row r="802" spans="16:16" x14ac:dyDescent="0.3">
      <c r="P802" s="96"/>
    </row>
    <row r="803" spans="16:16" x14ac:dyDescent="0.3">
      <c r="P803" s="96"/>
    </row>
    <row r="804" spans="16:16" x14ac:dyDescent="0.3">
      <c r="P804" s="96"/>
    </row>
    <row r="805" spans="16:16" x14ac:dyDescent="0.3">
      <c r="P805" s="96"/>
    </row>
    <row r="806" spans="16:16" x14ac:dyDescent="0.3">
      <c r="P806" s="96"/>
    </row>
    <row r="807" spans="16:16" x14ac:dyDescent="0.3">
      <c r="P807" s="96"/>
    </row>
    <row r="808" spans="16:16" x14ac:dyDescent="0.3">
      <c r="P808" s="96"/>
    </row>
    <row r="809" spans="16:16" x14ac:dyDescent="0.3">
      <c r="P809" s="96"/>
    </row>
    <row r="810" spans="16:16" x14ac:dyDescent="0.3">
      <c r="P810" s="96"/>
    </row>
    <row r="811" spans="16:16" x14ac:dyDescent="0.3">
      <c r="P811" s="96"/>
    </row>
    <row r="812" spans="16:16" x14ac:dyDescent="0.3">
      <c r="P812" s="96"/>
    </row>
    <row r="813" spans="16:16" x14ac:dyDescent="0.3">
      <c r="P813" s="96"/>
    </row>
    <row r="814" spans="16:16" x14ac:dyDescent="0.3">
      <c r="P814" s="96"/>
    </row>
    <row r="815" spans="16:16" x14ac:dyDescent="0.3">
      <c r="P815" s="96"/>
    </row>
    <row r="816" spans="16:16" x14ac:dyDescent="0.3">
      <c r="P816" s="96"/>
    </row>
    <row r="817" spans="16:16" x14ac:dyDescent="0.3">
      <c r="P817" s="96"/>
    </row>
    <row r="818" spans="16:16" x14ac:dyDescent="0.3">
      <c r="P818" s="96"/>
    </row>
    <row r="819" spans="16:16" x14ac:dyDescent="0.3">
      <c r="P819" s="96"/>
    </row>
    <row r="820" spans="16:16" x14ac:dyDescent="0.3">
      <c r="P820" s="96"/>
    </row>
    <row r="821" spans="16:16" x14ac:dyDescent="0.3">
      <c r="P821" s="96"/>
    </row>
    <row r="822" spans="16:16" x14ac:dyDescent="0.3">
      <c r="P822" s="96"/>
    </row>
    <row r="823" spans="16:16" x14ac:dyDescent="0.3">
      <c r="P823" s="96"/>
    </row>
    <row r="824" spans="16:16" x14ac:dyDescent="0.3">
      <c r="P824" s="96"/>
    </row>
    <row r="825" spans="16:16" x14ac:dyDescent="0.3">
      <c r="P825" s="96"/>
    </row>
    <row r="826" spans="16:16" x14ac:dyDescent="0.3">
      <c r="P826" s="96"/>
    </row>
    <row r="827" spans="16:16" x14ac:dyDescent="0.3">
      <c r="P827" s="96"/>
    </row>
    <row r="828" spans="16:16" x14ac:dyDescent="0.3">
      <c r="P828" s="96"/>
    </row>
    <row r="829" spans="16:16" x14ac:dyDescent="0.3">
      <c r="P829" s="96"/>
    </row>
    <row r="830" spans="16:16" x14ac:dyDescent="0.3">
      <c r="P830" s="96"/>
    </row>
    <row r="831" spans="16:16" x14ac:dyDescent="0.3">
      <c r="P831" s="96"/>
    </row>
    <row r="832" spans="16:16" x14ac:dyDescent="0.3">
      <c r="P832" s="96"/>
    </row>
    <row r="833" spans="16:16" x14ac:dyDescent="0.3">
      <c r="P833" s="96"/>
    </row>
    <row r="834" spans="16:16" x14ac:dyDescent="0.3">
      <c r="P834" s="96"/>
    </row>
    <row r="835" spans="16:16" x14ac:dyDescent="0.3">
      <c r="P835" s="96"/>
    </row>
    <row r="836" spans="16:16" x14ac:dyDescent="0.3">
      <c r="P836" s="96"/>
    </row>
    <row r="837" spans="16:16" x14ac:dyDescent="0.3">
      <c r="P837" s="96"/>
    </row>
    <row r="838" spans="16:16" x14ac:dyDescent="0.3">
      <c r="P838" s="96"/>
    </row>
    <row r="839" spans="16:16" x14ac:dyDescent="0.3">
      <c r="P839" s="96"/>
    </row>
    <row r="840" spans="16:16" x14ac:dyDescent="0.3">
      <c r="P840" s="96"/>
    </row>
    <row r="841" spans="16:16" x14ac:dyDescent="0.3">
      <c r="P841" s="96"/>
    </row>
    <row r="842" spans="16:16" x14ac:dyDescent="0.3">
      <c r="P842" s="96"/>
    </row>
    <row r="843" spans="16:16" x14ac:dyDescent="0.3">
      <c r="P843" s="96"/>
    </row>
    <row r="844" spans="16:16" x14ac:dyDescent="0.3">
      <c r="P844" s="96"/>
    </row>
    <row r="845" spans="16:16" x14ac:dyDescent="0.3">
      <c r="P845" s="96"/>
    </row>
    <row r="846" spans="16:16" x14ac:dyDescent="0.3">
      <c r="P846" s="96"/>
    </row>
    <row r="847" spans="16:16" x14ac:dyDescent="0.3">
      <c r="P847" s="96"/>
    </row>
    <row r="848" spans="16:16" x14ac:dyDescent="0.3">
      <c r="P848" s="96"/>
    </row>
    <row r="849" spans="16:16" x14ac:dyDescent="0.3">
      <c r="P849" s="96"/>
    </row>
    <row r="850" spans="16:16" x14ac:dyDescent="0.3">
      <c r="P850" s="96"/>
    </row>
    <row r="851" spans="16:16" x14ac:dyDescent="0.3">
      <c r="P851" s="96"/>
    </row>
    <row r="852" spans="16:16" x14ac:dyDescent="0.3">
      <c r="P852" s="96"/>
    </row>
    <row r="853" spans="16:16" x14ac:dyDescent="0.3">
      <c r="P853" s="96"/>
    </row>
    <row r="854" spans="16:16" x14ac:dyDescent="0.3">
      <c r="P854" s="96"/>
    </row>
    <row r="855" spans="16:16" x14ac:dyDescent="0.3">
      <c r="P855" s="96"/>
    </row>
    <row r="856" spans="16:16" x14ac:dyDescent="0.3">
      <c r="P856" s="96"/>
    </row>
    <row r="857" spans="16:16" x14ac:dyDescent="0.3">
      <c r="P857" s="96"/>
    </row>
    <row r="858" spans="16:16" x14ac:dyDescent="0.3">
      <c r="P858" s="96"/>
    </row>
    <row r="859" spans="16:16" x14ac:dyDescent="0.3">
      <c r="P859" s="96"/>
    </row>
    <row r="860" spans="16:16" x14ac:dyDescent="0.3">
      <c r="P860" s="96"/>
    </row>
    <row r="861" spans="16:16" x14ac:dyDescent="0.3">
      <c r="P861" s="96"/>
    </row>
    <row r="862" spans="16:16" x14ac:dyDescent="0.3">
      <c r="P862" s="96"/>
    </row>
    <row r="863" spans="16:16" x14ac:dyDescent="0.3">
      <c r="P863" s="96"/>
    </row>
    <row r="864" spans="16:16" x14ac:dyDescent="0.3">
      <c r="P864" s="96"/>
    </row>
    <row r="865" spans="16:16" x14ac:dyDescent="0.3">
      <c r="P865" s="96"/>
    </row>
    <row r="866" spans="16:16" x14ac:dyDescent="0.3">
      <c r="P866" s="96"/>
    </row>
    <row r="867" spans="16:16" x14ac:dyDescent="0.3">
      <c r="P867" s="96"/>
    </row>
    <row r="868" spans="16:16" x14ac:dyDescent="0.3">
      <c r="P868" s="96"/>
    </row>
    <row r="869" spans="16:16" x14ac:dyDescent="0.3">
      <c r="P869" s="96"/>
    </row>
    <row r="870" spans="16:16" x14ac:dyDescent="0.3">
      <c r="P870" s="96"/>
    </row>
    <row r="871" spans="16:16" x14ac:dyDescent="0.3">
      <c r="P871" s="96"/>
    </row>
    <row r="872" spans="16:16" x14ac:dyDescent="0.3">
      <c r="P872" s="96"/>
    </row>
    <row r="873" spans="16:16" x14ac:dyDescent="0.3">
      <c r="P873" s="96"/>
    </row>
    <row r="874" spans="16:16" x14ac:dyDescent="0.3">
      <c r="P874" s="96"/>
    </row>
    <row r="875" spans="16:16" x14ac:dyDescent="0.3">
      <c r="P875" s="96"/>
    </row>
    <row r="876" spans="16:16" x14ac:dyDescent="0.3">
      <c r="P876" s="96"/>
    </row>
    <row r="877" spans="16:16" x14ac:dyDescent="0.3">
      <c r="P877" s="96"/>
    </row>
    <row r="878" spans="16:16" x14ac:dyDescent="0.3">
      <c r="P878" s="96"/>
    </row>
    <row r="879" spans="16:16" x14ac:dyDescent="0.3">
      <c r="P879" s="96"/>
    </row>
    <row r="880" spans="16:16" x14ac:dyDescent="0.3">
      <c r="P880" s="96"/>
    </row>
    <row r="881" spans="16:16" x14ac:dyDescent="0.3">
      <c r="P881" s="96"/>
    </row>
    <row r="882" spans="16:16" x14ac:dyDescent="0.3">
      <c r="P882" s="96"/>
    </row>
    <row r="883" spans="16:16" x14ac:dyDescent="0.3">
      <c r="P883" s="96"/>
    </row>
    <row r="884" spans="16:16" x14ac:dyDescent="0.3">
      <c r="P884" s="96"/>
    </row>
    <row r="885" spans="16:16" x14ac:dyDescent="0.3">
      <c r="P885" s="96"/>
    </row>
    <row r="886" spans="16:16" x14ac:dyDescent="0.3">
      <c r="P886" s="96"/>
    </row>
    <row r="887" spans="16:16" x14ac:dyDescent="0.3">
      <c r="P887" s="96"/>
    </row>
    <row r="888" spans="16:16" x14ac:dyDescent="0.3">
      <c r="P888" s="96"/>
    </row>
    <row r="889" spans="16:16" x14ac:dyDescent="0.3">
      <c r="P889" s="96"/>
    </row>
    <row r="890" spans="16:16" x14ac:dyDescent="0.3">
      <c r="P890" s="96"/>
    </row>
    <row r="891" spans="16:16" x14ac:dyDescent="0.3">
      <c r="P891" s="96"/>
    </row>
    <row r="892" spans="16:16" x14ac:dyDescent="0.3">
      <c r="P892" s="96"/>
    </row>
    <row r="893" spans="16:16" x14ac:dyDescent="0.3">
      <c r="P893" s="96"/>
    </row>
    <row r="894" spans="16:16" x14ac:dyDescent="0.3">
      <c r="P894" s="96"/>
    </row>
    <row r="895" spans="16:16" x14ac:dyDescent="0.3">
      <c r="P895" s="96"/>
    </row>
    <row r="896" spans="16:16" x14ac:dyDescent="0.3">
      <c r="P896" s="96"/>
    </row>
    <row r="897" spans="16:16" x14ac:dyDescent="0.3">
      <c r="P897" s="96"/>
    </row>
    <row r="898" spans="16:16" x14ac:dyDescent="0.3">
      <c r="P898" s="96"/>
    </row>
    <row r="899" spans="16:16" x14ac:dyDescent="0.3">
      <c r="P899" s="96"/>
    </row>
    <row r="900" spans="16:16" x14ac:dyDescent="0.3">
      <c r="P900" s="96"/>
    </row>
    <row r="901" spans="16:16" x14ac:dyDescent="0.3">
      <c r="P901" s="96"/>
    </row>
    <row r="902" spans="16:16" x14ac:dyDescent="0.3">
      <c r="P902" s="96"/>
    </row>
    <row r="903" spans="16:16" x14ac:dyDescent="0.3">
      <c r="P903" s="96"/>
    </row>
    <row r="904" spans="16:16" x14ac:dyDescent="0.3">
      <c r="P904" s="96"/>
    </row>
    <row r="905" spans="16:16" x14ac:dyDescent="0.3">
      <c r="P905" s="96"/>
    </row>
    <row r="906" spans="16:16" x14ac:dyDescent="0.3">
      <c r="P906" s="96"/>
    </row>
    <row r="907" spans="16:16" x14ac:dyDescent="0.3">
      <c r="P907" s="96"/>
    </row>
    <row r="908" spans="16:16" x14ac:dyDescent="0.3">
      <c r="P908" s="96"/>
    </row>
    <row r="909" spans="16:16" x14ac:dyDescent="0.3">
      <c r="P909" s="96"/>
    </row>
    <row r="910" spans="16:16" x14ac:dyDescent="0.3">
      <c r="P910" s="96"/>
    </row>
    <row r="911" spans="16:16" x14ac:dyDescent="0.3">
      <c r="P911" s="96"/>
    </row>
    <row r="912" spans="16:16" x14ac:dyDescent="0.3">
      <c r="P912" s="96"/>
    </row>
    <row r="913" spans="16:16" x14ac:dyDescent="0.3">
      <c r="P913" s="96"/>
    </row>
    <row r="914" spans="16:16" x14ac:dyDescent="0.3">
      <c r="P914" s="96"/>
    </row>
    <row r="915" spans="16:16" x14ac:dyDescent="0.3">
      <c r="P915" s="96"/>
    </row>
    <row r="916" spans="16:16" x14ac:dyDescent="0.3">
      <c r="P916" s="96"/>
    </row>
    <row r="917" spans="16:16" x14ac:dyDescent="0.3">
      <c r="P917" s="96"/>
    </row>
    <row r="918" spans="16:16" x14ac:dyDescent="0.3">
      <c r="P918" s="96"/>
    </row>
    <row r="919" spans="16:16" x14ac:dyDescent="0.3">
      <c r="P919" s="96"/>
    </row>
    <row r="920" spans="16:16" x14ac:dyDescent="0.3">
      <c r="P920" s="96"/>
    </row>
    <row r="921" spans="16:16" x14ac:dyDescent="0.3">
      <c r="P921" s="96"/>
    </row>
    <row r="922" spans="16:16" x14ac:dyDescent="0.3">
      <c r="P922" s="96"/>
    </row>
    <row r="923" spans="16:16" x14ac:dyDescent="0.3">
      <c r="P923" s="96"/>
    </row>
    <row r="924" spans="16:16" x14ac:dyDescent="0.3">
      <c r="P924" s="96"/>
    </row>
    <row r="925" spans="16:16" x14ac:dyDescent="0.3">
      <c r="P925" s="96"/>
    </row>
    <row r="926" spans="16:16" x14ac:dyDescent="0.3">
      <c r="P926" s="96"/>
    </row>
    <row r="927" spans="16:16" x14ac:dyDescent="0.3">
      <c r="P927" s="96"/>
    </row>
    <row r="928" spans="16:16" x14ac:dyDescent="0.3">
      <c r="P928" s="96"/>
    </row>
    <row r="929" spans="16:16" x14ac:dyDescent="0.3">
      <c r="P929" s="96"/>
    </row>
    <row r="930" spans="16:16" x14ac:dyDescent="0.3">
      <c r="P930" s="96"/>
    </row>
    <row r="931" spans="16:16" x14ac:dyDescent="0.3">
      <c r="P931" s="96"/>
    </row>
    <row r="932" spans="16:16" x14ac:dyDescent="0.3">
      <c r="P932" s="96"/>
    </row>
    <row r="933" spans="16:16" x14ac:dyDescent="0.3">
      <c r="P933" s="96"/>
    </row>
    <row r="934" spans="16:16" x14ac:dyDescent="0.3">
      <c r="P934" s="96"/>
    </row>
    <row r="935" spans="16:16" x14ac:dyDescent="0.3">
      <c r="P935" s="96"/>
    </row>
    <row r="936" spans="16:16" x14ac:dyDescent="0.3">
      <c r="P936" s="96"/>
    </row>
    <row r="937" spans="16:16" x14ac:dyDescent="0.3">
      <c r="P937" s="96"/>
    </row>
    <row r="938" spans="16:16" x14ac:dyDescent="0.3">
      <c r="P938" s="96"/>
    </row>
    <row r="939" spans="16:16" x14ac:dyDescent="0.3">
      <c r="P939" s="96"/>
    </row>
    <row r="940" spans="16:16" x14ac:dyDescent="0.3">
      <c r="P940" s="96"/>
    </row>
    <row r="941" spans="16:16" x14ac:dyDescent="0.3">
      <c r="P941" s="96"/>
    </row>
    <row r="942" spans="16:16" x14ac:dyDescent="0.3">
      <c r="P942" s="96"/>
    </row>
    <row r="943" spans="16:16" x14ac:dyDescent="0.3">
      <c r="P943" s="96"/>
    </row>
    <row r="944" spans="16:16" x14ac:dyDescent="0.3">
      <c r="P944" s="96"/>
    </row>
    <row r="945" spans="16:16" x14ac:dyDescent="0.3">
      <c r="P945" s="96"/>
    </row>
    <row r="946" spans="16:16" x14ac:dyDescent="0.3">
      <c r="P946" s="96"/>
    </row>
    <row r="947" spans="16:16" x14ac:dyDescent="0.3">
      <c r="P947" s="96"/>
    </row>
    <row r="948" spans="16:16" x14ac:dyDescent="0.3">
      <c r="P948" s="96"/>
    </row>
    <row r="949" spans="16:16" x14ac:dyDescent="0.3">
      <c r="P949" s="96"/>
    </row>
    <row r="950" spans="16:16" x14ac:dyDescent="0.3">
      <c r="P950" s="96"/>
    </row>
    <row r="951" spans="16:16" x14ac:dyDescent="0.3">
      <c r="P951" s="96"/>
    </row>
    <row r="952" spans="16:16" x14ac:dyDescent="0.3">
      <c r="P952" s="96"/>
    </row>
    <row r="953" spans="16:16" x14ac:dyDescent="0.3">
      <c r="P953" s="96"/>
    </row>
    <row r="954" spans="16:16" x14ac:dyDescent="0.3">
      <c r="P954" s="96"/>
    </row>
    <row r="955" spans="16:16" x14ac:dyDescent="0.3">
      <c r="P955" s="96"/>
    </row>
    <row r="956" spans="16:16" x14ac:dyDescent="0.3">
      <c r="P956" s="96"/>
    </row>
    <row r="957" spans="16:16" x14ac:dyDescent="0.3">
      <c r="P957" s="96"/>
    </row>
    <row r="958" spans="16:16" x14ac:dyDescent="0.3">
      <c r="P958" s="96"/>
    </row>
    <row r="959" spans="16:16" x14ac:dyDescent="0.3">
      <c r="P959" s="96"/>
    </row>
    <row r="960" spans="16:16" x14ac:dyDescent="0.3">
      <c r="P960" s="96"/>
    </row>
    <row r="961" spans="16:16" x14ac:dyDescent="0.3">
      <c r="P961" s="96"/>
    </row>
    <row r="962" spans="16:16" x14ac:dyDescent="0.3">
      <c r="P962" s="96"/>
    </row>
    <row r="963" spans="16:16" x14ac:dyDescent="0.3">
      <c r="P963" s="96"/>
    </row>
    <row r="964" spans="16:16" x14ac:dyDescent="0.3">
      <c r="P964" s="96"/>
    </row>
    <row r="965" spans="16:16" x14ac:dyDescent="0.3">
      <c r="P965" s="96"/>
    </row>
    <row r="966" spans="16:16" x14ac:dyDescent="0.3">
      <c r="P966" s="96"/>
    </row>
    <row r="967" spans="16:16" x14ac:dyDescent="0.3">
      <c r="P967" s="96"/>
    </row>
    <row r="968" spans="16:16" x14ac:dyDescent="0.3">
      <c r="P968" s="96"/>
    </row>
    <row r="969" spans="16:16" x14ac:dyDescent="0.3">
      <c r="P969" s="96"/>
    </row>
    <row r="970" spans="16:16" x14ac:dyDescent="0.3">
      <c r="P970" s="96"/>
    </row>
    <row r="971" spans="16:16" x14ac:dyDescent="0.3">
      <c r="P971" s="96"/>
    </row>
    <row r="972" spans="16:16" x14ac:dyDescent="0.3">
      <c r="P972" s="96"/>
    </row>
    <row r="973" spans="16:16" x14ac:dyDescent="0.3">
      <c r="P973" s="96"/>
    </row>
    <row r="974" spans="16:16" x14ac:dyDescent="0.3">
      <c r="P974" s="96"/>
    </row>
    <row r="975" spans="16:16" x14ac:dyDescent="0.3">
      <c r="P975" s="96"/>
    </row>
    <row r="976" spans="16:16" x14ac:dyDescent="0.3">
      <c r="P976" s="96"/>
    </row>
    <row r="977" spans="16:16" x14ac:dyDescent="0.3">
      <c r="P977" s="96"/>
    </row>
    <row r="978" spans="16:16" x14ac:dyDescent="0.3">
      <c r="P978" s="96"/>
    </row>
    <row r="979" spans="16:16" x14ac:dyDescent="0.3">
      <c r="P979" s="96"/>
    </row>
    <row r="980" spans="16:16" x14ac:dyDescent="0.3">
      <c r="P980" s="96"/>
    </row>
    <row r="981" spans="16:16" x14ac:dyDescent="0.3">
      <c r="P981" s="96"/>
    </row>
    <row r="982" spans="16:16" x14ac:dyDescent="0.3">
      <c r="P982" s="96"/>
    </row>
    <row r="983" spans="16:16" x14ac:dyDescent="0.3">
      <c r="P983" s="96"/>
    </row>
    <row r="984" spans="16:16" x14ac:dyDescent="0.3">
      <c r="P984" s="96"/>
    </row>
    <row r="985" spans="16:16" x14ac:dyDescent="0.3">
      <c r="P985" s="96"/>
    </row>
    <row r="986" spans="16:16" x14ac:dyDescent="0.3">
      <c r="P986" s="96"/>
    </row>
    <row r="987" spans="16:16" x14ac:dyDescent="0.3">
      <c r="P987" s="96"/>
    </row>
    <row r="988" spans="16:16" x14ac:dyDescent="0.3">
      <c r="P988" s="96"/>
    </row>
    <row r="989" spans="16:16" x14ac:dyDescent="0.3">
      <c r="P989" s="96"/>
    </row>
    <row r="990" spans="16:16" x14ac:dyDescent="0.3">
      <c r="P990" s="96"/>
    </row>
    <row r="991" spans="16:16" x14ac:dyDescent="0.3">
      <c r="P991" s="96"/>
    </row>
    <row r="992" spans="16:16" x14ac:dyDescent="0.3">
      <c r="P992" s="96"/>
    </row>
    <row r="993" spans="16:16" x14ac:dyDescent="0.3">
      <c r="P993" s="96"/>
    </row>
    <row r="994" spans="16:16" x14ac:dyDescent="0.3">
      <c r="P994" s="96"/>
    </row>
    <row r="995" spans="16:16" x14ac:dyDescent="0.3">
      <c r="P995" s="96"/>
    </row>
    <row r="996" spans="16:16" x14ac:dyDescent="0.3">
      <c r="P996" s="96"/>
    </row>
    <row r="997" spans="16:16" x14ac:dyDescent="0.3">
      <c r="P997" s="96"/>
    </row>
    <row r="998" spans="16:16" x14ac:dyDescent="0.3">
      <c r="P998" s="96"/>
    </row>
    <row r="999" spans="16:16" x14ac:dyDescent="0.3">
      <c r="P999" s="96"/>
    </row>
    <row r="1000" spans="16:16" x14ac:dyDescent="0.3">
      <c r="P1000" s="96"/>
    </row>
    <row r="1001" spans="16:16" x14ac:dyDescent="0.3">
      <c r="P1001" s="96"/>
    </row>
    <row r="1002" spans="16:16" x14ac:dyDescent="0.3">
      <c r="P1002" s="96"/>
    </row>
    <row r="1003" spans="16:16" x14ac:dyDescent="0.3">
      <c r="P1003" s="96"/>
    </row>
    <row r="1004" spans="16:16" x14ac:dyDescent="0.3">
      <c r="P1004" s="96"/>
    </row>
    <row r="1005" spans="16:16" x14ac:dyDescent="0.3">
      <c r="P1005" s="96"/>
    </row>
    <row r="1006" spans="16:16" x14ac:dyDescent="0.3">
      <c r="P1006" s="96"/>
    </row>
    <row r="1007" spans="16:16" x14ac:dyDescent="0.3">
      <c r="P1007" s="96"/>
    </row>
    <row r="1008" spans="16:16" x14ac:dyDescent="0.3">
      <c r="P1008" s="96"/>
    </row>
    <row r="1009" spans="16:16" x14ac:dyDescent="0.3">
      <c r="P1009" s="96"/>
    </row>
    <row r="1010" spans="16:16" x14ac:dyDescent="0.3">
      <c r="P1010" s="96"/>
    </row>
    <row r="1011" spans="16:16" x14ac:dyDescent="0.3">
      <c r="P1011" s="96"/>
    </row>
    <row r="1012" spans="16:16" x14ac:dyDescent="0.3">
      <c r="P1012" s="96"/>
    </row>
    <row r="1013" spans="16:16" x14ac:dyDescent="0.3">
      <c r="P1013" s="96"/>
    </row>
    <row r="1014" spans="16:16" x14ac:dyDescent="0.3">
      <c r="P1014" s="96"/>
    </row>
    <row r="1015" spans="16:16" x14ac:dyDescent="0.3">
      <c r="P1015" s="96"/>
    </row>
    <row r="1016" spans="16:16" x14ac:dyDescent="0.3">
      <c r="P1016" s="96"/>
    </row>
    <row r="1017" spans="16:16" x14ac:dyDescent="0.3">
      <c r="P1017" s="96"/>
    </row>
    <row r="1018" spans="16:16" x14ac:dyDescent="0.3">
      <c r="P1018" s="96"/>
    </row>
    <row r="1019" spans="16:16" x14ac:dyDescent="0.3">
      <c r="P1019" s="96"/>
    </row>
    <row r="1020" spans="16:16" x14ac:dyDescent="0.3">
      <c r="P1020" s="96"/>
    </row>
    <row r="1021" spans="16:16" x14ac:dyDescent="0.3">
      <c r="P1021" s="96"/>
    </row>
    <row r="1022" spans="16:16" x14ac:dyDescent="0.3">
      <c r="P1022" s="96"/>
    </row>
    <row r="1023" spans="16:16" x14ac:dyDescent="0.3">
      <c r="P1023" s="96"/>
    </row>
    <row r="1024" spans="16:16" x14ac:dyDescent="0.3">
      <c r="P1024" s="96"/>
    </row>
    <row r="1025" spans="16:16" x14ac:dyDescent="0.3">
      <c r="P1025" s="96"/>
    </row>
    <row r="1026" spans="16:16" x14ac:dyDescent="0.3">
      <c r="P1026" s="96"/>
    </row>
    <row r="1027" spans="16:16" x14ac:dyDescent="0.3">
      <c r="P1027" s="96"/>
    </row>
    <row r="1028" spans="16:16" x14ac:dyDescent="0.3">
      <c r="P1028" s="96"/>
    </row>
    <row r="1029" spans="16:16" x14ac:dyDescent="0.3">
      <c r="P1029" s="96"/>
    </row>
    <row r="1030" spans="16:16" x14ac:dyDescent="0.3">
      <c r="P1030" s="96"/>
    </row>
    <row r="1031" spans="16:16" x14ac:dyDescent="0.3">
      <c r="P1031" s="96"/>
    </row>
    <row r="1032" spans="16:16" x14ac:dyDescent="0.3">
      <c r="P1032" s="96"/>
    </row>
    <row r="1033" spans="16:16" x14ac:dyDescent="0.3">
      <c r="P1033" s="96"/>
    </row>
    <row r="1034" spans="16:16" x14ac:dyDescent="0.3">
      <c r="P1034" s="96"/>
    </row>
    <row r="1035" spans="16:16" x14ac:dyDescent="0.3">
      <c r="P1035" s="96"/>
    </row>
    <row r="1036" spans="16:16" x14ac:dyDescent="0.3">
      <c r="P1036" s="96"/>
    </row>
    <row r="1037" spans="16:16" x14ac:dyDescent="0.3">
      <c r="P1037" s="96"/>
    </row>
    <row r="1038" spans="16:16" x14ac:dyDescent="0.3">
      <c r="P1038" s="96"/>
    </row>
    <row r="1039" spans="16:16" x14ac:dyDescent="0.3">
      <c r="P1039" s="96"/>
    </row>
    <row r="1040" spans="16:16" x14ac:dyDescent="0.3">
      <c r="P1040" s="96"/>
    </row>
    <row r="1041" spans="16:16" x14ac:dyDescent="0.3">
      <c r="P1041" s="96"/>
    </row>
    <row r="1042" spans="16:16" x14ac:dyDescent="0.3">
      <c r="P1042" s="96"/>
    </row>
    <row r="1043" spans="16:16" x14ac:dyDescent="0.3">
      <c r="P1043" s="96"/>
    </row>
    <row r="1044" spans="16:16" x14ac:dyDescent="0.3">
      <c r="P1044" s="96"/>
    </row>
    <row r="1045" spans="16:16" x14ac:dyDescent="0.3">
      <c r="P1045" s="96"/>
    </row>
    <row r="1046" spans="16:16" x14ac:dyDescent="0.3">
      <c r="P1046" s="96"/>
    </row>
    <row r="1047" spans="16:16" x14ac:dyDescent="0.3">
      <c r="P1047" s="96"/>
    </row>
    <row r="1048" spans="16:16" x14ac:dyDescent="0.3">
      <c r="P1048" s="96"/>
    </row>
    <row r="1049" spans="16:16" x14ac:dyDescent="0.3">
      <c r="P1049" s="96"/>
    </row>
    <row r="1050" spans="16:16" x14ac:dyDescent="0.3">
      <c r="P1050" s="96"/>
    </row>
    <row r="1051" spans="16:16" x14ac:dyDescent="0.3">
      <c r="P1051" s="96"/>
    </row>
    <row r="1052" spans="16:16" x14ac:dyDescent="0.3">
      <c r="P1052" s="96"/>
    </row>
    <row r="1053" spans="16:16" x14ac:dyDescent="0.3">
      <c r="P1053" s="96"/>
    </row>
    <row r="1054" spans="16:16" x14ac:dyDescent="0.3">
      <c r="P1054" s="96"/>
    </row>
    <row r="1055" spans="16:16" x14ac:dyDescent="0.3">
      <c r="P1055" s="96"/>
    </row>
    <row r="1056" spans="16:16" x14ac:dyDescent="0.3">
      <c r="P1056" s="96"/>
    </row>
    <row r="1057" spans="16:16" x14ac:dyDescent="0.3">
      <c r="P1057" s="96"/>
    </row>
    <row r="1058" spans="16:16" x14ac:dyDescent="0.3">
      <c r="P1058" s="96"/>
    </row>
    <row r="1059" spans="16:16" x14ac:dyDescent="0.3">
      <c r="P1059" s="96"/>
    </row>
    <row r="1060" spans="16:16" x14ac:dyDescent="0.3">
      <c r="P1060" s="96"/>
    </row>
    <row r="1061" spans="16:16" x14ac:dyDescent="0.3">
      <c r="P1061" s="96"/>
    </row>
    <row r="1062" spans="16:16" x14ac:dyDescent="0.3">
      <c r="P1062" s="96"/>
    </row>
    <row r="1063" spans="16:16" x14ac:dyDescent="0.3">
      <c r="P1063" s="96"/>
    </row>
    <row r="1064" spans="16:16" x14ac:dyDescent="0.3">
      <c r="P1064" s="96"/>
    </row>
    <row r="1065" spans="16:16" x14ac:dyDescent="0.3">
      <c r="P1065" s="96"/>
    </row>
    <row r="1066" spans="16:16" x14ac:dyDescent="0.3">
      <c r="P1066" s="96"/>
    </row>
    <row r="1067" spans="16:16" x14ac:dyDescent="0.3">
      <c r="P1067" s="96"/>
    </row>
    <row r="1068" spans="16:16" x14ac:dyDescent="0.3">
      <c r="P1068" s="96"/>
    </row>
    <row r="1069" spans="16:16" x14ac:dyDescent="0.3">
      <c r="P1069" s="96"/>
    </row>
    <row r="1070" spans="16:16" x14ac:dyDescent="0.3">
      <c r="P1070" s="96"/>
    </row>
    <row r="1071" spans="16:16" x14ac:dyDescent="0.3">
      <c r="P1071" s="96"/>
    </row>
    <row r="1072" spans="16:16" x14ac:dyDescent="0.3">
      <c r="P1072" s="96"/>
    </row>
    <row r="1073" spans="16:16" x14ac:dyDescent="0.3">
      <c r="P1073" s="96"/>
    </row>
    <row r="1074" spans="16:16" x14ac:dyDescent="0.3">
      <c r="P1074" s="96"/>
    </row>
    <row r="1075" spans="16:16" x14ac:dyDescent="0.3">
      <c r="P1075" s="96"/>
    </row>
    <row r="1076" spans="16:16" x14ac:dyDescent="0.3">
      <c r="P1076" s="96"/>
    </row>
    <row r="1077" spans="16:16" x14ac:dyDescent="0.3">
      <c r="P1077" s="96"/>
    </row>
    <row r="1078" spans="16:16" x14ac:dyDescent="0.3">
      <c r="P1078" s="96"/>
    </row>
    <row r="1079" spans="16:16" x14ac:dyDescent="0.3">
      <c r="P1079" s="96"/>
    </row>
    <row r="1080" spans="16:16" x14ac:dyDescent="0.3">
      <c r="P1080" s="96"/>
    </row>
    <row r="1081" spans="16:16" x14ac:dyDescent="0.3">
      <c r="P1081" s="96"/>
    </row>
    <row r="1082" spans="16:16" x14ac:dyDescent="0.3">
      <c r="P1082" s="96"/>
    </row>
    <row r="1083" spans="16:16" x14ac:dyDescent="0.3">
      <c r="P1083" s="96"/>
    </row>
    <row r="1084" spans="16:16" x14ac:dyDescent="0.3">
      <c r="P1084" s="96"/>
    </row>
    <row r="1085" spans="16:16" x14ac:dyDescent="0.3">
      <c r="P1085" s="96"/>
    </row>
    <row r="1086" spans="16:16" x14ac:dyDescent="0.3">
      <c r="P1086" s="96"/>
    </row>
    <row r="1087" spans="16:16" x14ac:dyDescent="0.3">
      <c r="P1087" s="96"/>
    </row>
    <row r="1088" spans="16:16" x14ac:dyDescent="0.3">
      <c r="P1088" s="96"/>
    </row>
    <row r="1089" spans="16:16" x14ac:dyDescent="0.3">
      <c r="P1089" s="96"/>
    </row>
    <row r="1090" spans="16:16" x14ac:dyDescent="0.3">
      <c r="P1090" s="96"/>
    </row>
    <row r="1091" spans="16:16" x14ac:dyDescent="0.3">
      <c r="P1091" s="96"/>
    </row>
    <row r="1092" spans="16:16" x14ac:dyDescent="0.3">
      <c r="P1092" s="96"/>
    </row>
    <row r="1093" spans="16:16" x14ac:dyDescent="0.3">
      <c r="P1093" s="96"/>
    </row>
    <row r="1094" spans="16:16" x14ac:dyDescent="0.3">
      <c r="P1094" s="96"/>
    </row>
    <row r="1095" spans="16:16" x14ac:dyDescent="0.3">
      <c r="P1095" s="96"/>
    </row>
    <row r="1096" spans="16:16" x14ac:dyDescent="0.3">
      <c r="P1096" s="96"/>
    </row>
    <row r="1097" spans="16:16" x14ac:dyDescent="0.3">
      <c r="P1097" s="96"/>
    </row>
    <row r="1098" spans="16:16" x14ac:dyDescent="0.3">
      <c r="P1098" s="96"/>
    </row>
    <row r="1099" spans="16:16" x14ac:dyDescent="0.3">
      <c r="P1099" s="96"/>
    </row>
    <row r="1100" spans="16:16" x14ac:dyDescent="0.3">
      <c r="P1100" s="96"/>
    </row>
    <row r="1101" spans="16:16" x14ac:dyDescent="0.3">
      <c r="P1101" s="96"/>
    </row>
    <row r="1102" spans="16:16" x14ac:dyDescent="0.3">
      <c r="P1102" s="96"/>
    </row>
    <row r="1103" spans="16:16" x14ac:dyDescent="0.3">
      <c r="P1103" s="96"/>
    </row>
    <row r="1104" spans="16:16" x14ac:dyDescent="0.3">
      <c r="P1104" s="96"/>
    </row>
    <row r="1105" spans="16:16" x14ac:dyDescent="0.3">
      <c r="P1105" s="96"/>
    </row>
    <row r="1106" spans="16:16" x14ac:dyDescent="0.3">
      <c r="P1106" s="96"/>
    </row>
    <row r="1107" spans="16:16" x14ac:dyDescent="0.3">
      <c r="P1107" s="96"/>
    </row>
    <row r="1108" spans="16:16" x14ac:dyDescent="0.3">
      <c r="P1108" s="96"/>
    </row>
    <row r="1109" spans="16:16" x14ac:dyDescent="0.3">
      <c r="P1109" s="96"/>
    </row>
    <row r="1110" spans="16:16" x14ac:dyDescent="0.3">
      <c r="P1110" s="96"/>
    </row>
    <row r="1111" spans="16:16" x14ac:dyDescent="0.3">
      <c r="P1111" s="96"/>
    </row>
    <row r="1112" spans="16:16" x14ac:dyDescent="0.3">
      <c r="P1112" s="96"/>
    </row>
    <row r="1113" spans="16:16" x14ac:dyDescent="0.3">
      <c r="P1113" s="96"/>
    </row>
    <row r="1114" spans="16:16" x14ac:dyDescent="0.3">
      <c r="P1114" s="96"/>
    </row>
    <row r="1115" spans="16:16" x14ac:dyDescent="0.3">
      <c r="P1115" s="96"/>
    </row>
    <row r="1116" spans="16:16" x14ac:dyDescent="0.3">
      <c r="P1116" s="96"/>
    </row>
    <row r="1117" spans="16:16" x14ac:dyDescent="0.3">
      <c r="P1117" s="96"/>
    </row>
    <row r="1118" spans="16:16" x14ac:dyDescent="0.3">
      <c r="P1118" s="96"/>
    </row>
    <row r="1119" spans="16:16" x14ac:dyDescent="0.3">
      <c r="P1119" s="96"/>
    </row>
    <row r="1120" spans="16:16" x14ac:dyDescent="0.3">
      <c r="P1120" s="96"/>
    </row>
    <row r="1121" spans="16:16" x14ac:dyDescent="0.3">
      <c r="P1121" s="96"/>
    </row>
    <row r="1122" spans="16:16" x14ac:dyDescent="0.3">
      <c r="P1122" s="96"/>
    </row>
    <row r="1123" spans="16:16" x14ac:dyDescent="0.3">
      <c r="P1123" s="96"/>
    </row>
    <row r="1124" spans="16:16" x14ac:dyDescent="0.3">
      <c r="P1124" s="96"/>
    </row>
    <row r="1125" spans="16:16" x14ac:dyDescent="0.3">
      <c r="P1125" s="96"/>
    </row>
    <row r="1126" spans="16:16" x14ac:dyDescent="0.3">
      <c r="P1126" s="96"/>
    </row>
    <row r="1127" spans="16:16" x14ac:dyDescent="0.3">
      <c r="P1127" s="96"/>
    </row>
    <row r="1128" spans="16:16" x14ac:dyDescent="0.3">
      <c r="P1128" s="96"/>
    </row>
    <row r="1129" spans="16:16" x14ac:dyDescent="0.3">
      <c r="P1129" s="96"/>
    </row>
    <row r="1130" spans="16:16" x14ac:dyDescent="0.3">
      <c r="P1130" s="96"/>
    </row>
    <row r="1131" spans="16:16" x14ac:dyDescent="0.3">
      <c r="P1131" s="96"/>
    </row>
    <row r="1132" spans="16:16" x14ac:dyDescent="0.3">
      <c r="P1132" s="96"/>
    </row>
    <row r="1133" spans="16:16" x14ac:dyDescent="0.3">
      <c r="P1133" s="96"/>
    </row>
    <row r="1134" spans="16:16" x14ac:dyDescent="0.3">
      <c r="P1134" s="96"/>
    </row>
    <row r="1135" spans="16:16" x14ac:dyDescent="0.3">
      <c r="P1135" s="96"/>
    </row>
    <row r="1136" spans="16:16" x14ac:dyDescent="0.3">
      <c r="P1136" s="96"/>
    </row>
    <row r="1137" spans="16:16" x14ac:dyDescent="0.3">
      <c r="P1137" s="96"/>
    </row>
    <row r="1138" spans="16:16" x14ac:dyDescent="0.3">
      <c r="P1138" s="96"/>
    </row>
    <row r="1139" spans="16:16" x14ac:dyDescent="0.3">
      <c r="P1139" s="96"/>
    </row>
    <row r="1140" spans="16:16" x14ac:dyDescent="0.3">
      <c r="P1140" s="96"/>
    </row>
    <row r="1141" spans="16:16" x14ac:dyDescent="0.3">
      <c r="P1141" s="96"/>
    </row>
    <row r="1142" spans="16:16" x14ac:dyDescent="0.3">
      <c r="P1142" s="96"/>
    </row>
    <row r="1143" spans="16:16" x14ac:dyDescent="0.3">
      <c r="P1143" s="96"/>
    </row>
    <row r="1144" spans="16:16" x14ac:dyDescent="0.3">
      <c r="P1144" s="96"/>
    </row>
    <row r="1145" spans="16:16" x14ac:dyDescent="0.3">
      <c r="P1145" s="96"/>
    </row>
    <row r="1146" spans="16:16" x14ac:dyDescent="0.3">
      <c r="P1146" s="96"/>
    </row>
    <row r="1147" spans="16:16" x14ac:dyDescent="0.3">
      <c r="P1147" s="96"/>
    </row>
    <row r="1148" spans="16:16" x14ac:dyDescent="0.3">
      <c r="P1148" s="96"/>
    </row>
    <row r="1149" spans="16:16" x14ac:dyDescent="0.3">
      <c r="P1149" s="96"/>
    </row>
    <row r="1150" spans="16:16" x14ac:dyDescent="0.3">
      <c r="P1150" s="96"/>
    </row>
    <row r="1151" spans="16:16" x14ac:dyDescent="0.3">
      <c r="P1151" s="96"/>
    </row>
    <row r="1152" spans="16:16" x14ac:dyDescent="0.3">
      <c r="P1152" s="96"/>
    </row>
    <row r="1153" spans="16:16" x14ac:dyDescent="0.3">
      <c r="P1153" s="96"/>
    </row>
    <row r="1154" spans="16:16" x14ac:dyDescent="0.3">
      <c r="P1154" s="96"/>
    </row>
    <row r="1155" spans="16:16" x14ac:dyDescent="0.3">
      <c r="P1155" s="96"/>
    </row>
    <row r="1156" spans="16:16" x14ac:dyDescent="0.3">
      <c r="P1156" s="96"/>
    </row>
    <row r="1157" spans="16:16" x14ac:dyDescent="0.3">
      <c r="P1157" s="96"/>
    </row>
    <row r="1158" spans="16:16" x14ac:dyDescent="0.3">
      <c r="P1158" s="96"/>
    </row>
    <row r="1159" spans="16:16" x14ac:dyDescent="0.3">
      <c r="P1159" s="96"/>
    </row>
    <row r="1160" spans="16:16" x14ac:dyDescent="0.3">
      <c r="P1160" s="96"/>
    </row>
    <row r="1161" spans="16:16" x14ac:dyDescent="0.3">
      <c r="P1161" s="96"/>
    </row>
    <row r="1162" spans="16:16" x14ac:dyDescent="0.3">
      <c r="P1162" s="96"/>
    </row>
    <row r="1163" spans="16:16" x14ac:dyDescent="0.3">
      <c r="P1163" s="96"/>
    </row>
    <row r="1164" spans="16:16" x14ac:dyDescent="0.3">
      <c r="P1164" s="96"/>
    </row>
    <row r="1165" spans="16:16" x14ac:dyDescent="0.3">
      <c r="P1165" s="96"/>
    </row>
    <row r="1166" spans="16:16" x14ac:dyDescent="0.3">
      <c r="P1166" s="96"/>
    </row>
    <row r="1167" spans="16:16" x14ac:dyDescent="0.3">
      <c r="P1167" s="96"/>
    </row>
    <row r="1168" spans="16:16" x14ac:dyDescent="0.3">
      <c r="P1168" s="96"/>
    </row>
    <row r="1169" spans="16:16" x14ac:dyDescent="0.3">
      <c r="P1169" s="96"/>
    </row>
    <row r="1170" spans="16:16" x14ac:dyDescent="0.3">
      <c r="P1170" s="96"/>
    </row>
    <row r="1171" spans="16:16" x14ac:dyDescent="0.3">
      <c r="P1171" s="96"/>
    </row>
    <row r="1172" spans="16:16" x14ac:dyDescent="0.3">
      <c r="P1172" s="96"/>
    </row>
    <row r="1173" spans="16:16" x14ac:dyDescent="0.3">
      <c r="P1173" s="96"/>
    </row>
    <row r="1174" spans="16:16" x14ac:dyDescent="0.3">
      <c r="P1174" s="96"/>
    </row>
    <row r="1175" spans="16:16" x14ac:dyDescent="0.3">
      <c r="P1175" s="96"/>
    </row>
    <row r="1176" spans="16:16" x14ac:dyDescent="0.3">
      <c r="P1176" s="96"/>
    </row>
    <row r="1177" spans="16:16" x14ac:dyDescent="0.3">
      <c r="P1177" s="96"/>
    </row>
    <row r="1178" spans="16:16" x14ac:dyDescent="0.3">
      <c r="P1178" s="96"/>
    </row>
    <row r="1179" spans="16:16" x14ac:dyDescent="0.3">
      <c r="P1179" s="96"/>
    </row>
    <row r="1180" spans="16:16" x14ac:dyDescent="0.3">
      <c r="P1180" s="96"/>
    </row>
    <row r="1181" spans="16:16" x14ac:dyDescent="0.3">
      <c r="P1181" s="96"/>
    </row>
    <row r="1182" spans="16:16" x14ac:dyDescent="0.3">
      <c r="P1182" s="96"/>
    </row>
    <row r="1183" spans="16:16" x14ac:dyDescent="0.3">
      <c r="P1183" s="96"/>
    </row>
    <row r="1184" spans="16:16" x14ac:dyDescent="0.3">
      <c r="P1184" s="96"/>
    </row>
    <row r="1185" spans="16:16" x14ac:dyDescent="0.3">
      <c r="P1185" s="96"/>
    </row>
    <row r="1186" spans="16:16" x14ac:dyDescent="0.3">
      <c r="P1186" s="96"/>
    </row>
    <row r="1187" spans="16:16" x14ac:dyDescent="0.3">
      <c r="P1187" s="96"/>
    </row>
    <row r="1188" spans="16:16" x14ac:dyDescent="0.3">
      <c r="P1188" s="96"/>
    </row>
    <row r="1189" spans="16:16" x14ac:dyDescent="0.3">
      <c r="P1189" s="96"/>
    </row>
    <row r="1190" spans="16:16" x14ac:dyDescent="0.3">
      <c r="P1190" s="96"/>
    </row>
    <row r="1191" spans="16:16" x14ac:dyDescent="0.3">
      <c r="P1191" s="96"/>
    </row>
    <row r="1192" spans="16:16" x14ac:dyDescent="0.3">
      <c r="P1192" s="96"/>
    </row>
    <row r="1193" spans="16:16" x14ac:dyDescent="0.3">
      <c r="P1193" s="96"/>
    </row>
    <row r="1194" spans="16:16" x14ac:dyDescent="0.3">
      <c r="P1194" s="96"/>
    </row>
    <row r="1195" spans="16:16" x14ac:dyDescent="0.3">
      <c r="P1195" s="96"/>
    </row>
    <row r="1196" spans="16:16" x14ac:dyDescent="0.3">
      <c r="P1196" s="96"/>
    </row>
    <row r="1197" spans="16:16" x14ac:dyDescent="0.3">
      <c r="P1197" s="96"/>
    </row>
    <row r="1198" spans="16:16" x14ac:dyDescent="0.3">
      <c r="P1198" s="96"/>
    </row>
    <row r="1199" spans="16:16" x14ac:dyDescent="0.3">
      <c r="P1199" s="96"/>
    </row>
    <row r="1200" spans="16:16" x14ac:dyDescent="0.3">
      <c r="P1200" s="96"/>
    </row>
    <row r="1201" spans="16:16" x14ac:dyDescent="0.3">
      <c r="P1201" s="96"/>
    </row>
    <row r="1202" spans="16:16" x14ac:dyDescent="0.3">
      <c r="P1202" s="96"/>
    </row>
    <row r="1203" spans="16:16" x14ac:dyDescent="0.3">
      <c r="P1203" s="96"/>
    </row>
    <row r="1204" spans="16:16" x14ac:dyDescent="0.3">
      <c r="P1204" s="96"/>
    </row>
    <row r="1205" spans="16:16" x14ac:dyDescent="0.3">
      <c r="P1205" s="96"/>
    </row>
    <row r="1206" spans="16:16" x14ac:dyDescent="0.3">
      <c r="P1206" s="96"/>
    </row>
    <row r="1207" spans="16:16" x14ac:dyDescent="0.3">
      <c r="P1207" s="96"/>
    </row>
    <row r="1208" spans="16:16" x14ac:dyDescent="0.3">
      <c r="P1208" s="96"/>
    </row>
    <row r="1209" spans="16:16" x14ac:dyDescent="0.3">
      <c r="P1209" s="96"/>
    </row>
    <row r="1210" spans="16:16" x14ac:dyDescent="0.3">
      <c r="P1210" s="96"/>
    </row>
    <row r="1211" spans="16:16" x14ac:dyDescent="0.3">
      <c r="P1211" s="96"/>
    </row>
    <row r="1212" spans="16:16" x14ac:dyDescent="0.3">
      <c r="P1212" s="96"/>
    </row>
    <row r="1213" spans="16:16" x14ac:dyDescent="0.3">
      <c r="P1213" s="96"/>
    </row>
    <row r="1214" spans="16:16" x14ac:dyDescent="0.3">
      <c r="P1214" s="96"/>
    </row>
    <row r="1215" spans="16:16" x14ac:dyDescent="0.3">
      <c r="P1215" s="96"/>
    </row>
    <row r="1216" spans="16:16" x14ac:dyDescent="0.3">
      <c r="P1216" s="96"/>
    </row>
    <row r="1217" spans="16:16" x14ac:dyDescent="0.3">
      <c r="P1217" s="96"/>
    </row>
    <row r="1218" spans="16:16" x14ac:dyDescent="0.3">
      <c r="P1218" s="96"/>
    </row>
    <row r="1219" spans="16:16" x14ac:dyDescent="0.3">
      <c r="P1219" s="96"/>
    </row>
    <row r="1220" spans="16:16" x14ac:dyDescent="0.3">
      <c r="P1220" s="96"/>
    </row>
    <row r="1221" spans="16:16" x14ac:dyDescent="0.3">
      <c r="P1221" s="96"/>
    </row>
    <row r="1222" spans="16:16" x14ac:dyDescent="0.3">
      <c r="P1222" s="96"/>
    </row>
    <row r="1223" spans="16:16" x14ac:dyDescent="0.3">
      <c r="P1223" s="96"/>
    </row>
    <row r="1224" spans="16:16" x14ac:dyDescent="0.3">
      <c r="P1224" s="96"/>
    </row>
    <row r="1225" spans="16:16" x14ac:dyDescent="0.3">
      <c r="P1225" s="96"/>
    </row>
    <row r="1226" spans="16:16" x14ac:dyDescent="0.3">
      <c r="P1226" s="96"/>
    </row>
    <row r="1227" spans="16:16" x14ac:dyDescent="0.3">
      <c r="P1227" s="96"/>
    </row>
    <row r="1228" spans="16:16" x14ac:dyDescent="0.3">
      <c r="P1228" s="96"/>
    </row>
    <row r="1229" spans="16:16" x14ac:dyDescent="0.3">
      <c r="P1229" s="96"/>
    </row>
    <row r="1230" spans="16:16" x14ac:dyDescent="0.3">
      <c r="P1230" s="96"/>
    </row>
    <row r="1231" spans="16:16" x14ac:dyDescent="0.3">
      <c r="P1231" s="96"/>
    </row>
    <row r="1232" spans="16:16" x14ac:dyDescent="0.3">
      <c r="P1232" s="96"/>
    </row>
    <row r="1233" spans="16:16" x14ac:dyDescent="0.3">
      <c r="P1233" s="96"/>
    </row>
    <row r="1234" spans="16:16" x14ac:dyDescent="0.3">
      <c r="P1234" s="96"/>
    </row>
    <row r="1235" spans="16:16" x14ac:dyDescent="0.3">
      <c r="P1235" s="96"/>
    </row>
    <row r="1236" spans="16:16" x14ac:dyDescent="0.3">
      <c r="P1236" s="96"/>
    </row>
    <row r="1237" spans="16:16" x14ac:dyDescent="0.3">
      <c r="P1237" s="96"/>
    </row>
    <row r="1238" spans="16:16" x14ac:dyDescent="0.3">
      <c r="P1238" s="96"/>
    </row>
    <row r="1239" spans="16:16" x14ac:dyDescent="0.3">
      <c r="P1239" s="96"/>
    </row>
    <row r="1240" spans="16:16" x14ac:dyDescent="0.3">
      <c r="P1240" s="96"/>
    </row>
    <row r="1241" spans="16:16" x14ac:dyDescent="0.3">
      <c r="P1241" s="96"/>
    </row>
    <row r="1242" spans="16:16" x14ac:dyDescent="0.3">
      <c r="P1242" s="96"/>
    </row>
    <row r="1243" spans="16:16" x14ac:dyDescent="0.3">
      <c r="P1243" s="96"/>
    </row>
    <row r="1244" spans="16:16" x14ac:dyDescent="0.3">
      <c r="P1244" s="96"/>
    </row>
    <row r="1245" spans="16:16" x14ac:dyDescent="0.3">
      <c r="P1245" s="96"/>
    </row>
    <row r="1246" spans="16:16" x14ac:dyDescent="0.3">
      <c r="P1246" s="96"/>
    </row>
    <row r="1247" spans="16:16" x14ac:dyDescent="0.3">
      <c r="P1247" s="96"/>
    </row>
    <row r="1248" spans="16:16" x14ac:dyDescent="0.3">
      <c r="P1248" s="96"/>
    </row>
    <row r="1249" spans="16:16" x14ac:dyDescent="0.3">
      <c r="P1249" s="96"/>
    </row>
    <row r="1250" spans="16:16" x14ac:dyDescent="0.3">
      <c r="P1250" s="96"/>
    </row>
    <row r="1251" spans="16:16" x14ac:dyDescent="0.3">
      <c r="P1251" s="96"/>
    </row>
    <row r="1252" spans="16:16" x14ac:dyDescent="0.3">
      <c r="P1252" s="96"/>
    </row>
    <row r="1253" spans="16:16" x14ac:dyDescent="0.3">
      <c r="P1253" s="96"/>
    </row>
    <row r="1254" spans="16:16" x14ac:dyDescent="0.3">
      <c r="P1254" s="96"/>
    </row>
    <row r="1255" spans="16:16" x14ac:dyDescent="0.3">
      <c r="P1255" s="96"/>
    </row>
    <row r="1256" spans="16:16" x14ac:dyDescent="0.3">
      <c r="P1256" s="96"/>
    </row>
    <row r="1257" spans="16:16" x14ac:dyDescent="0.3">
      <c r="P1257" s="96"/>
    </row>
    <row r="1258" spans="16:16" x14ac:dyDescent="0.3">
      <c r="P1258" s="96"/>
    </row>
    <row r="1259" spans="16:16" x14ac:dyDescent="0.3">
      <c r="P1259" s="96"/>
    </row>
    <row r="1260" spans="16:16" x14ac:dyDescent="0.3">
      <c r="P1260" s="96"/>
    </row>
    <row r="1261" spans="16:16" x14ac:dyDescent="0.3">
      <c r="P1261" s="96"/>
    </row>
    <row r="1262" spans="16:16" x14ac:dyDescent="0.3">
      <c r="P1262" s="96"/>
    </row>
    <row r="1263" spans="16:16" x14ac:dyDescent="0.3">
      <c r="P1263" s="96"/>
    </row>
    <row r="1264" spans="16:16" x14ac:dyDescent="0.3">
      <c r="P1264" s="96"/>
    </row>
    <row r="1265" spans="16:16" x14ac:dyDescent="0.3">
      <c r="P1265" s="96"/>
    </row>
    <row r="1266" spans="16:16" x14ac:dyDescent="0.3">
      <c r="P1266" s="96"/>
    </row>
    <row r="1267" spans="16:16" x14ac:dyDescent="0.3">
      <c r="P1267" s="96"/>
    </row>
    <row r="1268" spans="16:16" x14ac:dyDescent="0.3">
      <c r="P1268" s="96"/>
    </row>
    <row r="1269" spans="16:16" x14ac:dyDescent="0.3">
      <c r="P1269" s="96"/>
    </row>
    <row r="1270" spans="16:16" x14ac:dyDescent="0.3">
      <c r="P1270" s="96"/>
    </row>
    <row r="1271" spans="16:16" x14ac:dyDescent="0.3">
      <c r="P1271" s="96"/>
    </row>
    <row r="1272" spans="16:16" x14ac:dyDescent="0.3">
      <c r="P1272" s="96"/>
    </row>
    <row r="1273" spans="16:16" x14ac:dyDescent="0.3">
      <c r="P1273" s="96"/>
    </row>
    <row r="1274" spans="16:16" x14ac:dyDescent="0.3">
      <c r="P1274" s="96"/>
    </row>
    <row r="1275" spans="16:16" x14ac:dyDescent="0.3">
      <c r="P1275" s="96"/>
    </row>
    <row r="1276" spans="16:16" x14ac:dyDescent="0.3">
      <c r="P1276" s="96"/>
    </row>
    <row r="1277" spans="16:16" x14ac:dyDescent="0.3">
      <c r="P1277" s="96"/>
    </row>
    <row r="1278" spans="16:16" x14ac:dyDescent="0.3">
      <c r="P1278" s="96"/>
    </row>
    <row r="1279" spans="16:16" x14ac:dyDescent="0.3">
      <c r="P1279" s="96"/>
    </row>
    <row r="1280" spans="16:16" x14ac:dyDescent="0.3">
      <c r="P1280" s="96"/>
    </row>
    <row r="1281" spans="16:16" x14ac:dyDescent="0.3">
      <c r="P1281" s="96"/>
    </row>
    <row r="1282" spans="16:16" x14ac:dyDescent="0.3">
      <c r="P1282" s="96"/>
    </row>
    <row r="1283" spans="16:16" x14ac:dyDescent="0.3">
      <c r="P1283" s="96"/>
    </row>
    <row r="1284" spans="16:16" x14ac:dyDescent="0.3">
      <c r="P1284" s="96"/>
    </row>
    <row r="1285" spans="16:16" x14ac:dyDescent="0.3">
      <c r="P1285" s="96"/>
    </row>
    <row r="1286" spans="16:16" x14ac:dyDescent="0.3">
      <c r="P1286" s="96"/>
    </row>
    <row r="1287" spans="16:16" x14ac:dyDescent="0.3">
      <c r="P1287" s="96"/>
    </row>
    <row r="1288" spans="16:16" x14ac:dyDescent="0.3">
      <c r="P1288" s="96"/>
    </row>
    <row r="1289" spans="16:16" x14ac:dyDescent="0.3">
      <c r="P1289" s="96"/>
    </row>
    <row r="1290" spans="16:16" x14ac:dyDescent="0.3">
      <c r="P1290" s="96"/>
    </row>
    <row r="1291" spans="16:16" x14ac:dyDescent="0.3">
      <c r="P1291" s="96"/>
    </row>
    <row r="1292" spans="16:16" x14ac:dyDescent="0.3">
      <c r="P1292" s="96"/>
    </row>
    <row r="1293" spans="16:16" x14ac:dyDescent="0.3">
      <c r="P1293" s="96"/>
    </row>
    <row r="1294" spans="16:16" x14ac:dyDescent="0.3">
      <c r="P1294" s="96"/>
    </row>
    <row r="1295" spans="16:16" x14ac:dyDescent="0.3">
      <c r="P1295" s="96"/>
    </row>
    <row r="1296" spans="16:16" x14ac:dyDescent="0.3">
      <c r="P1296" s="96"/>
    </row>
    <row r="1297" spans="16:16" x14ac:dyDescent="0.3">
      <c r="P1297" s="96"/>
    </row>
    <row r="1298" spans="16:16" x14ac:dyDescent="0.3">
      <c r="P1298" s="96"/>
    </row>
    <row r="1299" spans="16:16" x14ac:dyDescent="0.3">
      <c r="P1299" s="96"/>
    </row>
    <row r="1300" spans="16:16" x14ac:dyDescent="0.3">
      <c r="P1300" s="96"/>
    </row>
    <row r="1301" spans="16:16" x14ac:dyDescent="0.3">
      <c r="P1301" s="96"/>
    </row>
    <row r="1302" spans="16:16" x14ac:dyDescent="0.3">
      <c r="P1302" s="96"/>
    </row>
    <row r="1303" spans="16:16" x14ac:dyDescent="0.3">
      <c r="P1303" s="96"/>
    </row>
    <row r="1304" spans="16:16" x14ac:dyDescent="0.3">
      <c r="P1304" s="96"/>
    </row>
    <row r="1305" spans="16:16" x14ac:dyDescent="0.3">
      <c r="P1305" s="96"/>
    </row>
    <row r="1306" spans="16:16" x14ac:dyDescent="0.3">
      <c r="P1306" s="96" t="s">
        <v>1591</v>
      </c>
    </row>
    <row r="1307" spans="16:16" x14ac:dyDescent="0.3">
      <c r="P1307" s="96" t="s">
        <v>1591</v>
      </c>
    </row>
    <row r="1308" spans="16:16" x14ac:dyDescent="0.3">
      <c r="P1308" s="96" t="s">
        <v>1592</v>
      </c>
    </row>
    <row r="1309" spans="16:16" x14ac:dyDescent="0.3">
      <c r="P1309" s="96" t="s">
        <v>1592</v>
      </c>
    </row>
    <row r="1310" spans="16:16" x14ac:dyDescent="0.3">
      <c r="P1310" s="96" t="s">
        <v>1593</v>
      </c>
    </row>
    <row r="1311" spans="16:16" x14ac:dyDescent="0.3">
      <c r="P1311" s="96" t="s">
        <v>1593</v>
      </c>
    </row>
    <row r="1312" spans="16:16" x14ac:dyDescent="0.3">
      <c r="P1312" s="96" t="s">
        <v>1592</v>
      </c>
    </row>
    <row r="1313" spans="16:16" x14ac:dyDescent="0.3">
      <c r="P1313" s="96" t="s">
        <v>1592</v>
      </c>
    </row>
    <row r="1314" spans="16:16" x14ac:dyDescent="0.3">
      <c r="P1314" s="96" t="s">
        <v>1591</v>
      </c>
    </row>
    <row r="1315" spans="16:16" x14ac:dyDescent="0.3">
      <c r="P1315" s="96" t="s">
        <v>1591</v>
      </c>
    </row>
    <row r="1316" spans="16:16" x14ac:dyDescent="0.3">
      <c r="P1316" s="96" t="s">
        <v>1592</v>
      </c>
    </row>
    <row r="1317" spans="16:16" x14ac:dyDescent="0.3">
      <c r="P1317" s="96" t="s">
        <v>1592</v>
      </c>
    </row>
    <row r="1318" spans="16:16" x14ac:dyDescent="0.3">
      <c r="P1318" s="96" t="s">
        <v>1593</v>
      </c>
    </row>
    <row r="1319" spans="16:16" x14ac:dyDescent="0.3">
      <c r="P1319" s="96" t="s">
        <v>1593</v>
      </c>
    </row>
    <row r="1320" spans="16:16" x14ac:dyDescent="0.3">
      <c r="P1320" s="96" t="s">
        <v>1591</v>
      </c>
    </row>
    <row r="1321" spans="16:16" x14ac:dyDescent="0.3">
      <c r="P1321" s="96" t="s">
        <v>1591</v>
      </c>
    </row>
    <row r="1322" spans="16:16" x14ac:dyDescent="0.3">
      <c r="P1322" s="96" t="s">
        <v>1591</v>
      </c>
    </row>
    <row r="1323" spans="16:16" x14ac:dyDescent="0.3">
      <c r="P1323" s="96" t="s">
        <v>1591</v>
      </c>
    </row>
    <row r="1324" spans="16:16" x14ac:dyDescent="0.3">
      <c r="P1324" s="96" t="s">
        <v>1591</v>
      </c>
    </row>
    <row r="1325" spans="16:16" x14ac:dyDescent="0.3">
      <c r="P1325" s="96" t="s">
        <v>1591</v>
      </c>
    </row>
    <row r="1326" spans="16:16" x14ac:dyDescent="0.3">
      <c r="P1326" s="8"/>
    </row>
    <row r="1327" spans="16:16" x14ac:dyDescent="0.3">
      <c r="P1327" s="8"/>
    </row>
    <row r="1328" spans="16:16" x14ac:dyDescent="0.3">
      <c r="P1328" s="8"/>
    </row>
    <row r="1329" spans="16:16" x14ac:dyDescent="0.3">
      <c r="P1329" s="8"/>
    </row>
    <row r="1330" spans="16:16" x14ac:dyDescent="0.3">
      <c r="P1330" s="8"/>
    </row>
    <row r="1331" spans="16:16" x14ac:dyDescent="0.3">
      <c r="P1331" s="8"/>
    </row>
    <row r="1332" spans="16:16" x14ac:dyDescent="0.3">
      <c r="P1332" s="8"/>
    </row>
    <row r="1333" spans="16:16" x14ac:dyDescent="0.3">
      <c r="P1333" s="8"/>
    </row>
    <row r="1334" spans="16:16" x14ac:dyDescent="0.3">
      <c r="P1334" s="8"/>
    </row>
    <row r="1335" spans="16:16" x14ac:dyDescent="0.3">
      <c r="P1335" s="8"/>
    </row>
    <row r="1336" spans="16:16" x14ac:dyDescent="0.3">
      <c r="P1336" s="8"/>
    </row>
    <row r="1337" spans="16:16" x14ac:dyDescent="0.3">
      <c r="P1337" s="8"/>
    </row>
    <row r="1338" spans="16:16" x14ac:dyDescent="0.3">
      <c r="P1338" s="8"/>
    </row>
    <row r="1339" spans="16:16" x14ac:dyDescent="0.3">
      <c r="P1339" s="8"/>
    </row>
    <row r="1340" spans="16:16" x14ac:dyDescent="0.3">
      <c r="P1340" s="8"/>
    </row>
    <row r="1341" spans="16:16" x14ac:dyDescent="0.3">
      <c r="P1341" s="8"/>
    </row>
    <row r="1342" spans="16:16" x14ac:dyDescent="0.3">
      <c r="P1342" s="8"/>
    </row>
    <row r="1343" spans="16:16" x14ac:dyDescent="0.3">
      <c r="P1343" s="8"/>
    </row>
    <row r="1344" spans="16:16" x14ac:dyDescent="0.3">
      <c r="P1344" s="8"/>
    </row>
    <row r="1345" spans="16:16" x14ac:dyDescent="0.3">
      <c r="P1345" s="8"/>
    </row>
    <row r="1346" spans="16:16" x14ac:dyDescent="0.3">
      <c r="P1346" s="8"/>
    </row>
    <row r="1347" spans="16:16" x14ac:dyDescent="0.3">
      <c r="P1347" s="8"/>
    </row>
    <row r="1348" spans="16:16" x14ac:dyDescent="0.3">
      <c r="P1348" s="8"/>
    </row>
    <row r="1349" spans="16:16" x14ac:dyDescent="0.3">
      <c r="P1349" s="8"/>
    </row>
    <row r="1350" spans="16:16" x14ac:dyDescent="0.3">
      <c r="P1350" s="8"/>
    </row>
    <row r="1351" spans="16:16" x14ac:dyDescent="0.3">
      <c r="P1351" s="8"/>
    </row>
    <row r="1352" spans="16:16" x14ac:dyDescent="0.3">
      <c r="P1352" s="8"/>
    </row>
    <row r="1353" spans="16:16" x14ac:dyDescent="0.3">
      <c r="P1353" s="8"/>
    </row>
    <row r="1354" spans="16:16" x14ac:dyDescent="0.3">
      <c r="P1354" s="8"/>
    </row>
    <row r="1355" spans="16:16" x14ac:dyDescent="0.3">
      <c r="P1355" s="8"/>
    </row>
    <row r="1356" spans="16:16" x14ac:dyDescent="0.3">
      <c r="P1356" s="8"/>
    </row>
    <row r="1357" spans="16:16" x14ac:dyDescent="0.3">
      <c r="P1357" s="8"/>
    </row>
    <row r="1358" spans="16:16" x14ac:dyDescent="0.3">
      <c r="P1358" s="8"/>
    </row>
    <row r="1359" spans="16:16" x14ac:dyDescent="0.3">
      <c r="P1359" s="8"/>
    </row>
    <row r="1360" spans="16:16" x14ac:dyDescent="0.3">
      <c r="P1360" s="8"/>
    </row>
    <row r="1361" spans="16:16" x14ac:dyDescent="0.3">
      <c r="P1361" s="8"/>
    </row>
    <row r="1362" spans="16:16" x14ac:dyDescent="0.3">
      <c r="P1362" s="8"/>
    </row>
    <row r="1363" spans="16:16" x14ac:dyDescent="0.3">
      <c r="P1363" s="8"/>
    </row>
    <row r="1364" spans="16:16" x14ac:dyDescent="0.3">
      <c r="P1364" s="8"/>
    </row>
    <row r="1365" spans="16:16" x14ac:dyDescent="0.3">
      <c r="P1365" s="8"/>
    </row>
    <row r="1366" spans="16:16" x14ac:dyDescent="0.3">
      <c r="P1366" s="8"/>
    </row>
    <row r="1367" spans="16:16" x14ac:dyDescent="0.3">
      <c r="P1367" s="8"/>
    </row>
    <row r="1368" spans="16:16" x14ac:dyDescent="0.3">
      <c r="P1368" s="8"/>
    </row>
    <row r="1369" spans="16:16" x14ac:dyDescent="0.3">
      <c r="P1369" s="8"/>
    </row>
    <row r="1370" spans="16:16" x14ac:dyDescent="0.3">
      <c r="P1370" s="8"/>
    </row>
    <row r="1371" spans="16:16" x14ac:dyDescent="0.3">
      <c r="P1371" s="8"/>
    </row>
    <row r="1372" spans="16:16" x14ac:dyDescent="0.3">
      <c r="P1372" s="8"/>
    </row>
    <row r="1373" spans="16:16" x14ac:dyDescent="0.3">
      <c r="P1373" s="8"/>
    </row>
    <row r="1374" spans="16:16" x14ac:dyDescent="0.3">
      <c r="P1374" s="8"/>
    </row>
    <row r="1375" spans="16:16" x14ac:dyDescent="0.3">
      <c r="P1375" s="8"/>
    </row>
    <row r="1376" spans="16:16" x14ac:dyDescent="0.3">
      <c r="P1376" s="8"/>
    </row>
    <row r="1377" spans="16:16" x14ac:dyDescent="0.3">
      <c r="P1377" s="8"/>
    </row>
    <row r="1378" spans="16:16" x14ac:dyDescent="0.3">
      <c r="P1378" s="8"/>
    </row>
    <row r="1379" spans="16:16" x14ac:dyDescent="0.3">
      <c r="P1379" s="8"/>
    </row>
    <row r="1380" spans="16:16" x14ac:dyDescent="0.3">
      <c r="P1380" s="8"/>
    </row>
    <row r="1381" spans="16:16" x14ac:dyDescent="0.3">
      <c r="P1381" s="8"/>
    </row>
    <row r="1382" spans="16:16" x14ac:dyDescent="0.3">
      <c r="P1382" s="8"/>
    </row>
    <row r="1383" spans="16:16" x14ac:dyDescent="0.3">
      <c r="P1383" s="8"/>
    </row>
    <row r="1384" spans="16:16" x14ac:dyDescent="0.3">
      <c r="P1384" s="8"/>
    </row>
    <row r="1385" spans="16:16" x14ac:dyDescent="0.3">
      <c r="P1385" s="8"/>
    </row>
    <row r="1386" spans="16:16" x14ac:dyDescent="0.3">
      <c r="P1386" s="8"/>
    </row>
    <row r="1387" spans="16:16" x14ac:dyDescent="0.3">
      <c r="P1387" s="8"/>
    </row>
    <row r="1388" spans="16:16" x14ac:dyDescent="0.3">
      <c r="P1388" s="8"/>
    </row>
    <row r="1389" spans="16:16" x14ac:dyDescent="0.3">
      <c r="P1389" s="8"/>
    </row>
    <row r="1390" spans="16:16" x14ac:dyDescent="0.3">
      <c r="P1390" s="8"/>
    </row>
    <row r="1391" spans="16:16" x14ac:dyDescent="0.3">
      <c r="P1391" s="8"/>
    </row>
    <row r="1392" spans="16:16" x14ac:dyDescent="0.3">
      <c r="P1392" s="8"/>
    </row>
    <row r="1393" spans="16:16" x14ac:dyDescent="0.3">
      <c r="P1393" s="8"/>
    </row>
    <row r="1394" spans="16:16" x14ac:dyDescent="0.3">
      <c r="P1394" s="8"/>
    </row>
    <row r="1395" spans="16:16" x14ac:dyDescent="0.3">
      <c r="P1395" s="8"/>
    </row>
    <row r="1396" spans="16:16" x14ac:dyDescent="0.3">
      <c r="P1396" s="8"/>
    </row>
    <row r="1397" spans="16:16" x14ac:dyDescent="0.3">
      <c r="P1397" s="8"/>
    </row>
    <row r="1398" spans="16:16" x14ac:dyDescent="0.3">
      <c r="P1398" s="8"/>
    </row>
    <row r="1399" spans="16:16" x14ac:dyDescent="0.3">
      <c r="P1399" s="8"/>
    </row>
    <row r="1400" spans="16:16" x14ac:dyDescent="0.3">
      <c r="P1400" s="8"/>
    </row>
    <row r="1401" spans="16:16" x14ac:dyDescent="0.3">
      <c r="P1401" s="8"/>
    </row>
    <row r="1402" spans="16:16" x14ac:dyDescent="0.3">
      <c r="P1402" s="8"/>
    </row>
    <row r="1403" spans="16:16" x14ac:dyDescent="0.3">
      <c r="P1403" s="8"/>
    </row>
    <row r="1404" spans="16:16" x14ac:dyDescent="0.3">
      <c r="P1404" s="8"/>
    </row>
    <row r="1405" spans="16:16" x14ac:dyDescent="0.3">
      <c r="P1405" s="8"/>
    </row>
    <row r="1406" spans="16:16" x14ac:dyDescent="0.3">
      <c r="P1406" s="8"/>
    </row>
    <row r="1407" spans="16:16" x14ac:dyDescent="0.3">
      <c r="P1407" s="8"/>
    </row>
    <row r="1408" spans="16:16" x14ac:dyDescent="0.3">
      <c r="P1408" s="8"/>
    </row>
    <row r="1409" spans="16:16" x14ac:dyDescent="0.3">
      <c r="P1409" s="8"/>
    </row>
    <row r="1410" spans="16:16" x14ac:dyDescent="0.3">
      <c r="P1410" s="8"/>
    </row>
    <row r="1411" spans="16:16" x14ac:dyDescent="0.3">
      <c r="P1411" s="8"/>
    </row>
    <row r="1412" spans="16:16" x14ac:dyDescent="0.3">
      <c r="P1412" s="8"/>
    </row>
    <row r="1413" spans="16:16" x14ac:dyDescent="0.3">
      <c r="P1413" s="8"/>
    </row>
    <row r="1414" spans="16:16" x14ac:dyDescent="0.3">
      <c r="P1414" s="8"/>
    </row>
    <row r="1415" spans="16:16" x14ac:dyDescent="0.3">
      <c r="P1415" s="8"/>
    </row>
    <row r="1416" spans="16:16" x14ac:dyDescent="0.3">
      <c r="P1416" s="8"/>
    </row>
    <row r="1417" spans="16:16" x14ac:dyDescent="0.3">
      <c r="P1417" s="8"/>
    </row>
    <row r="1418" spans="16:16" x14ac:dyDescent="0.3">
      <c r="P1418" s="8"/>
    </row>
    <row r="1419" spans="16:16" x14ac:dyDescent="0.3">
      <c r="P1419" s="8"/>
    </row>
    <row r="1420" spans="16:16" x14ac:dyDescent="0.3">
      <c r="P1420" s="8"/>
    </row>
    <row r="1421" spans="16:16" x14ac:dyDescent="0.3">
      <c r="P1421" s="8"/>
    </row>
    <row r="1422" spans="16:16" x14ac:dyDescent="0.3">
      <c r="P1422" s="8"/>
    </row>
    <row r="1423" spans="16:16" x14ac:dyDescent="0.3">
      <c r="P1423" s="8"/>
    </row>
    <row r="1424" spans="16:16" x14ac:dyDescent="0.3">
      <c r="P1424" s="8"/>
    </row>
    <row r="1425" spans="16:16" x14ac:dyDescent="0.3">
      <c r="P1425" s="8"/>
    </row>
    <row r="1426" spans="16:16" x14ac:dyDescent="0.3">
      <c r="P1426" s="8"/>
    </row>
    <row r="1427" spans="16:16" x14ac:dyDescent="0.3">
      <c r="P1427" s="8"/>
    </row>
    <row r="1428" spans="16:16" x14ac:dyDescent="0.3">
      <c r="P1428" s="8"/>
    </row>
    <row r="1429" spans="16:16" x14ac:dyDescent="0.3">
      <c r="P1429" s="8"/>
    </row>
    <row r="1430" spans="16:16" x14ac:dyDescent="0.3">
      <c r="P1430" s="8"/>
    </row>
    <row r="1431" spans="16:16" x14ac:dyDescent="0.3">
      <c r="P1431" s="8"/>
    </row>
    <row r="1432" spans="16:16" x14ac:dyDescent="0.3">
      <c r="P1432" s="8"/>
    </row>
    <row r="1433" spans="16:16" x14ac:dyDescent="0.3">
      <c r="P1433" s="8"/>
    </row>
    <row r="1434" spans="16:16" x14ac:dyDescent="0.3">
      <c r="P1434" s="8"/>
    </row>
    <row r="1435" spans="16:16" x14ac:dyDescent="0.3">
      <c r="P1435" s="8"/>
    </row>
    <row r="1436" spans="16:16" x14ac:dyDescent="0.3">
      <c r="P1436" s="8"/>
    </row>
    <row r="1437" spans="16:16" x14ac:dyDescent="0.3">
      <c r="P1437" s="8"/>
    </row>
    <row r="1438" spans="16:16" x14ac:dyDescent="0.3">
      <c r="P1438" s="8"/>
    </row>
    <row r="1439" spans="16:16" x14ac:dyDescent="0.3">
      <c r="P1439" s="8"/>
    </row>
    <row r="1440" spans="16:16" x14ac:dyDescent="0.3">
      <c r="P1440" s="8"/>
    </row>
    <row r="1441" spans="16:16" x14ac:dyDescent="0.3">
      <c r="P1441" s="8"/>
    </row>
    <row r="1442" spans="16:16" x14ac:dyDescent="0.3">
      <c r="P1442" s="8"/>
    </row>
    <row r="1443" spans="16:16" x14ac:dyDescent="0.3">
      <c r="P1443" s="8"/>
    </row>
    <row r="1444" spans="16:16" x14ac:dyDescent="0.3">
      <c r="P1444" s="8"/>
    </row>
    <row r="1445" spans="16:16" x14ac:dyDescent="0.3">
      <c r="P1445" s="8"/>
    </row>
    <row r="1446" spans="16:16" x14ac:dyDescent="0.3">
      <c r="P1446" s="8"/>
    </row>
    <row r="1447" spans="16:16" x14ac:dyDescent="0.3">
      <c r="P1447" s="8"/>
    </row>
    <row r="1448" spans="16:16" x14ac:dyDescent="0.3">
      <c r="P1448" s="8"/>
    </row>
    <row r="1449" spans="16:16" x14ac:dyDescent="0.3">
      <c r="P1449" s="8"/>
    </row>
    <row r="1450" spans="16:16" x14ac:dyDescent="0.3">
      <c r="P1450" s="8"/>
    </row>
    <row r="1451" spans="16:16" x14ac:dyDescent="0.3">
      <c r="P1451" s="8"/>
    </row>
    <row r="1452" spans="16:16" x14ac:dyDescent="0.3">
      <c r="P1452" s="8"/>
    </row>
    <row r="1453" spans="16:16" x14ac:dyDescent="0.3">
      <c r="P1453" s="8"/>
    </row>
    <row r="1454" spans="16:16" x14ac:dyDescent="0.3">
      <c r="P1454" s="8"/>
    </row>
    <row r="1455" spans="16:16" x14ac:dyDescent="0.3">
      <c r="P1455" s="8"/>
    </row>
    <row r="1456" spans="16:16" x14ac:dyDescent="0.3">
      <c r="P1456" s="8"/>
    </row>
    <row r="1457" spans="16:16" x14ac:dyDescent="0.3">
      <c r="P1457" s="8"/>
    </row>
    <row r="1458" spans="16:16" x14ac:dyDescent="0.3">
      <c r="P1458" s="8"/>
    </row>
    <row r="1459" spans="16:16" x14ac:dyDescent="0.3">
      <c r="P1459" s="8"/>
    </row>
    <row r="1460" spans="16:16" x14ac:dyDescent="0.3">
      <c r="P1460" s="8"/>
    </row>
    <row r="1461" spans="16:16" x14ac:dyDescent="0.3">
      <c r="P1461" s="8"/>
    </row>
    <row r="1462" spans="16:16" x14ac:dyDescent="0.3">
      <c r="P1462" s="8"/>
    </row>
    <row r="1463" spans="16:16" x14ac:dyDescent="0.3">
      <c r="P1463" s="8"/>
    </row>
    <row r="1464" spans="16:16" x14ac:dyDescent="0.3">
      <c r="P1464" s="8"/>
    </row>
    <row r="1465" spans="16:16" x14ac:dyDescent="0.3">
      <c r="P1465" s="8"/>
    </row>
    <row r="1466" spans="16:16" x14ac:dyDescent="0.3">
      <c r="P1466" s="8"/>
    </row>
    <row r="1467" spans="16:16" x14ac:dyDescent="0.3">
      <c r="P1467" s="8"/>
    </row>
    <row r="1468" spans="16:16" x14ac:dyDescent="0.3">
      <c r="P1468" s="8"/>
    </row>
    <row r="1469" spans="16:16" x14ac:dyDescent="0.3">
      <c r="P1469" s="8"/>
    </row>
    <row r="1470" spans="16:16" x14ac:dyDescent="0.3">
      <c r="P1470" s="8"/>
    </row>
    <row r="1471" spans="16:16" x14ac:dyDescent="0.3">
      <c r="P1471" s="8"/>
    </row>
    <row r="1472" spans="16:16" x14ac:dyDescent="0.3">
      <c r="P1472" s="8"/>
    </row>
    <row r="1473" spans="16:16" x14ac:dyDescent="0.3">
      <c r="P1473" s="8"/>
    </row>
    <row r="1474" spans="16:16" x14ac:dyDescent="0.3">
      <c r="P1474" s="8"/>
    </row>
    <row r="1475" spans="16:16" x14ac:dyDescent="0.3">
      <c r="P1475" s="8"/>
    </row>
    <row r="1476" spans="16:16" x14ac:dyDescent="0.3">
      <c r="P1476" s="8"/>
    </row>
    <row r="1477" spans="16:16" x14ac:dyDescent="0.3">
      <c r="P1477" s="8"/>
    </row>
    <row r="1478" spans="16:16" x14ac:dyDescent="0.3">
      <c r="P1478" s="8"/>
    </row>
    <row r="1479" spans="16:16" x14ac:dyDescent="0.3">
      <c r="P1479" s="8"/>
    </row>
    <row r="1480" spans="16:16" x14ac:dyDescent="0.3">
      <c r="P1480" s="8"/>
    </row>
    <row r="1481" spans="16:16" x14ac:dyDescent="0.3">
      <c r="P1481" s="8"/>
    </row>
    <row r="1482" spans="16:16" x14ac:dyDescent="0.3">
      <c r="P1482" s="8"/>
    </row>
    <row r="1483" spans="16:16" x14ac:dyDescent="0.3">
      <c r="P1483" s="8"/>
    </row>
    <row r="1484" spans="16:16" x14ac:dyDescent="0.3">
      <c r="P1484" s="8"/>
    </row>
    <row r="1485" spans="16:16" x14ac:dyDescent="0.3">
      <c r="P1485" s="8"/>
    </row>
    <row r="1486" spans="16:16" x14ac:dyDescent="0.3">
      <c r="P1486" s="8"/>
    </row>
    <row r="1487" spans="16:16" x14ac:dyDescent="0.3">
      <c r="P1487" s="8"/>
    </row>
    <row r="1488" spans="16:16" x14ac:dyDescent="0.3">
      <c r="P1488" s="8"/>
    </row>
    <row r="1489" spans="16:16" x14ac:dyDescent="0.3">
      <c r="P1489" s="8"/>
    </row>
    <row r="1490" spans="16:16" x14ac:dyDescent="0.3">
      <c r="P1490" s="8"/>
    </row>
    <row r="1491" spans="16:16" x14ac:dyDescent="0.3">
      <c r="P1491" s="8"/>
    </row>
    <row r="1492" spans="16:16" x14ac:dyDescent="0.3">
      <c r="P1492" s="8"/>
    </row>
    <row r="1493" spans="16:16" x14ac:dyDescent="0.3">
      <c r="P1493" s="8"/>
    </row>
    <row r="1494" spans="16:16" x14ac:dyDescent="0.3">
      <c r="P1494" s="8"/>
    </row>
    <row r="1495" spans="16:16" x14ac:dyDescent="0.3">
      <c r="P1495" s="8"/>
    </row>
    <row r="1496" spans="16:16" x14ac:dyDescent="0.3">
      <c r="P1496" s="8"/>
    </row>
    <row r="1497" spans="16:16" x14ac:dyDescent="0.3">
      <c r="P1497" s="8"/>
    </row>
    <row r="1498" spans="16:16" x14ac:dyDescent="0.3">
      <c r="P1498" s="8"/>
    </row>
    <row r="1499" spans="16:16" x14ac:dyDescent="0.3">
      <c r="P1499" s="8"/>
    </row>
    <row r="1500" spans="16:16" x14ac:dyDescent="0.3">
      <c r="P1500" s="8"/>
    </row>
    <row r="1501" spans="16:16" x14ac:dyDescent="0.3">
      <c r="P1501" s="8"/>
    </row>
    <row r="1502" spans="16:16" x14ac:dyDescent="0.3">
      <c r="P1502" s="8"/>
    </row>
    <row r="1503" spans="16:16" x14ac:dyDescent="0.3">
      <c r="P1503" s="8"/>
    </row>
    <row r="1504" spans="16:16" x14ac:dyDescent="0.3">
      <c r="P1504" s="8"/>
    </row>
    <row r="1505" spans="16:16" x14ac:dyDescent="0.3">
      <c r="P1505" s="8"/>
    </row>
    <row r="1506" spans="16:16" x14ac:dyDescent="0.3">
      <c r="P1506" s="8"/>
    </row>
    <row r="1507" spans="16:16" x14ac:dyDescent="0.3">
      <c r="P1507" s="8"/>
    </row>
    <row r="1508" spans="16:16" x14ac:dyDescent="0.3">
      <c r="P1508" s="8"/>
    </row>
    <row r="1509" spans="16:16" x14ac:dyDescent="0.3">
      <c r="P1509" s="8"/>
    </row>
    <row r="1510" spans="16:16" x14ac:dyDescent="0.3">
      <c r="P1510" s="8"/>
    </row>
    <row r="1511" spans="16:16" x14ac:dyDescent="0.3">
      <c r="P1511" s="8"/>
    </row>
    <row r="1512" spans="16:16" x14ac:dyDescent="0.3">
      <c r="P1512" s="8"/>
    </row>
    <row r="1513" spans="16:16" x14ac:dyDescent="0.3">
      <c r="P1513" s="8"/>
    </row>
    <row r="1514" spans="16:16" x14ac:dyDescent="0.3">
      <c r="P1514" s="8"/>
    </row>
    <row r="1515" spans="16:16" x14ac:dyDescent="0.3">
      <c r="P1515" s="8"/>
    </row>
    <row r="1516" spans="16:16" x14ac:dyDescent="0.3">
      <c r="P1516" s="8"/>
    </row>
    <row r="1517" spans="16:16" x14ac:dyDescent="0.3">
      <c r="P1517" s="8"/>
    </row>
    <row r="1518" spans="16:16" x14ac:dyDescent="0.3">
      <c r="P1518" s="8"/>
    </row>
    <row r="1519" spans="16:16" x14ac:dyDescent="0.3">
      <c r="P1519" s="8"/>
    </row>
    <row r="1520" spans="16:16" x14ac:dyDescent="0.3">
      <c r="P1520" s="8"/>
    </row>
    <row r="1521" spans="16:16" x14ac:dyDescent="0.3">
      <c r="P1521" s="8"/>
    </row>
    <row r="1522" spans="16:16" x14ac:dyDescent="0.3">
      <c r="P1522" s="8"/>
    </row>
    <row r="1523" spans="16:16" x14ac:dyDescent="0.3">
      <c r="P1523" s="8"/>
    </row>
    <row r="1524" spans="16:16" x14ac:dyDescent="0.3">
      <c r="P1524" s="8"/>
    </row>
    <row r="1525" spans="16:16" x14ac:dyDescent="0.3">
      <c r="P1525" s="8"/>
    </row>
    <row r="1526" spans="16:16" x14ac:dyDescent="0.3">
      <c r="P1526" s="8"/>
    </row>
    <row r="1527" spans="16:16" x14ac:dyDescent="0.3">
      <c r="P1527" s="8"/>
    </row>
    <row r="1528" spans="16:16" x14ac:dyDescent="0.3">
      <c r="P1528" s="8"/>
    </row>
    <row r="1529" spans="16:16" x14ac:dyDescent="0.3">
      <c r="P1529" s="8"/>
    </row>
    <row r="1530" spans="16:16" x14ac:dyDescent="0.3">
      <c r="P1530" s="8"/>
    </row>
    <row r="1531" spans="16:16" x14ac:dyDescent="0.3">
      <c r="P1531" s="8"/>
    </row>
    <row r="1532" spans="16:16" x14ac:dyDescent="0.3">
      <c r="P1532" s="8"/>
    </row>
    <row r="1533" spans="16:16" x14ac:dyDescent="0.3">
      <c r="P1533" s="8"/>
    </row>
    <row r="1534" spans="16:16" x14ac:dyDescent="0.3">
      <c r="P1534" s="8"/>
    </row>
    <row r="1535" spans="16:16" x14ac:dyDescent="0.3">
      <c r="P1535" s="8"/>
    </row>
    <row r="1536" spans="16:16" x14ac:dyDescent="0.3">
      <c r="P1536" s="8"/>
    </row>
    <row r="1537" spans="16:16" x14ac:dyDescent="0.3">
      <c r="P1537" s="8"/>
    </row>
    <row r="1538" spans="16:16" x14ac:dyDescent="0.3">
      <c r="P1538" s="8"/>
    </row>
    <row r="1539" spans="16:16" x14ac:dyDescent="0.3">
      <c r="P1539" s="8"/>
    </row>
    <row r="1540" spans="16:16" x14ac:dyDescent="0.3">
      <c r="P1540" s="8"/>
    </row>
    <row r="1541" spans="16:16" x14ac:dyDescent="0.3">
      <c r="P1541" s="8"/>
    </row>
    <row r="1542" spans="16:16" x14ac:dyDescent="0.3">
      <c r="P1542" s="8"/>
    </row>
    <row r="1543" spans="16:16" x14ac:dyDescent="0.3">
      <c r="P1543" s="8"/>
    </row>
    <row r="1544" spans="16:16" x14ac:dyDescent="0.3">
      <c r="P1544" s="8"/>
    </row>
    <row r="1545" spans="16:16" x14ac:dyDescent="0.3">
      <c r="P1545" s="8"/>
    </row>
    <row r="1546" spans="16:16" x14ac:dyDescent="0.3">
      <c r="P1546" s="8"/>
    </row>
    <row r="1547" spans="16:16" x14ac:dyDescent="0.3">
      <c r="P1547" s="8"/>
    </row>
    <row r="1548" spans="16:16" x14ac:dyDescent="0.3">
      <c r="P1548" s="8"/>
    </row>
    <row r="1549" spans="16:16" x14ac:dyDescent="0.3">
      <c r="P1549" s="8"/>
    </row>
    <row r="1550" spans="16:16" x14ac:dyDescent="0.3">
      <c r="P1550" s="8"/>
    </row>
    <row r="1551" spans="16:16" x14ac:dyDescent="0.3">
      <c r="P1551" s="8"/>
    </row>
    <row r="1552" spans="16:16" x14ac:dyDescent="0.3">
      <c r="P1552" s="8"/>
    </row>
    <row r="1553" spans="16:16" x14ac:dyDescent="0.3">
      <c r="P1553" s="8"/>
    </row>
    <row r="1554" spans="16:16" x14ac:dyDescent="0.3">
      <c r="P1554" s="8"/>
    </row>
    <row r="1555" spans="16:16" x14ac:dyDescent="0.3">
      <c r="P1555" s="8"/>
    </row>
    <row r="1556" spans="16:16" x14ac:dyDescent="0.3">
      <c r="P1556" s="8"/>
    </row>
    <row r="1557" spans="16:16" x14ac:dyDescent="0.3">
      <c r="P1557" s="8"/>
    </row>
    <row r="1558" spans="16:16" x14ac:dyDescent="0.3">
      <c r="P1558" s="8"/>
    </row>
    <row r="1559" spans="16:16" x14ac:dyDescent="0.3">
      <c r="P1559" s="8"/>
    </row>
    <row r="1560" spans="16:16" x14ac:dyDescent="0.3">
      <c r="P1560" s="8"/>
    </row>
    <row r="1561" spans="16:16" x14ac:dyDescent="0.3">
      <c r="P1561" s="8"/>
    </row>
    <row r="1562" spans="16:16" x14ac:dyDescent="0.3">
      <c r="P1562" s="8"/>
    </row>
    <row r="1563" spans="16:16" x14ac:dyDescent="0.3">
      <c r="P1563" s="8"/>
    </row>
    <row r="1564" spans="16:16" x14ac:dyDescent="0.3">
      <c r="P1564" s="8"/>
    </row>
    <row r="1565" spans="16:16" x14ac:dyDescent="0.3">
      <c r="P1565" s="8"/>
    </row>
    <row r="1566" spans="16:16" x14ac:dyDescent="0.3">
      <c r="P1566" s="8"/>
    </row>
    <row r="1567" spans="16:16" x14ac:dyDescent="0.3">
      <c r="P1567" s="8"/>
    </row>
    <row r="1568" spans="16:16" x14ac:dyDescent="0.3">
      <c r="P1568" s="8"/>
    </row>
    <row r="1569" spans="16:16" x14ac:dyDescent="0.3">
      <c r="P1569" s="8"/>
    </row>
    <row r="1570" spans="16:16" x14ac:dyDescent="0.3">
      <c r="P1570" s="8"/>
    </row>
    <row r="1571" spans="16:16" x14ac:dyDescent="0.3">
      <c r="P1571" s="8"/>
    </row>
    <row r="1572" spans="16:16" x14ac:dyDescent="0.3">
      <c r="P1572" s="8"/>
    </row>
    <row r="1573" spans="16:16" x14ac:dyDescent="0.3">
      <c r="P1573" s="8"/>
    </row>
    <row r="1574" spans="16:16" x14ac:dyDescent="0.3">
      <c r="P1574" s="8"/>
    </row>
    <row r="1575" spans="16:16" x14ac:dyDescent="0.3">
      <c r="P1575" s="8"/>
    </row>
    <row r="1576" spans="16:16" x14ac:dyDescent="0.3">
      <c r="P1576" s="8"/>
    </row>
    <row r="1577" spans="16:16" x14ac:dyDescent="0.3">
      <c r="P1577" s="8"/>
    </row>
    <row r="1578" spans="16:16" x14ac:dyDescent="0.3">
      <c r="P1578" s="8"/>
    </row>
    <row r="1579" spans="16:16" x14ac:dyDescent="0.3">
      <c r="P1579" s="8"/>
    </row>
    <row r="1580" spans="16:16" x14ac:dyDescent="0.3">
      <c r="P1580" s="8"/>
    </row>
    <row r="1581" spans="16:16" x14ac:dyDescent="0.3">
      <c r="P1581" s="8"/>
    </row>
    <row r="1582" spans="16:16" x14ac:dyDescent="0.3">
      <c r="P1582" s="8"/>
    </row>
    <row r="1583" spans="16:16" x14ac:dyDescent="0.3">
      <c r="P1583" s="8"/>
    </row>
    <row r="1584" spans="16:16" x14ac:dyDescent="0.3">
      <c r="P1584" s="8"/>
    </row>
    <row r="1585" spans="16:16" x14ac:dyDescent="0.3">
      <c r="P1585" s="8"/>
    </row>
    <row r="1586" spans="16:16" x14ac:dyDescent="0.3">
      <c r="P1586" s="8"/>
    </row>
    <row r="1587" spans="16:16" x14ac:dyDescent="0.3">
      <c r="P1587" s="8"/>
    </row>
    <row r="1588" spans="16:16" x14ac:dyDescent="0.3">
      <c r="P1588" s="8"/>
    </row>
    <row r="1589" spans="16:16" x14ac:dyDescent="0.3">
      <c r="P1589" s="8"/>
    </row>
    <row r="1590" spans="16:16" x14ac:dyDescent="0.3">
      <c r="P1590" s="8"/>
    </row>
    <row r="1591" spans="16:16" x14ac:dyDescent="0.3">
      <c r="P1591" s="8"/>
    </row>
    <row r="1592" spans="16:16" x14ac:dyDescent="0.3">
      <c r="P1592" s="8"/>
    </row>
    <row r="1593" spans="16:16" x14ac:dyDescent="0.3">
      <c r="P1593" s="8"/>
    </row>
    <row r="1594" spans="16:16" x14ac:dyDescent="0.3">
      <c r="P1594" s="8"/>
    </row>
    <row r="1595" spans="16:16" x14ac:dyDescent="0.3">
      <c r="P1595" s="8"/>
    </row>
    <row r="1596" spans="16:16" x14ac:dyDescent="0.3">
      <c r="P1596" s="8"/>
    </row>
    <row r="1597" spans="16:16" x14ac:dyDescent="0.3">
      <c r="P1597" s="8"/>
    </row>
    <row r="1598" spans="16:16" x14ac:dyDescent="0.3">
      <c r="P1598" s="8"/>
    </row>
    <row r="1599" spans="16:16" x14ac:dyDescent="0.3">
      <c r="P1599" s="8"/>
    </row>
    <row r="1600" spans="16:16" x14ac:dyDescent="0.3">
      <c r="P1600" s="8"/>
    </row>
    <row r="1601" spans="16:16" x14ac:dyDescent="0.3">
      <c r="P1601" s="8"/>
    </row>
    <row r="1602" spans="16:16" x14ac:dyDescent="0.3">
      <c r="P1602" s="8"/>
    </row>
    <row r="1603" spans="16:16" x14ac:dyDescent="0.3">
      <c r="P1603" s="8"/>
    </row>
    <row r="1604" spans="16:16" x14ac:dyDescent="0.3">
      <c r="P1604" s="8"/>
    </row>
    <row r="1605" spans="16:16" x14ac:dyDescent="0.3">
      <c r="P1605" s="8"/>
    </row>
    <row r="1606" spans="16:16" x14ac:dyDescent="0.3">
      <c r="P1606" s="8"/>
    </row>
    <row r="1607" spans="16:16" x14ac:dyDescent="0.3">
      <c r="P1607" s="8"/>
    </row>
    <row r="1608" spans="16:16" x14ac:dyDescent="0.3">
      <c r="P1608" s="8"/>
    </row>
    <row r="1609" spans="16:16" x14ac:dyDescent="0.3">
      <c r="P1609" s="8"/>
    </row>
    <row r="1610" spans="16:16" x14ac:dyDescent="0.3">
      <c r="P1610" s="8"/>
    </row>
    <row r="1611" spans="16:16" x14ac:dyDescent="0.3">
      <c r="P1611" s="8"/>
    </row>
    <row r="1612" spans="16:16" x14ac:dyDescent="0.3">
      <c r="P1612" s="8"/>
    </row>
    <row r="1613" spans="16:16" x14ac:dyDescent="0.3">
      <c r="P1613" s="8"/>
    </row>
    <row r="1614" spans="16:16" x14ac:dyDescent="0.3">
      <c r="P1614" s="8"/>
    </row>
    <row r="1615" spans="16:16" x14ac:dyDescent="0.3">
      <c r="P1615" s="8"/>
    </row>
    <row r="1616" spans="16:16" x14ac:dyDescent="0.3">
      <c r="P1616" s="8"/>
    </row>
    <row r="1617" spans="16:16" x14ac:dyDescent="0.3">
      <c r="P1617" s="8"/>
    </row>
    <row r="1618" spans="16:16" x14ac:dyDescent="0.3">
      <c r="P1618" s="8"/>
    </row>
    <row r="1619" spans="16:16" x14ac:dyDescent="0.3">
      <c r="P1619" s="8"/>
    </row>
    <row r="1620" spans="16:16" x14ac:dyDescent="0.3">
      <c r="P1620" s="8"/>
    </row>
    <row r="1621" spans="16:16" x14ac:dyDescent="0.3">
      <c r="P1621" s="8"/>
    </row>
    <row r="1622" spans="16:16" x14ac:dyDescent="0.3">
      <c r="P1622" s="8"/>
    </row>
    <row r="1623" spans="16:16" x14ac:dyDescent="0.3">
      <c r="P1623" s="8"/>
    </row>
    <row r="1624" spans="16:16" x14ac:dyDescent="0.3">
      <c r="P1624" s="8"/>
    </row>
    <row r="1625" spans="16:16" x14ac:dyDescent="0.3">
      <c r="P1625" s="8"/>
    </row>
    <row r="1626" spans="16:16" x14ac:dyDescent="0.3">
      <c r="P1626" s="8"/>
    </row>
    <row r="1627" spans="16:16" x14ac:dyDescent="0.3">
      <c r="P1627" s="8"/>
    </row>
    <row r="1628" spans="16:16" x14ac:dyDescent="0.3">
      <c r="P1628" s="8"/>
    </row>
    <row r="1629" spans="16:16" x14ac:dyDescent="0.3">
      <c r="P1629" s="8"/>
    </row>
    <row r="1630" spans="16:16" x14ac:dyDescent="0.3">
      <c r="P1630" s="8"/>
    </row>
    <row r="1631" spans="16:16" x14ac:dyDescent="0.3">
      <c r="P1631" s="8"/>
    </row>
    <row r="1632" spans="16:16" x14ac:dyDescent="0.3">
      <c r="P1632" s="8"/>
    </row>
    <row r="1633" spans="16:16" x14ac:dyDescent="0.3">
      <c r="P1633" s="8"/>
    </row>
    <row r="1634" spans="16:16" x14ac:dyDescent="0.3">
      <c r="P1634" s="8"/>
    </row>
    <row r="1635" spans="16:16" x14ac:dyDescent="0.3">
      <c r="P1635" s="8"/>
    </row>
    <row r="1636" spans="16:16" x14ac:dyDescent="0.3">
      <c r="P1636" s="8"/>
    </row>
    <row r="1637" spans="16:16" x14ac:dyDescent="0.3">
      <c r="P1637" s="8"/>
    </row>
    <row r="1638" spans="16:16" x14ac:dyDescent="0.3">
      <c r="P1638" s="8"/>
    </row>
    <row r="1639" spans="16:16" x14ac:dyDescent="0.3">
      <c r="P1639" s="8"/>
    </row>
    <row r="1640" spans="16:16" x14ac:dyDescent="0.3">
      <c r="P1640" s="8"/>
    </row>
    <row r="1641" spans="16:16" x14ac:dyDescent="0.3">
      <c r="P1641" s="8"/>
    </row>
    <row r="1642" spans="16:16" x14ac:dyDescent="0.3">
      <c r="P1642" s="8"/>
    </row>
    <row r="1643" spans="16:16" x14ac:dyDescent="0.3">
      <c r="P1643" s="8"/>
    </row>
    <row r="1644" spans="16:16" x14ac:dyDescent="0.3">
      <c r="P1644" s="8"/>
    </row>
    <row r="1645" spans="16:16" x14ac:dyDescent="0.3">
      <c r="P1645" s="8"/>
    </row>
    <row r="1646" spans="16:16" x14ac:dyDescent="0.3">
      <c r="P1646" s="8"/>
    </row>
    <row r="1647" spans="16:16" x14ac:dyDescent="0.3">
      <c r="P1647" s="8"/>
    </row>
    <row r="1648" spans="16:16" x14ac:dyDescent="0.3">
      <c r="P1648" s="8"/>
    </row>
    <row r="1649" spans="16:16" x14ac:dyDescent="0.3">
      <c r="P1649" s="8"/>
    </row>
    <row r="1650" spans="16:16" x14ac:dyDescent="0.3">
      <c r="P1650" s="8"/>
    </row>
    <row r="1651" spans="16:16" x14ac:dyDescent="0.3">
      <c r="P1651" s="8"/>
    </row>
    <row r="1652" spans="16:16" x14ac:dyDescent="0.3">
      <c r="P1652" s="8"/>
    </row>
    <row r="1653" spans="16:16" x14ac:dyDescent="0.3">
      <c r="P1653" s="8"/>
    </row>
    <row r="1654" spans="16:16" x14ac:dyDescent="0.3">
      <c r="P1654" s="8"/>
    </row>
    <row r="1655" spans="16:16" x14ac:dyDescent="0.3">
      <c r="P1655" s="8"/>
    </row>
    <row r="1656" spans="16:16" x14ac:dyDescent="0.3">
      <c r="P1656" s="8"/>
    </row>
    <row r="1657" spans="16:16" x14ac:dyDescent="0.3">
      <c r="P1657" s="8"/>
    </row>
    <row r="1658" spans="16:16" x14ac:dyDescent="0.3">
      <c r="P1658" s="8"/>
    </row>
    <row r="1659" spans="16:16" x14ac:dyDescent="0.3">
      <c r="P1659" s="8"/>
    </row>
    <row r="1660" spans="16:16" x14ac:dyDescent="0.3">
      <c r="P1660" s="8"/>
    </row>
    <row r="1661" spans="16:16" x14ac:dyDescent="0.3">
      <c r="P1661" s="8"/>
    </row>
    <row r="1662" spans="16:16" x14ac:dyDescent="0.3">
      <c r="P1662" s="8"/>
    </row>
    <row r="1663" spans="16:16" x14ac:dyDescent="0.3">
      <c r="P1663" s="8"/>
    </row>
    <row r="1664" spans="16:16" x14ac:dyDescent="0.3">
      <c r="P1664" s="8"/>
    </row>
    <row r="1665" spans="16:16" x14ac:dyDescent="0.3">
      <c r="P1665" s="8"/>
    </row>
    <row r="1666" spans="16:16" x14ac:dyDescent="0.3">
      <c r="P1666" s="8"/>
    </row>
    <row r="1667" spans="16:16" x14ac:dyDescent="0.3">
      <c r="P1667" s="8"/>
    </row>
    <row r="1668" spans="16:16" x14ac:dyDescent="0.3">
      <c r="P1668" s="8"/>
    </row>
    <row r="1669" spans="16:16" x14ac:dyDescent="0.3">
      <c r="P1669" s="8"/>
    </row>
    <row r="1670" spans="16:16" x14ac:dyDescent="0.3">
      <c r="P1670" s="8"/>
    </row>
    <row r="1671" spans="16:16" x14ac:dyDescent="0.3">
      <c r="P1671" s="8"/>
    </row>
    <row r="1672" spans="16:16" x14ac:dyDescent="0.3">
      <c r="P1672" s="8"/>
    </row>
    <row r="1673" spans="16:16" x14ac:dyDescent="0.3">
      <c r="P1673" s="8"/>
    </row>
    <row r="1674" spans="16:16" x14ac:dyDescent="0.3">
      <c r="P1674" s="8"/>
    </row>
    <row r="1675" spans="16:16" x14ac:dyDescent="0.3">
      <c r="P1675" s="8"/>
    </row>
    <row r="1676" spans="16:16" x14ac:dyDescent="0.3">
      <c r="P1676" s="8"/>
    </row>
    <row r="1677" spans="16:16" x14ac:dyDescent="0.3">
      <c r="P1677" s="8"/>
    </row>
    <row r="1678" spans="16:16" x14ac:dyDescent="0.3">
      <c r="P1678" s="8"/>
    </row>
    <row r="1679" spans="16:16" x14ac:dyDescent="0.3">
      <c r="P1679" s="8"/>
    </row>
    <row r="1680" spans="16:16" x14ac:dyDescent="0.3">
      <c r="P1680" s="8"/>
    </row>
    <row r="1681" spans="16:16" x14ac:dyDescent="0.3">
      <c r="P1681" s="8"/>
    </row>
    <row r="1682" spans="16:16" x14ac:dyDescent="0.3">
      <c r="P1682" s="8"/>
    </row>
    <row r="1683" spans="16:16" x14ac:dyDescent="0.3">
      <c r="P1683" s="8"/>
    </row>
    <row r="1684" spans="16:16" x14ac:dyDescent="0.3">
      <c r="P1684" s="8"/>
    </row>
    <row r="1685" spans="16:16" x14ac:dyDescent="0.3">
      <c r="P1685" s="8"/>
    </row>
    <row r="1686" spans="16:16" x14ac:dyDescent="0.3">
      <c r="P1686" s="8"/>
    </row>
    <row r="1687" spans="16:16" x14ac:dyDescent="0.3">
      <c r="P1687" s="8"/>
    </row>
    <row r="1688" spans="16:16" x14ac:dyDescent="0.3">
      <c r="P1688" s="8"/>
    </row>
    <row r="1689" spans="16:16" x14ac:dyDescent="0.3">
      <c r="P1689" s="8"/>
    </row>
    <row r="1690" spans="16:16" x14ac:dyDescent="0.3">
      <c r="P1690" s="8"/>
    </row>
    <row r="1691" spans="16:16" x14ac:dyDescent="0.3">
      <c r="P1691" s="8"/>
    </row>
    <row r="1692" spans="16:16" x14ac:dyDescent="0.3">
      <c r="P1692" s="8"/>
    </row>
    <row r="1693" spans="16:16" x14ac:dyDescent="0.3">
      <c r="P1693" s="8"/>
    </row>
    <row r="1694" spans="16:16" x14ac:dyDescent="0.3">
      <c r="P1694" s="8"/>
    </row>
    <row r="1695" spans="16:16" x14ac:dyDescent="0.3">
      <c r="P1695" s="8"/>
    </row>
    <row r="1696" spans="16:16" x14ac:dyDescent="0.3">
      <c r="P1696" s="8"/>
    </row>
    <row r="1697" spans="16:16" x14ac:dyDescent="0.3">
      <c r="P1697" s="8"/>
    </row>
    <row r="1698" spans="16:16" x14ac:dyDescent="0.3">
      <c r="P1698" s="8"/>
    </row>
    <row r="1699" spans="16:16" x14ac:dyDescent="0.3">
      <c r="P1699" s="8"/>
    </row>
    <row r="1700" spans="16:16" x14ac:dyDescent="0.3">
      <c r="P1700" s="8"/>
    </row>
    <row r="1701" spans="16:16" x14ac:dyDescent="0.3">
      <c r="P1701" s="8"/>
    </row>
    <row r="1702" spans="16:16" x14ac:dyDescent="0.3">
      <c r="P1702" s="8"/>
    </row>
    <row r="1703" spans="16:16" x14ac:dyDescent="0.3">
      <c r="P1703" s="8"/>
    </row>
    <row r="1704" spans="16:16" x14ac:dyDescent="0.3">
      <c r="P1704" s="8"/>
    </row>
    <row r="1705" spans="16:16" x14ac:dyDescent="0.3">
      <c r="P1705" s="8"/>
    </row>
    <row r="1706" spans="16:16" x14ac:dyDescent="0.3">
      <c r="P1706" s="8"/>
    </row>
    <row r="1707" spans="16:16" x14ac:dyDescent="0.3">
      <c r="P1707" s="8"/>
    </row>
    <row r="1708" spans="16:16" x14ac:dyDescent="0.3">
      <c r="P1708" s="8"/>
    </row>
    <row r="1709" spans="16:16" x14ac:dyDescent="0.3">
      <c r="P1709" s="8"/>
    </row>
    <row r="1710" spans="16:16" x14ac:dyDescent="0.3">
      <c r="P1710" s="8"/>
    </row>
    <row r="1711" spans="16:16" x14ac:dyDescent="0.3">
      <c r="P1711" s="8"/>
    </row>
    <row r="1712" spans="16:16" x14ac:dyDescent="0.3">
      <c r="P1712" s="8"/>
    </row>
    <row r="1713" spans="16:16" x14ac:dyDescent="0.3">
      <c r="P1713" s="8"/>
    </row>
    <row r="1714" spans="16:16" x14ac:dyDescent="0.3">
      <c r="P1714" s="8"/>
    </row>
    <row r="1715" spans="16:16" x14ac:dyDescent="0.3">
      <c r="P1715" s="8"/>
    </row>
    <row r="1716" spans="16:16" x14ac:dyDescent="0.3">
      <c r="P1716" s="8"/>
    </row>
    <row r="1717" spans="16:16" x14ac:dyDescent="0.3">
      <c r="P1717" s="8"/>
    </row>
    <row r="1718" spans="16:16" x14ac:dyDescent="0.3">
      <c r="P1718" s="8"/>
    </row>
    <row r="1719" spans="16:16" x14ac:dyDescent="0.3">
      <c r="P1719" s="8"/>
    </row>
    <row r="1720" spans="16:16" x14ac:dyDescent="0.3">
      <c r="P1720" s="8"/>
    </row>
    <row r="1721" spans="16:16" x14ac:dyDescent="0.3">
      <c r="P1721" s="8"/>
    </row>
    <row r="1722" spans="16:16" x14ac:dyDescent="0.3">
      <c r="P1722" s="8"/>
    </row>
    <row r="1723" spans="16:16" x14ac:dyDescent="0.3">
      <c r="P1723" s="8"/>
    </row>
    <row r="1724" spans="16:16" x14ac:dyDescent="0.3">
      <c r="P1724" s="8"/>
    </row>
    <row r="1725" spans="16:16" x14ac:dyDescent="0.3">
      <c r="P1725" s="8"/>
    </row>
    <row r="1726" spans="16:16" x14ac:dyDescent="0.3">
      <c r="P1726" s="8"/>
    </row>
    <row r="1727" spans="16:16" x14ac:dyDescent="0.3">
      <c r="P1727" s="8"/>
    </row>
    <row r="1728" spans="16:16" x14ac:dyDescent="0.3">
      <c r="P1728" s="8"/>
    </row>
    <row r="1729" spans="16:16" x14ac:dyDescent="0.3">
      <c r="P1729" s="8"/>
    </row>
    <row r="1730" spans="16:16" x14ac:dyDescent="0.3">
      <c r="P1730" s="8"/>
    </row>
    <row r="1731" spans="16:16" x14ac:dyDescent="0.3">
      <c r="P1731" s="8"/>
    </row>
    <row r="1732" spans="16:16" x14ac:dyDescent="0.3">
      <c r="P1732" s="8"/>
    </row>
    <row r="1733" spans="16:16" x14ac:dyDescent="0.3">
      <c r="P1733" s="8"/>
    </row>
    <row r="1734" spans="16:16" x14ac:dyDescent="0.3">
      <c r="P1734" s="8"/>
    </row>
    <row r="1735" spans="16:16" x14ac:dyDescent="0.3">
      <c r="P1735" s="8"/>
    </row>
    <row r="1736" spans="16:16" x14ac:dyDescent="0.3">
      <c r="P1736" s="8"/>
    </row>
    <row r="1737" spans="16:16" x14ac:dyDescent="0.3">
      <c r="P1737" s="8"/>
    </row>
    <row r="1738" spans="16:16" x14ac:dyDescent="0.3">
      <c r="P1738" s="8"/>
    </row>
    <row r="1739" spans="16:16" x14ac:dyDescent="0.3">
      <c r="P1739" s="8"/>
    </row>
    <row r="1740" spans="16:16" x14ac:dyDescent="0.3">
      <c r="P1740" s="8"/>
    </row>
    <row r="1741" spans="16:16" x14ac:dyDescent="0.3">
      <c r="P1741" s="8"/>
    </row>
    <row r="1742" spans="16:16" x14ac:dyDescent="0.3">
      <c r="P1742" s="8"/>
    </row>
    <row r="1743" spans="16:16" x14ac:dyDescent="0.3">
      <c r="P1743" s="8"/>
    </row>
    <row r="1744" spans="16:16" x14ac:dyDescent="0.3">
      <c r="P1744" s="8"/>
    </row>
    <row r="1745" spans="16:16" x14ac:dyDescent="0.3">
      <c r="P1745" s="8"/>
    </row>
    <row r="1746" spans="16:16" x14ac:dyDescent="0.3">
      <c r="P1746" s="8"/>
    </row>
    <row r="1747" spans="16:16" x14ac:dyDescent="0.3">
      <c r="P1747" s="8"/>
    </row>
    <row r="1748" spans="16:16" x14ac:dyDescent="0.3">
      <c r="P1748" s="8"/>
    </row>
    <row r="1749" spans="16:16" x14ac:dyDescent="0.3">
      <c r="P1749" s="8"/>
    </row>
    <row r="1750" spans="16:16" x14ac:dyDescent="0.3">
      <c r="P1750" s="8"/>
    </row>
    <row r="1751" spans="16:16" x14ac:dyDescent="0.3">
      <c r="P1751" s="8"/>
    </row>
    <row r="1752" spans="16:16" x14ac:dyDescent="0.3">
      <c r="P1752" s="8"/>
    </row>
    <row r="1753" spans="16:16" x14ac:dyDescent="0.3">
      <c r="P1753" s="8"/>
    </row>
    <row r="1754" spans="16:16" x14ac:dyDescent="0.3">
      <c r="P1754" s="8"/>
    </row>
    <row r="1755" spans="16:16" x14ac:dyDescent="0.3">
      <c r="P1755" s="8"/>
    </row>
    <row r="1756" spans="16:16" x14ac:dyDescent="0.3">
      <c r="P1756" s="8"/>
    </row>
    <row r="1757" spans="16:16" x14ac:dyDescent="0.3">
      <c r="P1757" s="8"/>
    </row>
    <row r="1758" spans="16:16" x14ac:dyDescent="0.3">
      <c r="P1758" s="8"/>
    </row>
    <row r="1759" spans="16:16" x14ac:dyDescent="0.3">
      <c r="P1759" s="8"/>
    </row>
    <row r="1760" spans="16:16" x14ac:dyDescent="0.3">
      <c r="P1760" s="8"/>
    </row>
    <row r="1761" spans="16:16" x14ac:dyDescent="0.3">
      <c r="P1761" s="8"/>
    </row>
    <row r="1762" spans="16:16" x14ac:dyDescent="0.3">
      <c r="P1762" s="8"/>
    </row>
    <row r="1763" spans="16:16" x14ac:dyDescent="0.3">
      <c r="P1763" s="8"/>
    </row>
    <row r="1764" spans="16:16" x14ac:dyDescent="0.3">
      <c r="P1764" s="8"/>
    </row>
    <row r="1765" spans="16:16" x14ac:dyDescent="0.3">
      <c r="P1765" s="8"/>
    </row>
    <row r="1766" spans="16:16" x14ac:dyDescent="0.3">
      <c r="P1766" s="8"/>
    </row>
    <row r="1767" spans="16:16" x14ac:dyDescent="0.3">
      <c r="P1767" s="8"/>
    </row>
    <row r="1768" spans="16:16" x14ac:dyDescent="0.3">
      <c r="P1768" s="8"/>
    </row>
    <row r="1769" spans="16:16" x14ac:dyDescent="0.3">
      <c r="P1769" s="8"/>
    </row>
    <row r="1770" spans="16:16" x14ac:dyDescent="0.3">
      <c r="P1770" s="8"/>
    </row>
    <row r="1771" spans="16:16" x14ac:dyDescent="0.3">
      <c r="P1771" s="8"/>
    </row>
    <row r="1772" spans="16:16" x14ac:dyDescent="0.3">
      <c r="P1772" s="8"/>
    </row>
    <row r="1773" spans="16:16" x14ac:dyDescent="0.3">
      <c r="P1773" s="8"/>
    </row>
    <row r="1774" spans="16:16" x14ac:dyDescent="0.3">
      <c r="P1774" s="8"/>
    </row>
    <row r="1775" spans="16:16" x14ac:dyDescent="0.3">
      <c r="P1775" s="8"/>
    </row>
    <row r="1776" spans="16:16" x14ac:dyDescent="0.3">
      <c r="P1776" s="8"/>
    </row>
    <row r="1777" spans="16:16" x14ac:dyDescent="0.3">
      <c r="P1777" s="8"/>
    </row>
    <row r="1778" spans="16:16" x14ac:dyDescent="0.3">
      <c r="P1778" s="8"/>
    </row>
    <row r="1779" spans="16:16" x14ac:dyDescent="0.3">
      <c r="P1779" s="8"/>
    </row>
    <row r="1780" spans="16:16" x14ac:dyDescent="0.3">
      <c r="P1780" s="8"/>
    </row>
    <row r="1781" spans="16:16" x14ac:dyDescent="0.3">
      <c r="P1781" s="8"/>
    </row>
    <row r="1782" spans="16:16" x14ac:dyDescent="0.3">
      <c r="P1782" s="8"/>
    </row>
    <row r="1783" spans="16:16" x14ac:dyDescent="0.3">
      <c r="P1783" s="8"/>
    </row>
    <row r="1784" spans="16:16" x14ac:dyDescent="0.3">
      <c r="P1784" s="8"/>
    </row>
    <row r="1785" spans="16:16" x14ac:dyDescent="0.3">
      <c r="P1785" s="8"/>
    </row>
    <row r="1786" spans="16:16" x14ac:dyDescent="0.3">
      <c r="P1786" s="8"/>
    </row>
    <row r="1787" spans="16:16" x14ac:dyDescent="0.3">
      <c r="P1787" s="8"/>
    </row>
    <row r="1788" spans="16:16" x14ac:dyDescent="0.3">
      <c r="P1788" s="8"/>
    </row>
    <row r="1789" spans="16:16" x14ac:dyDescent="0.3">
      <c r="P1789" s="8"/>
    </row>
    <row r="1790" spans="16:16" x14ac:dyDescent="0.3">
      <c r="P1790" s="8"/>
    </row>
    <row r="1791" spans="16:16" x14ac:dyDescent="0.3">
      <c r="P1791" s="8"/>
    </row>
    <row r="1792" spans="16:16" x14ac:dyDescent="0.3">
      <c r="P1792" s="8"/>
    </row>
    <row r="1793" spans="16:16" x14ac:dyDescent="0.3">
      <c r="P1793" s="8"/>
    </row>
    <row r="1794" spans="16:16" x14ac:dyDescent="0.3">
      <c r="P1794" s="8"/>
    </row>
    <row r="1795" spans="16:16" x14ac:dyDescent="0.3">
      <c r="P1795" s="8"/>
    </row>
    <row r="1796" spans="16:16" x14ac:dyDescent="0.3">
      <c r="P1796" s="8"/>
    </row>
    <row r="1797" spans="16:16" x14ac:dyDescent="0.3">
      <c r="P1797" s="8"/>
    </row>
    <row r="1798" spans="16:16" x14ac:dyDescent="0.3">
      <c r="P1798" s="8"/>
    </row>
    <row r="1799" spans="16:16" x14ac:dyDescent="0.3">
      <c r="P1799" s="8"/>
    </row>
    <row r="1800" spans="16:16" x14ac:dyDescent="0.3">
      <c r="P1800" s="8"/>
    </row>
    <row r="1801" spans="16:16" x14ac:dyDescent="0.3">
      <c r="P1801" s="8"/>
    </row>
    <row r="1802" spans="16:16" x14ac:dyDescent="0.3">
      <c r="P1802" s="8"/>
    </row>
    <row r="1803" spans="16:16" x14ac:dyDescent="0.3">
      <c r="P1803" s="8"/>
    </row>
    <row r="1804" spans="16:16" x14ac:dyDescent="0.3">
      <c r="P1804" s="8"/>
    </row>
    <row r="1805" spans="16:16" x14ac:dyDescent="0.3">
      <c r="P1805" s="8"/>
    </row>
    <row r="1806" spans="16:16" x14ac:dyDescent="0.3">
      <c r="P1806" s="8"/>
    </row>
    <row r="1807" spans="16:16" x14ac:dyDescent="0.3">
      <c r="P1807" s="8"/>
    </row>
    <row r="1808" spans="16:16" x14ac:dyDescent="0.3">
      <c r="P1808" s="8"/>
    </row>
    <row r="1809" spans="16:16" x14ac:dyDescent="0.3">
      <c r="P1809" s="8"/>
    </row>
    <row r="1810" spans="16:16" x14ac:dyDescent="0.3">
      <c r="P1810" s="8"/>
    </row>
    <row r="1811" spans="16:16" x14ac:dyDescent="0.3">
      <c r="P1811" s="8"/>
    </row>
    <row r="1812" spans="16:16" x14ac:dyDescent="0.3">
      <c r="P1812" s="8"/>
    </row>
    <row r="1813" spans="16:16" x14ac:dyDescent="0.3">
      <c r="P1813" s="8"/>
    </row>
    <row r="1814" spans="16:16" x14ac:dyDescent="0.3">
      <c r="P1814" s="8"/>
    </row>
    <row r="1815" spans="16:16" x14ac:dyDescent="0.3">
      <c r="P1815" s="8"/>
    </row>
    <row r="1816" spans="16:16" x14ac:dyDescent="0.3">
      <c r="P1816" s="8"/>
    </row>
    <row r="1817" spans="16:16" x14ac:dyDescent="0.3">
      <c r="P1817" s="8"/>
    </row>
    <row r="1818" spans="16:16" x14ac:dyDescent="0.3">
      <c r="P1818" s="8"/>
    </row>
    <row r="1819" spans="16:16" x14ac:dyDescent="0.3">
      <c r="P1819" s="8"/>
    </row>
    <row r="1820" spans="16:16" x14ac:dyDescent="0.3">
      <c r="P1820" s="8"/>
    </row>
    <row r="1821" spans="16:16" x14ac:dyDescent="0.3">
      <c r="P1821" s="8"/>
    </row>
    <row r="1822" spans="16:16" x14ac:dyDescent="0.3">
      <c r="P1822" s="8"/>
    </row>
    <row r="1823" spans="16:16" x14ac:dyDescent="0.3">
      <c r="P1823" s="8"/>
    </row>
    <row r="1824" spans="16:16" x14ac:dyDescent="0.3">
      <c r="P1824" s="8"/>
    </row>
    <row r="1825" spans="16:16" x14ac:dyDescent="0.3">
      <c r="P1825" s="8"/>
    </row>
    <row r="1826" spans="16:16" x14ac:dyDescent="0.3">
      <c r="P1826" s="8"/>
    </row>
    <row r="1827" spans="16:16" x14ac:dyDescent="0.3">
      <c r="P1827" s="8"/>
    </row>
    <row r="1828" spans="16:16" x14ac:dyDescent="0.3">
      <c r="P1828" s="8"/>
    </row>
    <row r="1829" spans="16:16" x14ac:dyDescent="0.3">
      <c r="P1829" s="8"/>
    </row>
    <row r="1830" spans="16:16" x14ac:dyDescent="0.3">
      <c r="P1830" s="8"/>
    </row>
    <row r="1831" spans="16:16" x14ac:dyDescent="0.3">
      <c r="P1831" s="8"/>
    </row>
    <row r="1832" spans="16:16" x14ac:dyDescent="0.3">
      <c r="P1832" s="8"/>
    </row>
    <row r="1833" spans="16:16" x14ac:dyDescent="0.3">
      <c r="P1833" s="8"/>
    </row>
    <row r="1834" spans="16:16" x14ac:dyDescent="0.3">
      <c r="P1834" s="8"/>
    </row>
    <row r="1835" spans="16:16" x14ac:dyDescent="0.3">
      <c r="P1835" s="8"/>
    </row>
    <row r="1836" spans="16:16" x14ac:dyDescent="0.3">
      <c r="P1836" s="8"/>
    </row>
    <row r="1837" spans="16:16" x14ac:dyDescent="0.3">
      <c r="P1837" s="8"/>
    </row>
    <row r="1838" spans="16:16" x14ac:dyDescent="0.3">
      <c r="P1838" s="8"/>
    </row>
    <row r="1839" spans="16:16" x14ac:dyDescent="0.3">
      <c r="P1839" s="8"/>
    </row>
    <row r="1840" spans="16:16" x14ac:dyDescent="0.3">
      <c r="P1840" s="8"/>
    </row>
    <row r="1841" spans="16:16" x14ac:dyDescent="0.3">
      <c r="P1841" s="8"/>
    </row>
    <row r="1842" spans="16:16" x14ac:dyDescent="0.3">
      <c r="P1842" s="8"/>
    </row>
    <row r="1843" spans="16:16" x14ac:dyDescent="0.3">
      <c r="P1843" s="8"/>
    </row>
    <row r="1844" spans="16:16" x14ac:dyDescent="0.3">
      <c r="P1844" s="8"/>
    </row>
    <row r="1845" spans="16:16" x14ac:dyDescent="0.3">
      <c r="P1845" s="8"/>
    </row>
    <row r="1846" spans="16:16" x14ac:dyDescent="0.3">
      <c r="P1846" s="8"/>
    </row>
    <row r="1847" spans="16:16" x14ac:dyDescent="0.3">
      <c r="P1847" s="8"/>
    </row>
    <row r="1848" spans="16:16" x14ac:dyDescent="0.3">
      <c r="P1848" s="8"/>
    </row>
    <row r="1849" spans="16:16" x14ac:dyDescent="0.3">
      <c r="P1849" s="8"/>
    </row>
    <row r="1850" spans="16:16" x14ac:dyDescent="0.3">
      <c r="P1850" s="8"/>
    </row>
    <row r="1851" spans="16:16" x14ac:dyDescent="0.3">
      <c r="P1851" s="8"/>
    </row>
    <row r="1852" spans="16:16" x14ac:dyDescent="0.3">
      <c r="P1852" s="8"/>
    </row>
    <row r="1853" spans="16:16" x14ac:dyDescent="0.3">
      <c r="P1853" s="8"/>
    </row>
    <row r="1854" spans="16:16" x14ac:dyDescent="0.3">
      <c r="P1854" s="8"/>
    </row>
    <row r="1855" spans="16:16" x14ac:dyDescent="0.3">
      <c r="P1855" s="8"/>
    </row>
    <row r="1856" spans="16:16" x14ac:dyDescent="0.3">
      <c r="P1856" s="8"/>
    </row>
    <row r="1857" spans="16:16" x14ac:dyDescent="0.3">
      <c r="P1857" s="8"/>
    </row>
    <row r="1858" spans="16:16" x14ac:dyDescent="0.3">
      <c r="P1858" s="8"/>
    </row>
    <row r="1859" spans="16:16" x14ac:dyDescent="0.3">
      <c r="P1859" s="8"/>
    </row>
    <row r="1860" spans="16:16" x14ac:dyDescent="0.3">
      <c r="P1860" s="8"/>
    </row>
    <row r="1861" spans="16:16" x14ac:dyDescent="0.3">
      <c r="P1861" s="8"/>
    </row>
    <row r="1862" spans="16:16" x14ac:dyDescent="0.3">
      <c r="P1862" s="8"/>
    </row>
    <row r="1863" spans="16:16" x14ac:dyDescent="0.3">
      <c r="P1863" s="8"/>
    </row>
    <row r="1864" spans="16:16" x14ac:dyDescent="0.3">
      <c r="P1864" s="8"/>
    </row>
    <row r="1865" spans="16:16" x14ac:dyDescent="0.3">
      <c r="P1865" s="8"/>
    </row>
    <row r="1866" spans="16:16" x14ac:dyDescent="0.3">
      <c r="P1866" s="8"/>
    </row>
    <row r="1867" spans="16:16" x14ac:dyDescent="0.3">
      <c r="P1867" s="8"/>
    </row>
    <row r="1868" spans="16:16" x14ac:dyDescent="0.3">
      <c r="P1868" s="8"/>
    </row>
    <row r="1869" spans="16:16" x14ac:dyDescent="0.3">
      <c r="P1869" s="8"/>
    </row>
    <row r="1870" spans="16:16" x14ac:dyDescent="0.3">
      <c r="P1870" s="8"/>
    </row>
    <row r="1871" spans="16:16" x14ac:dyDescent="0.3">
      <c r="P1871" s="8"/>
    </row>
    <row r="1872" spans="16:16" x14ac:dyDescent="0.3">
      <c r="P1872" s="8"/>
    </row>
    <row r="1873" spans="16:16" x14ac:dyDescent="0.3">
      <c r="P1873" s="8"/>
    </row>
    <row r="1874" spans="16:16" x14ac:dyDescent="0.3">
      <c r="P1874" s="8"/>
    </row>
    <row r="1875" spans="16:16" x14ac:dyDescent="0.3">
      <c r="P1875" s="8"/>
    </row>
    <row r="1876" spans="16:16" x14ac:dyDescent="0.3">
      <c r="P1876" s="8"/>
    </row>
    <row r="1877" spans="16:16" x14ac:dyDescent="0.3">
      <c r="P1877" s="8"/>
    </row>
    <row r="1878" spans="16:16" x14ac:dyDescent="0.3">
      <c r="P1878" s="8"/>
    </row>
    <row r="1879" spans="16:16" x14ac:dyDescent="0.3">
      <c r="P1879" s="8"/>
    </row>
    <row r="1880" spans="16:16" x14ac:dyDescent="0.3">
      <c r="P1880" s="8"/>
    </row>
    <row r="1881" spans="16:16" x14ac:dyDescent="0.3">
      <c r="P1881" s="8"/>
    </row>
    <row r="1882" spans="16:16" x14ac:dyDescent="0.3">
      <c r="P1882" s="8"/>
    </row>
    <row r="1883" spans="16:16" x14ac:dyDescent="0.3">
      <c r="P1883" s="8"/>
    </row>
    <row r="1884" spans="16:16" x14ac:dyDescent="0.3">
      <c r="P1884" s="8"/>
    </row>
    <row r="1885" spans="16:16" x14ac:dyDescent="0.3">
      <c r="P1885" s="8"/>
    </row>
    <row r="1886" spans="16:16" x14ac:dyDescent="0.3">
      <c r="P1886" s="8"/>
    </row>
    <row r="1887" spans="16:16" x14ac:dyDescent="0.3">
      <c r="P1887" s="8"/>
    </row>
    <row r="1888" spans="16:16" x14ac:dyDescent="0.3">
      <c r="P1888" s="8"/>
    </row>
    <row r="1889" spans="16:16" x14ac:dyDescent="0.3">
      <c r="P1889" s="8"/>
    </row>
    <row r="1890" spans="16:16" x14ac:dyDescent="0.3">
      <c r="P1890" s="8"/>
    </row>
    <row r="1891" spans="16:16" x14ac:dyDescent="0.3">
      <c r="P1891" s="8"/>
    </row>
    <row r="1892" spans="16:16" x14ac:dyDescent="0.3">
      <c r="P1892" s="8"/>
    </row>
    <row r="1893" spans="16:16" x14ac:dyDescent="0.3">
      <c r="P1893" s="8"/>
    </row>
    <row r="1894" spans="16:16" x14ac:dyDescent="0.3">
      <c r="P1894" s="8"/>
    </row>
    <row r="1895" spans="16:16" x14ac:dyDescent="0.3">
      <c r="P1895" s="8"/>
    </row>
    <row r="1896" spans="16:16" x14ac:dyDescent="0.3">
      <c r="P1896" s="8"/>
    </row>
    <row r="1897" spans="16:16" x14ac:dyDescent="0.3">
      <c r="P1897" s="8"/>
    </row>
    <row r="1898" spans="16:16" x14ac:dyDescent="0.3">
      <c r="P1898" s="8"/>
    </row>
    <row r="1899" spans="16:16" x14ac:dyDescent="0.3">
      <c r="P1899" s="8"/>
    </row>
    <row r="1900" spans="16:16" x14ac:dyDescent="0.3">
      <c r="P1900" s="8"/>
    </row>
    <row r="1901" spans="16:16" x14ac:dyDescent="0.3">
      <c r="P1901" s="8"/>
    </row>
    <row r="1902" spans="16:16" x14ac:dyDescent="0.3">
      <c r="P1902" s="8"/>
    </row>
    <row r="1903" spans="16:16" x14ac:dyDescent="0.3">
      <c r="P1903" s="8"/>
    </row>
    <row r="1904" spans="16:16" x14ac:dyDescent="0.3">
      <c r="P1904" s="8"/>
    </row>
    <row r="1905" spans="16:16" x14ac:dyDescent="0.3">
      <c r="P1905" s="8"/>
    </row>
    <row r="1906" spans="16:16" x14ac:dyDescent="0.3">
      <c r="P1906" s="8"/>
    </row>
    <row r="1907" spans="16:16" x14ac:dyDescent="0.3">
      <c r="P1907" s="8"/>
    </row>
    <row r="1908" spans="16:16" x14ac:dyDescent="0.3">
      <c r="P1908" s="8"/>
    </row>
    <row r="1909" spans="16:16" x14ac:dyDescent="0.3">
      <c r="P1909" s="8"/>
    </row>
    <row r="1910" spans="16:16" x14ac:dyDescent="0.3">
      <c r="P1910" s="8"/>
    </row>
    <row r="1911" spans="16:16" x14ac:dyDescent="0.3">
      <c r="P1911" s="8"/>
    </row>
    <row r="1912" spans="16:16" x14ac:dyDescent="0.3">
      <c r="P1912" s="8"/>
    </row>
    <row r="1913" spans="16:16" x14ac:dyDescent="0.3">
      <c r="P1913" s="8"/>
    </row>
    <row r="1914" spans="16:16" x14ac:dyDescent="0.3">
      <c r="P1914" s="8"/>
    </row>
    <row r="1915" spans="16:16" x14ac:dyDescent="0.3">
      <c r="P1915" s="8"/>
    </row>
    <row r="1916" spans="16:16" x14ac:dyDescent="0.3">
      <c r="P1916" s="8"/>
    </row>
    <row r="1917" spans="16:16" x14ac:dyDescent="0.3">
      <c r="P1917" s="8"/>
    </row>
    <row r="1918" spans="16:16" x14ac:dyDescent="0.3">
      <c r="P1918" s="8"/>
    </row>
    <row r="1919" spans="16:16" x14ac:dyDescent="0.3">
      <c r="P1919" s="8"/>
    </row>
    <row r="1920" spans="16:16" x14ac:dyDescent="0.3">
      <c r="P1920" s="8"/>
    </row>
    <row r="1921" spans="16:16" x14ac:dyDescent="0.3">
      <c r="P1921" s="8"/>
    </row>
    <row r="1922" spans="16:16" x14ac:dyDescent="0.3">
      <c r="P1922" s="8"/>
    </row>
    <row r="1923" spans="16:16" x14ac:dyDescent="0.3">
      <c r="P1923" s="8"/>
    </row>
    <row r="1924" spans="16:16" x14ac:dyDescent="0.3">
      <c r="P1924" s="8"/>
    </row>
    <row r="1925" spans="16:16" x14ac:dyDescent="0.3">
      <c r="P1925" s="8"/>
    </row>
    <row r="1926" spans="16:16" x14ac:dyDescent="0.3">
      <c r="P1926" s="8"/>
    </row>
    <row r="1927" spans="16:16" x14ac:dyDescent="0.3">
      <c r="P1927" s="8"/>
    </row>
    <row r="1928" spans="16:16" x14ac:dyDescent="0.3">
      <c r="P1928" s="8"/>
    </row>
    <row r="1929" spans="16:16" x14ac:dyDescent="0.3">
      <c r="P1929" s="8"/>
    </row>
    <row r="1930" spans="16:16" x14ac:dyDescent="0.3">
      <c r="P1930" s="8"/>
    </row>
    <row r="1931" spans="16:16" x14ac:dyDescent="0.3">
      <c r="P1931" s="8"/>
    </row>
    <row r="1932" spans="16:16" x14ac:dyDescent="0.3">
      <c r="P1932" s="8"/>
    </row>
    <row r="1933" spans="16:16" x14ac:dyDescent="0.3">
      <c r="P1933" s="8"/>
    </row>
    <row r="1934" spans="16:16" x14ac:dyDescent="0.3">
      <c r="P1934" s="8"/>
    </row>
    <row r="1935" spans="16:16" x14ac:dyDescent="0.3">
      <c r="P1935" s="8"/>
    </row>
    <row r="1936" spans="16:16" x14ac:dyDescent="0.3">
      <c r="P1936" s="8"/>
    </row>
    <row r="1937" spans="16:16" x14ac:dyDescent="0.3">
      <c r="P1937" s="8"/>
    </row>
    <row r="1938" spans="16:16" x14ac:dyDescent="0.3">
      <c r="P1938" s="8"/>
    </row>
    <row r="1939" spans="16:16" x14ac:dyDescent="0.3">
      <c r="P1939" s="8"/>
    </row>
    <row r="1940" spans="16:16" x14ac:dyDescent="0.3">
      <c r="P1940" s="8"/>
    </row>
    <row r="1941" spans="16:16" x14ac:dyDescent="0.3">
      <c r="P1941" s="8"/>
    </row>
    <row r="1942" spans="16:16" x14ac:dyDescent="0.3">
      <c r="P1942" s="8"/>
    </row>
    <row r="1943" spans="16:16" x14ac:dyDescent="0.3">
      <c r="P1943" s="8"/>
    </row>
    <row r="1944" spans="16:16" x14ac:dyDescent="0.3">
      <c r="P1944" s="8"/>
    </row>
    <row r="1945" spans="16:16" x14ac:dyDescent="0.3">
      <c r="P1945" s="8"/>
    </row>
    <row r="1946" spans="16:16" x14ac:dyDescent="0.3">
      <c r="P1946" s="8"/>
    </row>
    <row r="1947" spans="16:16" x14ac:dyDescent="0.3">
      <c r="P1947" s="8"/>
    </row>
    <row r="1948" spans="16:16" x14ac:dyDescent="0.3">
      <c r="P1948" s="8"/>
    </row>
    <row r="1949" spans="16:16" x14ac:dyDescent="0.3">
      <c r="P1949" s="8"/>
    </row>
    <row r="1950" spans="16:16" x14ac:dyDescent="0.3">
      <c r="P1950" s="8"/>
    </row>
    <row r="1951" spans="16:16" x14ac:dyDescent="0.3">
      <c r="P1951" s="8"/>
    </row>
    <row r="1952" spans="16:16" x14ac:dyDescent="0.3">
      <c r="P1952" s="8"/>
    </row>
    <row r="1953" spans="16:16" x14ac:dyDescent="0.3">
      <c r="P1953" s="8"/>
    </row>
    <row r="1954" spans="16:16" x14ac:dyDescent="0.3">
      <c r="P1954" s="8"/>
    </row>
    <row r="1955" spans="16:16" x14ac:dyDescent="0.3">
      <c r="P1955" s="8"/>
    </row>
    <row r="1956" spans="16:16" x14ac:dyDescent="0.3">
      <c r="P1956" s="8"/>
    </row>
    <row r="1957" spans="16:16" x14ac:dyDescent="0.3">
      <c r="P1957" s="8"/>
    </row>
    <row r="1958" spans="16:16" x14ac:dyDescent="0.3">
      <c r="P1958" s="8"/>
    </row>
    <row r="1959" spans="16:16" x14ac:dyDescent="0.3">
      <c r="P1959" s="8"/>
    </row>
    <row r="1960" spans="16:16" x14ac:dyDescent="0.3">
      <c r="P1960" s="8"/>
    </row>
    <row r="1961" spans="16:16" x14ac:dyDescent="0.3">
      <c r="P1961" s="8"/>
    </row>
    <row r="1962" spans="16:16" x14ac:dyDescent="0.3">
      <c r="P1962" s="8"/>
    </row>
    <row r="1963" spans="16:16" x14ac:dyDescent="0.3">
      <c r="P1963" s="8"/>
    </row>
    <row r="1964" spans="16:16" x14ac:dyDescent="0.3">
      <c r="P1964" s="8"/>
    </row>
    <row r="1965" spans="16:16" x14ac:dyDescent="0.3">
      <c r="P1965" s="8"/>
    </row>
    <row r="1966" spans="16:16" x14ac:dyDescent="0.3">
      <c r="P1966" s="8"/>
    </row>
    <row r="1967" spans="16:16" x14ac:dyDescent="0.3">
      <c r="P1967" s="8"/>
    </row>
    <row r="1968" spans="16:16" x14ac:dyDescent="0.3">
      <c r="P1968" s="8"/>
    </row>
    <row r="1969" spans="16:16" x14ac:dyDescent="0.3">
      <c r="P1969" s="8"/>
    </row>
    <row r="1970" spans="16:16" x14ac:dyDescent="0.3">
      <c r="P1970" s="8"/>
    </row>
    <row r="1971" spans="16:16" x14ac:dyDescent="0.3">
      <c r="P1971" s="8"/>
    </row>
    <row r="1972" spans="16:16" x14ac:dyDescent="0.3">
      <c r="P1972" s="8"/>
    </row>
    <row r="1973" spans="16:16" x14ac:dyDescent="0.3">
      <c r="P1973" s="8"/>
    </row>
    <row r="1974" spans="16:16" x14ac:dyDescent="0.3">
      <c r="P1974" s="8"/>
    </row>
    <row r="1975" spans="16:16" x14ac:dyDescent="0.3">
      <c r="P1975" s="8"/>
    </row>
    <row r="1976" spans="16:16" x14ac:dyDescent="0.3">
      <c r="P1976" s="8"/>
    </row>
    <row r="1977" spans="16:16" x14ac:dyDescent="0.3">
      <c r="P1977" s="8"/>
    </row>
    <row r="1978" spans="16:16" x14ac:dyDescent="0.3">
      <c r="P1978" s="8"/>
    </row>
    <row r="1979" spans="16:16" x14ac:dyDescent="0.3">
      <c r="P1979" s="8"/>
    </row>
    <row r="1980" spans="16:16" x14ac:dyDescent="0.3">
      <c r="P1980" s="8"/>
    </row>
    <row r="1981" spans="16:16" x14ac:dyDescent="0.3">
      <c r="P1981" s="8"/>
    </row>
    <row r="1982" spans="16:16" x14ac:dyDescent="0.3">
      <c r="P1982" s="8"/>
    </row>
    <row r="1983" spans="16:16" x14ac:dyDescent="0.3">
      <c r="P1983" s="8"/>
    </row>
    <row r="1984" spans="16:16" x14ac:dyDescent="0.3">
      <c r="P1984" s="8"/>
    </row>
    <row r="1985" spans="16:16" x14ac:dyDescent="0.3">
      <c r="P1985" s="8"/>
    </row>
    <row r="1986" spans="16:16" x14ac:dyDescent="0.3">
      <c r="P1986" s="8"/>
    </row>
    <row r="1987" spans="16:16" x14ac:dyDescent="0.3">
      <c r="P1987" s="8"/>
    </row>
    <row r="1988" spans="16:16" x14ac:dyDescent="0.3">
      <c r="P1988" s="8"/>
    </row>
    <row r="1989" spans="16:16" x14ac:dyDescent="0.3">
      <c r="P1989" s="8"/>
    </row>
    <row r="1990" spans="16:16" x14ac:dyDescent="0.3">
      <c r="P1990" s="8"/>
    </row>
    <row r="1991" spans="16:16" x14ac:dyDescent="0.3">
      <c r="P1991" s="8"/>
    </row>
    <row r="1992" spans="16:16" x14ac:dyDescent="0.3">
      <c r="P1992" s="8"/>
    </row>
    <row r="1993" spans="16:16" x14ac:dyDescent="0.3">
      <c r="P1993" s="8"/>
    </row>
    <row r="1994" spans="16:16" x14ac:dyDescent="0.3">
      <c r="P1994" s="8"/>
    </row>
    <row r="1995" spans="16:16" x14ac:dyDescent="0.3">
      <c r="P1995" s="8"/>
    </row>
    <row r="1996" spans="16:16" x14ac:dyDescent="0.3">
      <c r="P1996" s="8"/>
    </row>
    <row r="1997" spans="16:16" x14ac:dyDescent="0.3">
      <c r="P1997" s="8"/>
    </row>
    <row r="1998" spans="16:16" x14ac:dyDescent="0.3">
      <c r="P1998" s="8"/>
    </row>
    <row r="1999" spans="16:16" x14ac:dyDescent="0.3">
      <c r="P1999" s="8"/>
    </row>
    <row r="2000" spans="16:16" x14ac:dyDescent="0.3">
      <c r="P2000" s="8"/>
    </row>
    <row r="2001" spans="16:16" x14ac:dyDescent="0.3">
      <c r="P2001" s="8"/>
    </row>
    <row r="2002" spans="16:16" x14ac:dyDescent="0.3">
      <c r="P2002" s="8"/>
    </row>
    <row r="2003" spans="16:16" x14ac:dyDescent="0.3">
      <c r="P2003" s="8"/>
    </row>
    <row r="2004" spans="16:16" x14ac:dyDescent="0.3">
      <c r="P2004" s="8"/>
    </row>
    <row r="2005" spans="16:16" x14ac:dyDescent="0.3">
      <c r="P2005" s="8"/>
    </row>
    <row r="2006" spans="16:16" x14ac:dyDescent="0.3">
      <c r="P2006" s="8"/>
    </row>
    <row r="2007" spans="16:16" x14ac:dyDescent="0.3">
      <c r="P2007" s="8"/>
    </row>
    <row r="2008" spans="16:16" x14ac:dyDescent="0.3">
      <c r="P2008" s="8"/>
    </row>
    <row r="2009" spans="16:16" x14ac:dyDescent="0.3">
      <c r="P2009" s="8"/>
    </row>
    <row r="2010" spans="16:16" x14ac:dyDescent="0.3">
      <c r="P2010" s="8"/>
    </row>
    <row r="2011" spans="16:16" x14ac:dyDescent="0.3">
      <c r="P2011" s="8"/>
    </row>
    <row r="2012" spans="16:16" x14ac:dyDescent="0.3">
      <c r="P2012" s="8"/>
    </row>
    <row r="2013" spans="16:16" x14ac:dyDescent="0.3">
      <c r="P2013" s="8"/>
    </row>
    <row r="2014" spans="16:16" x14ac:dyDescent="0.3">
      <c r="P2014" s="8"/>
    </row>
    <row r="2015" spans="16:16" x14ac:dyDescent="0.3">
      <c r="P2015" s="8"/>
    </row>
    <row r="2016" spans="16:16" x14ac:dyDescent="0.3">
      <c r="P2016" s="8"/>
    </row>
    <row r="2017" spans="16:16" x14ac:dyDescent="0.3">
      <c r="P2017" s="8"/>
    </row>
    <row r="2018" spans="16:16" x14ac:dyDescent="0.3">
      <c r="P2018" s="8"/>
    </row>
    <row r="2019" spans="16:16" x14ac:dyDescent="0.3">
      <c r="P2019" s="8"/>
    </row>
    <row r="2020" spans="16:16" x14ac:dyDescent="0.3">
      <c r="P2020" s="8"/>
    </row>
    <row r="2021" spans="16:16" x14ac:dyDescent="0.3">
      <c r="P2021" s="8"/>
    </row>
    <row r="2022" spans="16:16" x14ac:dyDescent="0.3">
      <c r="P2022" s="8"/>
    </row>
    <row r="2023" spans="16:16" x14ac:dyDescent="0.3">
      <c r="P2023" s="8"/>
    </row>
    <row r="2024" spans="16:16" x14ac:dyDescent="0.3">
      <c r="P2024" s="8"/>
    </row>
    <row r="2025" spans="16:16" x14ac:dyDescent="0.3">
      <c r="P2025" s="8"/>
    </row>
    <row r="2026" spans="16:16" x14ac:dyDescent="0.3">
      <c r="P2026" s="8"/>
    </row>
    <row r="2027" spans="16:16" x14ac:dyDescent="0.3">
      <c r="P2027" s="8"/>
    </row>
    <row r="2028" spans="16:16" x14ac:dyDescent="0.3">
      <c r="P2028" s="8"/>
    </row>
    <row r="2029" spans="16:16" x14ac:dyDescent="0.3">
      <c r="P2029" s="8"/>
    </row>
    <row r="2030" spans="16:16" x14ac:dyDescent="0.3">
      <c r="P2030" s="8"/>
    </row>
    <row r="2031" spans="16:16" x14ac:dyDescent="0.3">
      <c r="P2031" s="8"/>
    </row>
    <row r="2032" spans="16:16" x14ac:dyDescent="0.3">
      <c r="P2032" s="8"/>
    </row>
    <row r="2033" spans="16:16" x14ac:dyDescent="0.3">
      <c r="P2033" s="8"/>
    </row>
    <row r="2034" spans="16:16" x14ac:dyDescent="0.3">
      <c r="P2034" s="8"/>
    </row>
    <row r="2035" spans="16:16" x14ac:dyDescent="0.3">
      <c r="P2035" s="8"/>
    </row>
    <row r="2036" spans="16:16" x14ac:dyDescent="0.3">
      <c r="P2036" s="8"/>
    </row>
    <row r="2037" spans="16:16" x14ac:dyDescent="0.3">
      <c r="P2037" s="8"/>
    </row>
    <row r="2038" spans="16:16" x14ac:dyDescent="0.3">
      <c r="P2038" s="8"/>
    </row>
    <row r="2039" spans="16:16" x14ac:dyDescent="0.3">
      <c r="P2039" s="8"/>
    </row>
    <row r="2040" spans="16:16" x14ac:dyDescent="0.3">
      <c r="P2040" s="8"/>
    </row>
    <row r="2041" spans="16:16" x14ac:dyDescent="0.3">
      <c r="P2041" s="8"/>
    </row>
    <row r="2042" spans="16:16" x14ac:dyDescent="0.3">
      <c r="P2042" s="8"/>
    </row>
    <row r="2043" spans="16:16" x14ac:dyDescent="0.3">
      <c r="P2043" s="8"/>
    </row>
    <row r="2044" spans="16:16" x14ac:dyDescent="0.3">
      <c r="P2044" s="8"/>
    </row>
    <row r="2045" spans="16:16" x14ac:dyDescent="0.3">
      <c r="P2045" s="8"/>
    </row>
    <row r="2046" spans="16:16" x14ac:dyDescent="0.3">
      <c r="P2046" s="8"/>
    </row>
    <row r="2047" spans="16:16" x14ac:dyDescent="0.3">
      <c r="P2047" s="8"/>
    </row>
    <row r="2048" spans="16:16" x14ac:dyDescent="0.3">
      <c r="P2048" s="8"/>
    </row>
    <row r="2049" spans="16:16" x14ac:dyDescent="0.3">
      <c r="P2049" s="8"/>
    </row>
    <row r="2050" spans="16:16" x14ac:dyDescent="0.3">
      <c r="P2050" s="8"/>
    </row>
    <row r="2051" spans="16:16" x14ac:dyDescent="0.3">
      <c r="P2051" s="8"/>
    </row>
    <row r="2052" spans="16:16" x14ac:dyDescent="0.3">
      <c r="P2052" s="8"/>
    </row>
    <row r="2053" spans="16:16" x14ac:dyDescent="0.3">
      <c r="P2053" s="8"/>
    </row>
    <row r="2054" spans="16:16" x14ac:dyDescent="0.3">
      <c r="P2054" s="8"/>
    </row>
    <row r="2055" spans="16:16" x14ac:dyDescent="0.3">
      <c r="P2055" s="8"/>
    </row>
    <row r="2056" spans="16:16" x14ac:dyDescent="0.3">
      <c r="P2056" s="8"/>
    </row>
    <row r="2057" spans="16:16" x14ac:dyDescent="0.3">
      <c r="P2057" s="8"/>
    </row>
    <row r="2058" spans="16:16" x14ac:dyDescent="0.3">
      <c r="P2058" s="8"/>
    </row>
    <row r="2059" spans="16:16" x14ac:dyDescent="0.3">
      <c r="P2059" s="8"/>
    </row>
    <row r="2060" spans="16:16" x14ac:dyDescent="0.3">
      <c r="P2060" s="8"/>
    </row>
    <row r="2061" spans="16:16" x14ac:dyDescent="0.3">
      <c r="P2061" s="8"/>
    </row>
    <row r="2062" spans="16:16" x14ac:dyDescent="0.3">
      <c r="P2062" s="8"/>
    </row>
    <row r="2063" spans="16:16" x14ac:dyDescent="0.3">
      <c r="P2063" s="8"/>
    </row>
    <row r="2064" spans="16:16" x14ac:dyDescent="0.3">
      <c r="P2064" s="8"/>
    </row>
    <row r="2065" spans="16:16" x14ac:dyDescent="0.3">
      <c r="P2065" s="8"/>
    </row>
    <row r="2066" spans="16:16" x14ac:dyDescent="0.3">
      <c r="P2066" s="8"/>
    </row>
    <row r="2067" spans="16:16" x14ac:dyDescent="0.3">
      <c r="P2067" s="8"/>
    </row>
    <row r="2068" spans="16:16" x14ac:dyDescent="0.3">
      <c r="P2068" s="8"/>
    </row>
    <row r="2069" spans="16:16" x14ac:dyDescent="0.3">
      <c r="P2069" s="8"/>
    </row>
    <row r="2070" spans="16:16" x14ac:dyDescent="0.3">
      <c r="P2070" s="8"/>
    </row>
    <row r="2071" spans="16:16" x14ac:dyDescent="0.3">
      <c r="P2071" s="8"/>
    </row>
    <row r="2072" spans="16:16" x14ac:dyDescent="0.3">
      <c r="P2072" s="8"/>
    </row>
    <row r="2073" spans="16:16" x14ac:dyDescent="0.3">
      <c r="P2073" s="8"/>
    </row>
    <row r="2074" spans="16:16" x14ac:dyDescent="0.3">
      <c r="P2074" s="8"/>
    </row>
    <row r="2075" spans="16:16" x14ac:dyDescent="0.3">
      <c r="P2075" s="8"/>
    </row>
    <row r="2076" spans="16:16" x14ac:dyDescent="0.3">
      <c r="P2076" s="8"/>
    </row>
    <row r="2077" spans="16:16" x14ac:dyDescent="0.3">
      <c r="P2077" s="8"/>
    </row>
    <row r="2078" spans="16:16" x14ac:dyDescent="0.3">
      <c r="P2078" s="8"/>
    </row>
    <row r="2079" spans="16:16" x14ac:dyDescent="0.3">
      <c r="P2079" s="8"/>
    </row>
    <row r="2080" spans="16:16" x14ac:dyDescent="0.3">
      <c r="P2080" s="8"/>
    </row>
    <row r="2081" spans="16:16" x14ac:dyDescent="0.3">
      <c r="P2081" s="8"/>
    </row>
    <row r="2082" spans="16:16" x14ac:dyDescent="0.3">
      <c r="P2082" s="8"/>
    </row>
    <row r="2083" spans="16:16" x14ac:dyDescent="0.3">
      <c r="P2083" s="8"/>
    </row>
    <row r="2084" spans="16:16" x14ac:dyDescent="0.3">
      <c r="P2084" s="8"/>
    </row>
    <row r="2085" spans="16:16" x14ac:dyDescent="0.3">
      <c r="P2085" s="8"/>
    </row>
    <row r="2086" spans="16:16" x14ac:dyDescent="0.3">
      <c r="P2086" s="8"/>
    </row>
    <row r="2087" spans="16:16" x14ac:dyDescent="0.3">
      <c r="P2087" s="8"/>
    </row>
    <row r="2088" spans="16:16" x14ac:dyDescent="0.3">
      <c r="P2088" s="8"/>
    </row>
    <row r="2089" spans="16:16" x14ac:dyDescent="0.3">
      <c r="P2089" s="8"/>
    </row>
    <row r="2090" spans="16:16" x14ac:dyDescent="0.3">
      <c r="P2090" s="8"/>
    </row>
    <row r="2091" spans="16:16" x14ac:dyDescent="0.3">
      <c r="P2091" s="8"/>
    </row>
    <row r="2092" spans="16:16" x14ac:dyDescent="0.3">
      <c r="P2092" s="8"/>
    </row>
    <row r="2093" spans="16:16" x14ac:dyDescent="0.3">
      <c r="P2093" s="8"/>
    </row>
    <row r="2094" spans="16:16" x14ac:dyDescent="0.3">
      <c r="P2094" s="8"/>
    </row>
    <row r="2095" spans="16:16" x14ac:dyDescent="0.3">
      <c r="P2095" s="8"/>
    </row>
    <row r="2096" spans="16:16" x14ac:dyDescent="0.3">
      <c r="P2096" s="8"/>
    </row>
    <row r="2097" spans="16:16" x14ac:dyDescent="0.3">
      <c r="P2097" s="8"/>
    </row>
    <row r="2098" spans="16:16" x14ac:dyDescent="0.3">
      <c r="P2098" s="8"/>
    </row>
    <row r="2099" spans="16:16" x14ac:dyDescent="0.3">
      <c r="P2099" s="8"/>
    </row>
    <row r="2100" spans="16:16" x14ac:dyDescent="0.3">
      <c r="P2100" s="8"/>
    </row>
    <row r="2101" spans="16:16" x14ac:dyDescent="0.3">
      <c r="P2101" s="8"/>
    </row>
    <row r="2102" spans="16:16" x14ac:dyDescent="0.3">
      <c r="P2102" s="8"/>
    </row>
    <row r="2103" spans="16:16" x14ac:dyDescent="0.3">
      <c r="P2103" s="8"/>
    </row>
    <row r="2104" spans="16:16" x14ac:dyDescent="0.3">
      <c r="P2104" s="8"/>
    </row>
    <row r="2105" spans="16:16" x14ac:dyDescent="0.3">
      <c r="P2105" s="8"/>
    </row>
    <row r="2106" spans="16:16" x14ac:dyDescent="0.3">
      <c r="P2106" s="8"/>
    </row>
    <row r="2107" spans="16:16" x14ac:dyDescent="0.3">
      <c r="P2107" s="8"/>
    </row>
    <row r="2108" spans="16:16" x14ac:dyDescent="0.3">
      <c r="P2108" s="8"/>
    </row>
    <row r="2109" spans="16:16" x14ac:dyDescent="0.3">
      <c r="P2109" s="8"/>
    </row>
    <row r="2110" spans="16:16" x14ac:dyDescent="0.3">
      <c r="P2110" s="8"/>
    </row>
    <row r="2111" spans="16:16" x14ac:dyDescent="0.3">
      <c r="P2111" s="8"/>
    </row>
    <row r="2112" spans="16:16" x14ac:dyDescent="0.3">
      <c r="P2112" s="8"/>
    </row>
    <row r="2113" spans="16:16" x14ac:dyDescent="0.3">
      <c r="P2113" s="8"/>
    </row>
    <row r="2114" spans="16:16" x14ac:dyDescent="0.3">
      <c r="P2114" s="8"/>
    </row>
    <row r="2115" spans="16:16" x14ac:dyDescent="0.3">
      <c r="P2115" s="8"/>
    </row>
    <row r="2116" spans="16:16" x14ac:dyDescent="0.3">
      <c r="P2116" s="8"/>
    </row>
    <row r="2117" spans="16:16" x14ac:dyDescent="0.3">
      <c r="P2117" s="8"/>
    </row>
    <row r="2118" spans="16:16" x14ac:dyDescent="0.3">
      <c r="P2118" s="8"/>
    </row>
    <row r="2119" spans="16:16" x14ac:dyDescent="0.3">
      <c r="P2119" s="8"/>
    </row>
    <row r="2120" spans="16:16" x14ac:dyDescent="0.3">
      <c r="P2120" s="8"/>
    </row>
    <row r="2121" spans="16:16" x14ac:dyDescent="0.3">
      <c r="P2121" s="8"/>
    </row>
    <row r="2122" spans="16:16" x14ac:dyDescent="0.3">
      <c r="P2122" s="8"/>
    </row>
    <row r="2123" spans="16:16" x14ac:dyDescent="0.3">
      <c r="P2123" s="8"/>
    </row>
    <row r="2124" spans="16:16" x14ac:dyDescent="0.3">
      <c r="P2124" s="8"/>
    </row>
    <row r="2125" spans="16:16" x14ac:dyDescent="0.3">
      <c r="P2125" s="8"/>
    </row>
    <row r="2126" spans="16:16" x14ac:dyDescent="0.3">
      <c r="P2126" s="8"/>
    </row>
    <row r="2127" spans="16:16" x14ac:dyDescent="0.3">
      <c r="P2127" s="8"/>
    </row>
    <row r="2128" spans="16:16" x14ac:dyDescent="0.3">
      <c r="P2128" s="8"/>
    </row>
    <row r="2129" spans="16:16" x14ac:dyDescent="0.3">
      <c r="P2129" s="8"/>
    </row>
    <row r="2130" spans="16:16" x14ac:dyDescent="0.3">
      <c r="P2130" s="8"/>
    </row>
    <row r="2131" spans="16:16" x14ac:dyDescent="0.3">
      <c r="P2131" s="8"/>
    </row>
    <row r="2132" spans="16:16" x14ac:dyDescent="0.3">
      <c r="P2132" s="8"/>
    </row>
    <row r="2133" spans="16:16" x14ac:dyDescent="0.3">
      <c r="P2133" s="8"/>
    </row>
    <row r="2134" spans="16:16" x14ac:dyDescent="0.3">
      <c r="P2134" s="8"/>
    </row>
    <row r="2135" spans="16:16" x14ac:dyDescent="0.3">
      <c r="P2135" s="8"/>
    </row>
    <row r="2136" spans="16:16" x14ac:dyDescent="0.3">
      <c r="P2136" s="8"/>
    </row>
    <row r="2137" spans="16:16" x14ac:dyDescent="0.3">
      <c r="P2137" s="8"/>
    </row>
    <row r="2138" spans="16:16" x14ac:dyDescent="0.3">
      <c r="P2138" s="8"/>
    </row>
    <row r="2139" spans="16:16" x14ac:dyDescent="0.3">
      <c r="P2139" s="8"/>
    </row>
    <row r="2140" spans="16:16" x14ac:dyDescent="0.3">
      <c r="P2140" s="8"/>
    </row>
    <row r="2141" spans="16:16" x14ac:dyDescent="0.3">
      <c r="P2141" s="8"/>
    </row>
    <row r="2142" spans="16:16" x14ac:dyDescent="0.3">
      <c r="P2142" s="8"/>
    </row>
    <row r="2143" spans="16:16" x14ac:dyDescent="0.3">
      <c r="P2143" s="8"/>
    </row>
    <row r="2144" spans="16:16" x14ac:dyDescent="0.3">
      <c r="P2144" s="8"/>
    </row>
    <row r="2145" spans="16:16" x14ac:dyDescent="0.3">
      <c r="P2145" s="8"/>
    </row>
    <row r="2146" spans="16:16" x14ac:dyDescent="0.3">
      <c r="P2146" s="8"/>
    </row>
    <row r="2147" spans="16:16" x14ac:dyDescent="0.3">
      <c r="P2147" s="8"/>
    </row>
    <row r="2148" spans="16:16" x14ac:dyDescent="0.3">
      <c r="P2148" s="8"/>
    </row>
    <row r="2149" spans="16:16" x14ac:dyDescent="0.3">
      <c r="P2149" s="8"/>
    </row>
    <row r="2150" spans="16:16" x14ac:dyDescent="0.3">
      <c r="P2150" s="8"/>
    </row>
    <row r="2151" spans="16:16" x14ac:dyDescent="0.3">
      <c r="P2151" s="8"/>
    </row>
    <row r="2152" spans="16:16" x14ac:dyDescent="0.3">
      <c r="P2152" s="8"/>
    </row>
    <row r="2153" spans="16:16" x14ac:dyDescent="0.3">
      <c r="P2153" s="8"/>
    </row>
    <row r="2154" spans="16:16" x14ac:dyDescent="0.3">
      <c r="P2154" s="8"/>
    </row>
    <row r="2155" spans="16:16" x14ac:dyDescent="0.3">
      <c r="P2155" s="8"/>
    </row>
    <row r="2156" spans="16:16" x14ac:dyDescent="0.3">
      <c r="P2156" s="8"/>
    </row>
    <row r="2157" spans="16:16" x14ac:dyDescent="0.3">
      <c r="P2157" s="8"/>
    </row>
    <row r="2158" spans="16:16" x14ac:dyDescent="0.3">
      <c r="P2158" s="8"/>
    </row>
    <row r="2159" spans="16:16" x14ac:dyDescent="0.3">
      <c r="P2159" s="8"/>
    </row>
    <row r="2160" spans="16:16" x14ac:dyDescent="0.3">
      <c r="P2160" s="8"/>
    </row>
    <row r="2161" spans="16:16" x14ac:dyDescent="0.3">
      <c r="P2161" s="8"/>
    </row>
    <row r="2162" spans="16:16" x14ac:dyDescent="0.3">
      <c r="P2162" s="8"/>
    </row>
    <row r="2163" spans="16:16" x14ac:dyDescent="0.3">
      <c r="P2163" s="8"/>
    </row>
    <row r="2164" spans="16:16" x14ac:dyDescent="0.3">
      <c r="P2164" s="8"/>
    </row>
    <row r="2165" spans="16:16" x14ac:dyDescent="0.3">
      <c r="P2165" s="8"/>
    </row>
    <row r="2166" spans="16:16" x14ac:dyDescent="0.3">
      <c r="P2166" s="8"/>
    </row>
    <row r="2167" spans="16:16" x14ac:dyDescent="0.3">
      <c r="P2167" s="8"/>
    </row>
    <row r="2168" spans="16:16" x14ac:dyDescent="0.3">
      <c r="P2168" s="8"/>
    </row>
    <row r="2169" spans="16:16" x14ac:dyDescent="0.3">
      <c r="P2169" s="8"/>
    </row>
    <row r="2170" spans="16:16" x14ac:dyDescent="0.3">
      <c r="P2170" s="8"/>
    </row>
    <row r="2171" spans="16:16" x14ac:dyDescent="0.3">
      <c r="P2171" s="8"/>
    </row>
    <row r="2172" spans="16:16" x14ac:dyDescent="0.3">
      <c r="P2172" s="8"/>
    </row>
    <row r="2173" spans="16:16" x14ac:dyDescent="0.3">
      <c r="P2173" s="8"/>
    </row>
    <row r="2174" spans="16:16" x14ac:dyDescent="0.3">
      <c r="P2174" s="8"/>
    </row>
    <row r="2175" spans="16:16" x14ac:dyDescent="0.3">
      <c r="P2175" s="8"/>
    </row>
    <row r="2176" spans="16:16" x14ac:dyDescent="0.3">
      <c r="P2176" s="8"/>
    </row>
    <row r="2177" spans="16:16" x14ac:dyDescent="0.3">
      <c r="P2177" s="8"/>
    </row>
    <row r="2178" spans="16:16" x14ac:dyDescent="0.3">
      <c r="P2178" s="8"/>
    </row>
    <row r="2179" spans="16:16" x14ac:dyDescent="0.3">
      <c r="P2179" s="8"/>
    </row>
    <row r="2180" spans="16:16" x14ac:dyDescent="0.3">
      <c r="P2180" s="8"/>
    </row>
    <row r="2181" spans="16:16" x14ac:dyDescent="0.3">
      <c r="P2181" s="8"/>
    </row>
    <row r="2182" spans="16:16" x14ac:dyDescent="0.3">
      <c r="P2182" s="8"/>
    </row>
    <row r="2183" spans="16:16" x14ac:dyDescent="0.3">
      <c r="P2183" s="8"/>
    </row>
    <row r="2184" spans="16:16" x14ac:dyDescent="0.3">
      <c r="P2184" s="8"/>
    </row>
    <row r="2185" spans="16:16" x14ac:dyDescent="0.3">
      <c r="P2185" s="8"/>
    </row>
    <row r="2186" spans="16:16" x14ac:dyDescent="0.3">
      <c r="P2186" s="8"/>
    </row>
    <row r="2187" spans="16:16" x14ac:dyDescent="0.3">
      <c r="P2187" s="8"/>
    </row>
    <row r="2188" spans="16:16" x14ac:dyDescent="0.3">
      <c r="P2188" s="8"/>
    </row>
    <row r="2189" spans="16:16" x14ac:dyDescent="0.3">
      <c r="P2189" s="8"/>
    </row>
    <row r="2190" spans="16:16" x14ac:dyDescent="0.3">
      <c r="P2190" s="8"/>
    </row>
    <row r="2191" spans="16:16" x14ac:dyDescent="0.3">
      <c r="P2191" s="8"/>
    </row>
    <row r="2192" spans="16:16" x14ac:dyDescent="0.3">
      <c r="P2192" s="8"/>
    </row>
    <row r="2193" spans="16:16" x14ac:dyDescent="0.3">
      <c r="P2193" s="8"/>
    </row>
    <row r="2194" spans="16:16" x14ac:dyDescent="0.3">
      <c r="P2194" s="8"/>
    </row>
    <row r="2195" spans="16:16" x14ac:dyDescent="0.3">
      <c r="P2195" s="8"/>
    </row>
    <row r="2196" spans="16:16" x14ac:dyDescent="0.3">
      <c r="P2196" s="8"/>
    </row>
    <row r="2197" spans="16:16" x14ac:dyDescent="0.3">
      <c r="P2197" s="8"/>
    </row>
    <row r="2198" spans="16:16" x14ac:dyDescent="0.3">
      <c r="P2198" s="8"/>
    </row>
    <row r="2199" spans="16:16" x14ac:dyDescent="0.3">
      <c r="P2199" s="8"/>
    </row>
    <row r="2200" spans="16:16" x14ac:dyDescent="0.3">
      <c r="P2200" s="8"/>
    </row>
    <row r="2201" spans="16:16" x14ac:dyDescent="0.3">
      <c r="P2201" s="8"/>
    </row>
    <row r="2202" spans="16:16" x14ac:dyDescent="0.3">
      <c r="P2202" s="8"/>
    </row>
    <row r="2203" spans="16:16" x14ac:dyDescent="0.3">
      <c r="P2203" s="8"/>
    </row>
    <row r="2204" spans="16:16" x14ac:dyDescent="0.3">
      <c r="P2204" s="8"/>
    </row>
    <row r="2205" spans="16:16" x14ac:dyDescent="0.3">
      <c r="P2205" s="8"/>
    </row>
    <row r="2206" spans="16:16" x14ac:dyDescent="0.3">
      <c r="P2206" s="8"/>
    </row>
    <row r="2207" spans="16:16" x14ac:dyDescent="0.3">
      <c r="P2207" s="8"/>
    </row>
    <row r="2208" spans="16:16" x14ac:dyDescent="0.3">
      <c r="P2208" s="8"/>
    </row>
    <row r="2209" spans="16:16" x14ac:dyDescent="0.3">
      <c r="P2209" s="8"/>
    </row>
    <row r="2210" spans="16:16" x14ac:dyDescent="0.3">
      <c r="P2210" s="8"/>
    </row>
    <row r="2211" spans="16:16" x14ac:dyDescent="0.3">
      <c r="P2211" s="8"/>
    </row>
    <row r="2212" spans="16:16" x14ac:dyDescent="0.3">
      <c r="P2212" s="8"/>
    </row>
    <row r="2213" spans="16:16" x14ac:dyDescent="0.3">
      <c r="P2213" s="8"/>
    </row>
    <row r="2214" spans="16:16" x14ac:dyDescent="0.3">
      <c r="P2214" s="8"/>
    </row>
    <row r="2215" spans="16:16" x14ac:dyDescent="0.3">
      <c r="P2215" s="8"/>
    </row>
    <row r="2216" spans="16:16" x14ac:dyDescent="0.3">
      <c r="P2216" s="8"/>
    </row>
    <row r="2217" spans="16:16" x14ac:dyDescent="0.3">
      <c r="P2217" s="8"/>
    </row>
    <row r="2218" spans="16:16" x14ac:dyDescent="0.3">
      <c r="P2218" s="8"/>
    </row>
    <row r="2219" spans="16:16" x14ac:dyDescent="0.3">
      <c r="P2219" s="8"/>
    </row>
    <row r="2220" spans="16:16" x14ac:dyDescent="0.3">
      <c r="P2220" s="8"/>
    </row>
    <row r="2221" spans="16:16" x14ac:dyDescent="0.3">
      <c r="P2221" s="8"/>
    </row>
    <row r="2222" spans="16:16" x14ac:dyDescent="0.3">
      <c r="P2222" s="8"/>
    </row>
    <row r="2223" spans="16:16" x14ac:dyDescent="0.3">
      <c r="P2223" s="8"/>
    </row>
    <row r="2224" spans="16:16" x14ac:dyDescent="0.3">
      <c r="P2224" s="8"/>
    </row>
    <row r="2225" spans="16:16" x14ac:dyDescent="0.3">
      <c r="P2225" s="8"/>
    </row>
    <row r="2226" spans="16:16" x14ac:dyDescent="0.3">
      <c r="P2226" s="8"/>
    </row>
    <row r="2227" spans="16:16" x14ac:dyDescent="0.3">
      <c r="P2227" s="8"/>
    </row>
    <row r="2228" spans="16:16" x14ac:dyDescent="0.3">
      <c r="P2228" s="8"/>
    </row>
    <row r="2229" spans="16:16" x14ac:dyDescent="0.3">
      <c r="P2229" s="8"/>
    </row>
    <row r="2230" spans="16:16" x14ac:dyDescent="0.3">
      <c r="P2230" s="8"/>
    </row>
    <row r="2231" spans="16:16" x14ac:dyDescent="0.3">
      <c r="P2231" s="8"/>
    </row>
    <row r="2232" spans="16:16" x14ac:dyDescent="0.3">
      <c r="P2232" s="8"/>
    </row>
    <row r="2233" spans="16:16" x14ac:dyDescent="0.3">
      <c r="P2233" s="8"/>
    </row>
    <row r="2234" spans="16:16" x14ac:dyDescent="0.3">
      <c r="P2234" s="8"/>
    </row>
    <row r="2235" spans="16:16" x14ac:dyDescent="0.3">
      <c r="P2235" s="8"/>
    </row>
    <row r="2236" spans="16:16" x14ac:dyDescent="0.3">
      <c r="P2236" s="8"/>
    </row>
    <row r="2237" spans="16:16" x14ac:dyDescent="0.3">
      <c r="P2237" s="8"/>
    </row>
    <row r="2238" spans="16:16" x14ac:dyDescent="0.3">
      <c r="P2238" s="8"/>
    </row>
    <row r="2239" spans="16:16" x14ac:dyDescent="0.3">
      <c r="P2239" s="8"/>
    </row>
    <row r="2240" spans="16:16" x14ac:dyDescent="0.3">
      <c r="P2240" s="8"/>
    </row>
    <row r="2241" spans="16:16" x14ac:dyDescent="0.3">
      <c r="P2241" s="8"/>
    </row>
    <row r="2242" spans="16:16" x14ac:dyDescent="0.3">
      <c r="P2242" s="8"/>
    </row>
    <row r="2243" spans="16:16" x14ac:dyDescent="0.3">
      <c r="P2243" s="8"/>
    </row>
    <row r="2244" spans="16:16" x14ac:dyDescent="0.3">
      <c r="P2244" s="8"/>
    </row>
    <row r="2245" spans="16:16" x14ac:dyDescent="0.3">
      <c r="P2245" s="8"/>
    </row>
    <row r="2246" spans="16:16" x14ac:dyDescent="0.3">
      <c r="P2246" s="8"/>
    </row>
    <row r="2247" spans="16:16" x14ac:dyDescent="0.3">
      <c r="P2247" s="8"/>
    </row>
    <row r="2248" spans="16:16" x14ac:dyDescent="0.3">
      <c r="P2248" s="8"/>
    </row>
    <row r="2249" spans="16:16" x14ac:dyDescent="0.3">
      <c r="P2249" s="8"/>
    </row>
    <row r="2250" spans="16:16" x14ac:dyDescent="0.3">
      <c r="P2250" s="8"/>
    </row>
    <row r="2251" spans="16:16" x14ac:dyDescent="0.3">
      <c r="P2251" s="8"/>
    </row>
    <row r="2252" spans="16:16" x14ac:dyDescent="0.3">
      <c r="P2252" s="8"/>
    </row>
    <row r="2253" spans="16:16" x14ac:dyDescent="0.3">
      <c r="P2253" s="8"/>
    </row>
    <row r="2254" spans="16:16" x14ac:dyDescent="0.3">
      <c r="P2254" s="8"/>
    </row>
    <row r="2255" spans="16:16" x14ac:dyDescent="0.3">
      <c r="P2255" s="8"/>
    </row>
    <row r="2256" spans="16:16" x14ac:dyDescent="0.3">
      <c r="P2256" s="8"/>
    </row>
    <row r="2257" spans="16:16" x14ac:dyDescent="0.3">
      <c r="P2257" s="8"/>
    </row>
    <row r="2258" spans="16:16" x14ac:dyDescent="0.3">
      <c r="P2258" s="8"/>
    </row>
    <row r="2259" spans="16:16" x14ac:dyDescent="0.3">
      <c r="P2259" s="8"/>
    </row>
    <row r="2260" spans="16:16" x14ac:dyDescent="0.3">
      <c r="P2260" s="8"/>
    </row>
    <row r="2261" spans="16:16" x14ac:dyDescent="0.3">
      <c r="P2261" s="8"/>
    </row>
    <row r="2262" spans="16:16" x14ac:dyDescent="0.3">
      <c r="P2262" s="8"/>
    </row>
    <row r="2263" spans="16:16" x14ac:dyDescent="0.3">
      <c r="P2263" s="8"/>
    </row>
    <row r="2264" spans="16:16" x14ac:dyDescent="0.3">
      <c r="P2264" s="8"/>
    </row>
    <row r="2265" spans="16:16" x14ac:dyDescent="0.3">
      <c r="P2265" s="8"/>
    </row>
    <row r="2266" spans="16:16" x14ac:dyDescent="0.3">
      <c r="P2266" s="8"/>
    </row>
    <row r="2267" spans="16:16" x14ac:dyDescent="0.3">
      <c r="P2267" s="8"/>
    </row>
    <row r="2268" spans="16:16" x14ac:dyDescent="0.3">
      <c r="P2268" s="8"/>
    </row>
    <row r="2269" spans="16:16" x14ac:dyDescent="0.3">
      <c r="P2269" s="8"/>
    </row>
    <row r="2270" spans="16:16" x14ac:dyDescent="0.3">
      <c r="P2270" s="8"/>
    </row>
    <row r="2271" spans="16:16" x14ac:dyDescent="0.3">
      <c r="P2271" s="8"/>
    </row>
    <row r="2272" spans="16:16" x14ac:dyDescent="0.3">
      <c r="P2272" s="8"/>
    </row>
    <row r="2273" spans="16:16" x14ac:dyDescent="0.3">
      <c r="P2273" s="8"/>
    </row>
    <row r="2274" spans="16:16" x14ac:dyDescent="0.3">
      <c r="P2274" s="8"/>
    </row>
    <row r="2275" spans="16:16" x14ac:dyDescent="0.3">
      <c r="P2275" s="8"/>
    </row>
    <row r="2276" spans="16:16" x14ac:dyDescent="0.3">
      <c r="P2276" s="8"/>
    </row>
    <row r="2277" spans="16:16" x14ac:dyDescent="0.3">
      <c r="P2277" s="8"/>
    </row>
    <row r="2278" spans="16:16" x14ac:dyDescent="0.3">
      <c r="P2278" s="8"/>
    </row>
    <row r="2279" spans="16:16" x14ac:dyDescent="0.3">
      <c r="P2279" s="8"/>
    </row>
    <row r="2280" spans="16:16" x14ac:dyDescent="0.3">
      <c r="P2280" s="8"/>
    </row>
    <row r="2281" spans="16:16" x14ac:dyDescent="0.3">
      <c r="P2281" s="8"/>
    </row>
    <row r="2282" spans="16:16" x14ac:dyDescent="0.3">
      <c r="P2282" s="8"/>
    </row>
    <row r="2283" spans="16:16" x14ac:dyDescent="0.3">
      <c r="P2283" s="8"/>
    </row>
    <row r="2284" spans="16:16" x14ac:dyDescent="0.3">
      <c r="P2284" s="8"/>
    </row>
    <row r="2285" spans="16:16" x14ac:dyDescent="0.3">
      <c r="P2285" s="8"/>
    </row>
    <row r="2286" spans="16:16" x14ac:dyDescent="0.3">
      <c r="P2286" s="8"/>
    </row>
    <row r="2287" spans="16:16" x14ac:dyDescent="0.3">
      <c r="P2287" s="8"/>
    </row>
    <row r="2288" spans="16:16" x14ac:dyDescent="0.3">
      <c r="P2288" s="8"/>
    </row>
    <row r="2289" spans="16:16" x14ac:dyDescent="0.3">
      <c r="P2289" s="8"/>
    </row>
    <row r="2290" spans="16:16" x14ac:dyDescent="0.3">
      <c r="P2290" s="8"/>
    </row>
    <row r="2291" spans="16:16" x14ac:dyDescent="0.3">
      <c r="P2291" s="8"/>
    </row>
    <row r="2292" spans="16:16" x14ac:dyDescent="0.3">
      <c r="P2292" s="8"/>
    </row>
    <row r="2293" spans="16:16" x14ac:dyDescent="0.3">
      <c r="P2293" s="8"/>
    </row>
    <row r="2294" spans="16:16" x14ac:dyDescent="0.3">
      <c r="P2294" s="8"/>
    </row>
    <row r="2295" spans="16:16" x14ac:dyDescent="0.3">
      <c r="P2295" s="8"/>
    </row>
    <row r="2296" spans="16:16" x14ac:dyDescent="0.3">
      <c r="P2296" s="8"/>
    </row>
    <row r="2297" spans="16:16" x14ac:dyDescent="0.3">
      <c r="P2297" s="8"/>
    </row>
    <row r="2298" spans="16:16" x14ac:dyDescent="0.3">
      <c r="P2298" s="8"/>
    </row>
    <row r="2299" spans="16:16" x14ac:dyDescent="0.3">
      <c r="P2299" s="8"/>
    </row>
    <row r="2300" spans="16:16" x14ac:dyDescent="0.3">
      <c r="P2300" s="8"/>
    </row>
    <row r="2301" spans="16:16" x14ac:dyDescent="0.3">
      <c r="P2301" s="8"/>
    </row>
    <row r="2302" spans="16:16" x14ac:dyDescent="0.3">
      <c r="P2302" s="8"/>
    </row>
    <row r="2303" spans="16:16" x14ac:dyDescent="0.3">
      <c r="P2303" s="8"/>
    </row>
    <row r="2304" spans="16:16" x14ac:dyDescent="0.3">
      <c r="P2304" s="8"/>
    </row>
    <row r="2305" spans="16:16" x14ac:dyDescent="0.3">
      <c r="P2305" s="8"/>
    </row>
    <row r="2306" spans="16:16" x14ac:dyDescent="0.3">
      <c r="P2306" s="8"/>
    </row>
    <row r="2307" spans="16:16" x14ac:dyDescent="0.3">
      <c r="P2307" s="8"/>
    </row>
    <row r="2308" spans="16:16" x14ac:dyDescent="0.3">
      <c r="P2308" s="8"/>
    </row>
    <row r="2309" spans="16:16" x14ac:dyDescent="0.3">
      <c r="P2309" s="8"/>
    </row>
    <row r="2310" spans="16:16" x14ac:dyDescent="0.3">
      <c r="P2310" s="8"/>
    </row>
    <row r="2311" spans="16:16" x14ac:dyDescent="0.3">
      <c r="P2311" s="8"/>
    </row>
    <row r="2312" spans="16:16" x14ac:dyDescent="0.3">
      <c r="P2312" s="8"/>
    </row>
    <row r="2313" spans="16:16" x14ac:dyDescent="0.3">
      <c r="P2313" s="8"/>
    </row>
    <row r="2314" spans="16:16" x14ac:dyDescent="0.3">
      <c r="P2314" s="8"/>
    </row>
    <row r="2315" spans="16:16" x14ac:dyDescent="0.3">
      <c r="P2315" s="8"/>
    </row>
    <row r="2316" spans="16:16" x14ac:dyDescent="0.3">
      <c r="P2316" s="8"/>
    </row>
    <row r="2317" spans="16:16" x14ac:dyDescent="0.3">
      <c r="P2317" s="8"/>
    </row>
    <row r="2318" spans="16:16" x14ac:dyDescent="0.3">
      <c r="P2318" s="8"/>
    </row>
    <row r="2319" spans="16:16" x14ac:dyDescent="0.3">
      <c r="P2319" s="8"/>
    </row>
    <row r="2320" spans="16:16" x14ac:dyDescent="0.3">
      <c r="P2320" s="8"/>
    </row>
    <row r="2321" spans="16:16" x14ac:dyDescent="0.3">
      <c r="P2321" s="8"/>
    </row>
    <row r="2322" spans="16:16" x14ac:dyDescent="0.3">
      <c r="P2322" s="8"/>
    </row>
    <row r="2323" spans="16:16" x14ac:dyDescent="0.3">
      <c r="P2323" s="8"/>
    </row>
    <row r="2324" spans="16:16" x14ac:dyDescent="0.3">
      <c r="P2324" s="8"/>
    </row>
    <row r="2325" spans="16:16" x14ac:dyDescent="0.3">
      <c r="P2325" s="8"/>
    </row>
    <row r="2326" spans="16:16" x14ac:dyDescent="0.3">
      <c r="P2326" s="8"/>
    </row>
    <row r="2327" spans="16:16" x14ac:dyDescent="0.3">
      <c r="P2327" s="8"/>
    </row>
    <row r="2328" spans="16:16" x14ac:dyDescent="0.3">
      <c r="P2328" s="8"/>
    </row>
    <row r="2329" spans="16:16" x14ac:dyDescent="0.3">
      <c r="P2329" s="8"/>
    </row>
    <row r="2330" spans="16:16" x14ac:dyDescent="0.3">
      <c r="P2330" s="8"/>
    </row>
    <row r="2331" spans="16:16" x14ac:dyDescent="0.3">
      <c r="P2331" s="8"/>
    </row>
    <row r="2332" spans="16:16" x14ac:dyDescent="0.3">
      <c r="P2332" s="8"/>
    </row>
    <row r="2333" spans="16:16" x14ac:dyDescent="0.3">
      <c r="P2333" s="8"/>
    </row>
    <row r="2334" spans="16:16" x14ac:dyDescent="0.3">
      <c r="P2334" s="8"/>
    </row>
    <row r="2335" spans="16:16" x14ac:dyDescent="0.3">
      <c r="P2335" s="8"/>
    </row>
    <row r="2336" spans="16:16" x14ac:dyDescent="0.3">
      <c r="P2336" s="8"/>
    </row>
    <row r="2337" spans="16:16" x14ac:dyDescent="0.3">
      <c r="P2337" s="8"/>
    </row>
    <row r="2338" spans="16:16" x14ac:dyDescent="0.3">
      <c r="P2338" s="8"/>
    </row>
    <row r="2339" spans="16:16" x14ac:dyDescent="0.3">
      <c r="P2339" s="8"/>
    </row>
    <row r="2340" spans="16:16" x14ac:dyDescent="0.3">
      <c r="P2340" s="8"/>
    </row>
    <row r="2341" spans="16:16" x14ac:dyDescent="0.3">
      <c r="P2341" s="8"/>
    </row>
    <row r="2342" spans="16:16" x14ac:dyDescent="0.3">
      <c r="P2342" s="8"/>
    </row>
    <row r="2343" spans="16:16" x14ac:dyDescent="0.3">
      <c r="P2343" s="8"/>
    </row>
    <row r="2344" spans="16:16" x14ac:dyDescent="0.3">
      <c r="P2344" s="8"/>
    </row>
    <row r="2345" spans="16:16" x14ac:dyDescent="0.3">
      <c r="P2345" s="8"/>
    </row>
    <row r="2346" spans="16:16" x14ac:dyDescent="0.3">
      <c r="P2346" s="8"/>
    </row>
    <row r="2347" spans="16:16" x14ac:dyDescent="0.3">
      <c r="P2347" s="8"/>
    </row>
    <row r="2348" spans="16:16" x14ac:dyDescent="0.3">
      <c r="P2348" s="8"/>
    </row>
    <row r="2349" spans="16:16" x14ac:dyDescent="0.3">
      <c r="P2349" s="8"/>
    </row>
    <row r="2350" spans="16:16" x14ac:dyDescent="0.3">
      <c r="P2350" s="8"/>
    </row>
    <row r="2351" spans="16:16" x14ac:dyDescent="0.3">
      <c r="P2351" s="8"/>
    </row>
    <row r="2352" spans="16:16" x14ac:dyDescent="0.3">
      <c r="P2352" s="8"/>
    </row>
    <row r="2353" spans="16:16" x14ac:dyDescent="0.3">
      <c r="P2353" s="8"/>
    </row>
    <row r="2354" spans="16:16" x14ac:dyDescent="0.3">
      <c r="P2354" s="8"/>
    </row>
    <row r="2355" spans="16:16" x14ac:dyDescent="0.3">
      <c r="P2355" s="8"/>
    </row>
    <row r="2356" spans="16:16" x14ac:dyDescent="0.3">
      <c r="P2356" s="8"/>
    </row>
    <row r="2357" spans="16:16" x14ac:dyDescent="0.3">
      <c r="P2357" s="8"/>
    </row>
    <row r="2358" spans="16:16" x14ac:dyDescent="0.3">
      <c r="P2358" s="8"/>
    </row>
    <row r="2359" spans="16:16" x14ac:dyDescent="0.3">
      <c r="P2359" s="8"/>
    </row>
    <row r="2360" spans="16:16" x14ac:dyDescent="0.3">
      <c r="P2360" s="8"/>
    </row>
    <row r="2361" spans="16:16" x14ac:dyDescent="0.3">
      <c r="P2361" s="8"/>
    </row>
    <row r="2362" spans="16:16" x14ac:dyDescent="0.3">
      <c r="P2362" s="8"/>
    </row>
    <row r="2363" spans="16:16" x14ac:dyDescent="0.3">
      <c r="P2363" s="8"/>
    </row>
    <row r="2364" spans="16:16" x14ac:dyDescent="0.3">
      <c r="P2364" s="8"/>
    </row>
    <row r="2365" spans="16:16" x14ac:dyDescent="0.3">
      <c r="P2365" s="8"/>
    </row>
    <row r="2366" spans="16:16" x14ac:dyDescent="0.3">
      <c r="P2366" s="8"/>
    </row>
    <row r="2367" spans="16:16" x14ac:dyDescent="0.3">
      <c r="P2367" s="8"/>
    </row>
    <row r="2368" spans="16:16" x14ac:dyDescent="0.3">
      <c r="P2368" s="8"/>
    </row>
    <row r="2369" spans="16:16" x14ac:dyDescent="0.3">
      <c r="P2369" s="8"/>
    </row>
    <row r="2370" spans="16:16" x14ac:dyDescent="0.3">
      <c r="P2370" s="8"/>
    </row>
    <row r="2371" spans="16:16" x14ac:dyDescent="0.3">
      <c r="P2371" s="8"/>
    </row>
    <row r="2372" spans="16:16" x14ac:dyDescent="0.3">
      <c r="P2372" s="8"/>
    </row>
    <row r="2373" spans="16:16" x14ac:dyDescent="0.3">
      <c r="P2373" s="8"/>
    </row>
    <row r="2374" spans="16:16" x14ac:dyDescent="0.3">
      <c r="P2374" s="8"/>
    </row>
    <row r="2375" spans="16:16" x14ac:dyDescent="0.3">
      <c r="P2375" s="8"/>
    </row>
    <row r="2376" spans="16:16" x14ac:dyDescent="0.3">
      <c r="P2376" s="8"/>
    </row>
    <row r="2377" spans="16:16" x14ac:dyDescent="0.3">
      <c r="P2377" s="8"/>
    </row>
    <row r="2378" spans="16:16" x14ac:dyDescent="0.3">
      <c r="P2378" s="8"/>
    </row>
    <row r="2379" spans="16:16" x14ac:dyDescent="0.3">
      <c r="P2379" s="8"/>
    </row>
    <row r="2380" spans="16:16" x14ac:dyDescent="0.3">
      <c r="P2380" s="8"/>
    </row>
    <row r="2381" spans="16:16" x14ac:dyDescent="0.3">
      <c r="P2381" s="8"/>
    </row>
    <row r="2382" spans="16:16" x14ac:dyDescent="0.3">
      <c r="P2382" s="8"/>
    </row>
    <row r="2383" spans="16:16" x14ac:dyDescent="0.3">
      <c r="P2383" s="8"/>
    </row>
    <row r="2384" spans="16:16" x14ac:dyDescent="0.3">
      <c r="P2384" s="8"/>
    </row>
    <row r="2385" spans="16:16" x14ac:dyDescent="0.3">
      <c r="P2385" s="8"/>
    </row>
    <row r="2386" spans="16:16" x14ac:dyDescent="0.3">
      <c r="P2386" s="8"/>
    </row>
    <row r="2387" spans="16:16" x14ac:dyDescent="0.3">
      <c r="P2387" s="8"/>
    </row>
    <row r="2388" spans="16:16" x14ac:dyDescent="0.3">
      <c r="P2388" s="8"/>
    </row>
    <row r="2389" spans="16:16" x14ac:dyDescent="0.3">
      <c r="P2389" s="8"/>
    </row>
    <row r="2390" spans="16:16" x14ac:dyDescent="0.3">
      <c r="P2390" s="8"/>
    </row>
    <row r="2391" spans="16:16" x14ac:dyDescent="0.3">
      <c r="P2391" s="8"/>
    </row>
    <row r="2392" spans="16:16" x14ac:dyDescent="0.3">
      <c r="P2392" s="8"/>
    </row>
    <row r="2393" spans="16:16" x14ac:dyDescent="0.3">
      <c r="P2393" s="8"/>
    </row>
    <row r="2394" spans="16:16" x14ac:dyDescent="0.3">
      <c r="P2394" s="8"/>
    </row>
    <row r="2395" spans="16:16" x14ac:dyDescent="0.3">
      <c r="P2395" s="8"/>
    </row>
    <row r="2396" spans="16:16" x14ac:dyDescent="0.3">
      <c r="P2396" s="8"/>
    </row>
    <row r="2397" spans="16:16" x14ac:dyDescent="0.3">
      <c r="P2397" s="8"/>
    </row>
    <row r="2398" spans="16:16" x14ac:dyDescent="0.3">
      <c r="P2398" s="8"/>
    </row>
    <row r="2399" spans="16:16" x14ac:dyDescent="0.3">
      <c r="P2399" s="8"/>
    </row>
    <row r="2400" spans="16:16" x14ac:dyDescent="0.3">
      <c r="P2400" s="8"/>
    </row>
    <row r="2401" spans="16:16" x14ac:dyDescent="0.3">
      <c r="P2401" s="8"/>
    </row>
    <row r="2402" spans="16:16" x14ac:dyDescent="0.3">
      <c r="P2402" s="8"/>
    </row>
    <row r="2403" spans="16:16" x14ac:dyDescent="0.3">
      <c r="P2403" s="8"/>
    </row>
    <row r="2404" spans="16:16" x14ac:dyDescent="0.3">
      <c r="P2404" s="8"/>
    </row>
    <row r="2405" spans="16:16" x14ac:dyDescent="0.3">
      <c r="P2405" s="8"/>
    </row>
    <row r="2406" spans="16:16" x14ac:dyDescent="0.3">
      <c r="P2406" s="8"/>
    </row>
    <row r="2407" spans="16:16" x14ac:dyDescent="0.3">
      <c r="P2407" s="8"/>
    </row>
    <row r="2408" spans="16:16" x14ac:dyDescent="0.3">
      <c r="P2408" s="8"/>
    </row>
    <row r="2409" spans="16:16" x14ac:dyDescent="0.3">
      <c r="P2409" s="8"/>
    </row>
    <row r="2410" spans="16:16" x14ac:dyDescent="0.3">
      <c r="P2410" s="8"/>
    </row>
    <row r="2411" spans="16:16" x14ac:dyDescent="0.3">
      <c r="P2411" s="8"/>
    </row>
    <row r="2412" spans="16:16" x14ac:dyDescent="0.3">
      <c r="P2412" s="8"/>
    </row>
    <row r="2413" spans="16:16" x14ac:dyDescent="0.3">
      <c r="P2413" s="8"/>
    </row>
    <row r="2414" spans="16:16" x14ac:dyDescent="0.3">
      <c r="P2414" s="8"/>
    </row>
    <row r="2415" spans="16:16" x14ac:dyDescent="0.3">
      <c r="P2415" s="8"/>
    </row>
    <row r="2416" spans="16:16" x14ac:dyDescent="0.3">
      <c r="P2416" s="8"/>
    </row>
    <row r="2417" spans="16:16" x14ac:dyDescent="0.3">
      <c r="P2417" s="8"/>
    </row>
    <row r="2418" spans="16:16" x14ac:dyDescent="0.3">
      <c r="P2418" s="8"/>
    </row>
    <row r="2419" spans="16:16" x14ac:dyDescent="0.3">
      <c r="P2419" s="8"/>
    </row>
    <row r="2420" spans="16:16" x14ac:dyDescent="0.3">
      <c r="P2420" s="8"/>
    </row>
    <row r="2421" spans="16:16" x14ac:dyDescent="0.3">
      <c r="P2421" s="8"/>
    </row>
    <row r="2422" spans="16:16" x14ac:dyDescent="0.3">
      <c r="P2422" s="8"/>
    </row>
    <row r="2423" spans="16:16" x14ac:dyDescent="0.3">
      <c r="P2423" s="8"/>
    </row>
    <row r="2424" spans="16:16" x14ac:dyDescent="0.3">
      <c r="P2424" s="8"/>
    </row>
    <row r="2425" spans="16:16" x14ac:dyDescent="0.3">
      <c r="P2425" s="8"/>
    </row>
    <row r="2426" spans="16:16" x14ac:dyDescent="0.3">
      <c r="P2426" s="8"/>
    </row>
    <row r="2427" spans="16:16" x14ac:dyDescent="0.3">
      <c r="P2427" s="8"/>
    </row>
    <row r="2428" spans="16:16" x14ac:dyDescent="0.3">
      <c r="P2428" s="8"/>
    </row>
    <row r="2429" spans="16:16" x14ac:dyDescent="0.3">
      <c r="P2429" s="8"/>
    </row>
    <row r="2430" spans="16:16" x14ac:dyDescent="0.3">
      <c r="P2430" s="8"/>
    </row>
    <row r="2431" spans="16:16" x14ac:dyDescent="0.3">
      <c r="P2431" s="8"/>
    </row>
    <row r="2432" spans="16:16" x14ac:dyDescent="0.3">
      <c r="P2432" s="8"/>
    </row>
    <row r="2433" spans="16:16" x14ac:dyDescent="0.3">
      <c r="P2433" s="8"/>
    </row>
    <row r="2434" spans="16:16" x14ac:dyDescent="0.3">
      <c r="P2434" s="8"/>
    </row>
    <row r="2435" spans="16:16" x14ac:dyDescent="0.3">
      <c r="P2435" s="8"/>
    </row>
    <row r="2436" spans="16:16" x14ac:dyDescent="0.3">
      <c r="P2436" s="8"/>
    </row>
    <row r="2437" spans="16:16" x14ac:dyDescent="0.3">
      <c r="P2437" s="8"/>
    </row>
    <row r="2438" spans="16:16" x14ac:dyDescent="0.3">
      <c r="P2438" s="8"/>
    </row>
    <row r="2439" spans="16:16" x14ac:dyDescent="0.3">
      <c r="P2439" s="8"/>
    </row>
    <row r="2440" spans="16:16" x14ac:dyDescent="0.3">
      <c r="P2440" s="8"/>
    </row>
    <row r="2441" spans="16:16" x14ac:dyDescent="0.3">
      <c r="P2441" s="8"/>
    </row>
    <row r="2442" spans="16:16" x14ac:dyDescent="0.3">
      <c r="P2442" s="8"/>
    </row>
    <row r="2443" spans="16:16" x14ac:dyDescent="0.3">
      <c r="P2443" s="8"/>
    </row>
    <row r="2444" spans="16:16" x14ac:dyDescent="0.3">
      <c r="P2444" s="8"/>
    </row>
    <row r="2445" spans="16:16" x14ac:dyDescent="0.3">
      <c r="P2445" s="8"/>
    </row>
    <row r="2446" spans="16:16" x14ac:dyDescent="0.3">
      <c r="P2446" s="8"/>
    </row>
    <row r="2447" spans="16:16" x14ac:dyDescent="0.3">
      <c r="P2447" s="8"/>
    </row>
    <row r="2448" spans="16:16" x14ac:dyDescent="0.3">
      <c r="P2448" s="8"/>
    </row>
    <row r="2449" spans="16:16" x14ac:dyDescent="0.3">
      <c r="P2449" s="8"/>
    </row>
    <row r="2450" spans="16:16" x14ac:dyDescent="0.3">
      <c r="P2450" s="8"/>
    </row>
    <row r="2451" spans="16:16" x14ac:dyDescent="0.3">
      <c r="P2451" s="8"/>
    </row>
    <row r="2452" spans="16:16" x14ac:dyDescent="0.3">
      <c r="P2452" s="8"/>
    </row>
    <row r="2453" spans="16:16" x14ac:dyDescent="0.3">
      <c r="P2453" s="8"/>
    </row>
    <row r="2454" spans="16:16" x14ac:dyDescent="0.3">
      <c r="P2454" s="8"/>
    </row>
    <row r="2455" spans="16:16" x14ac:dyDescent="0.3">
      <c r="P2455" s="8"/>
    </row>
    <row r="2456" spans="16:16" x14ac:dyDescent="0.3">
      <c r="P2456" s="8"/>
    </row>
    <row r="2457" spans="16:16" x14ac:dyDescent="0.3">
      <c r="P2457" s="8"/>
    </row>
    <row r="2458" spans="16:16" x14ac:dyDescent="0.3">
      <c r="P2458" s="8"/>
    </row>
    <row r="2459" spans="16:16" x14ac:dyDescent="0.3">
      <c r="P2459" s="8"/>
    </row>
    <row r="2460" spans="16:16" x14ac:dyDescent="0.3">
      <c r="P2460" s="8"/>
    </row>
    <row r="2461" spans="16:16" x14ac:dyDescent="0.3">
      <c r="P2461" s="8"/>
    </row>
    <row r="2462" spans="16:16" x14ac:dyDescent="0.3">
      <c r="P2462" s="8"/>
    </row>
    <row r="2463" spans="16:16" x14ac:dyDescent="0.3">
      <c r="P2463" s="8"/>
    </row>
    <row r="2464" spans="16:16" x14ac:dyDescent="0.3">
      <c r="P2464" s="8"/>
    </row>
    <row r="2465" spans="16:16" x14ac:dyDescent="0.3">
      <c r="P2465" s="8"/>
    </row>
    <row r="2466" spans="16:16" x14ac:dyDescent="0.3">
      <c r="P2466" s="8"/>
    </row>
    <row r="2467" spans="16:16" x14ac:dyDescent="0.3">
      <c r="P2467" s="8"/>
    </row>
    <row r="2468" spans="16:16" x14ac:dyDescent="0.3">
      <c r="P2468" s="8"/>
    </row>
    <row r="2469" spans="16:16" x14ac:dyDescent="0.3">
      <c r="P2469" s="8"/>
    </row>
    <row r="2470" spans="16:16" x14ac:dyDescent="0.3">
      <c r="P2470" s="8"/>
    </row>
    <row r="2471" spans="16:16" x14ac:dyDescent="0.3">
      <c r="P2471" s="8"/>
    </row>
    <row r="2472" spans="16:16" x14ac:dyDescent="0.3">
      <c r="P2472" s="8"/>
    </row>
    <row r="2473" spans="16:16" x14ac:dyDescent="0.3">
      <c r="P2473" s="8"/>
    </row>
    <row r="2474" spans="16:16" x14ac:dyDescent="0.3">
      <c r="P2474" s="8"/>
    </row>
    <row r="2475" spans="16:16" x14ac:dyDescent="0.3">
      <c r="P2475" s="8"/>
    </row>
    <row r="2476" spans="16:16" x14ac:dyDescent="0.3">
      <c r="P2476" s="8"/>
    </row>
    <row r="2477" spans="16:16" x14ac:dyDescent="0.3">
      <c r="P2477" s="8"/>
    </row>
    <row r="2478" spans="16:16" x14ac:dyDescent="0.3">
      <c r="P2478" s="8"/>
    </row>
    <row r="2479" spans="16:16" x14ac:dyDescent="0.3">
      <c r="P2479" s="8"/>
    </row>
    <row r="2480" spans="16:16" x14ac:dyDescent="0.3">
      <c r="P2480" s="8"/>
    </row>
    <row r="2481" spans="16:16" x14ac:dyDescent="0.3">
      <c r="P2481" s="8"/>
    </row>
    <row r="2482" spans="16:16" x14ac:dyDescent="0.3">
      <c r="P2482" s="8"/>
    </row>
    <row r="2483" spans="16:16" x14ac:dyDescent="0.3">
      <c r="P2483" s="8"/>
    </row>
    <row r="2484" spans="16:16" x14ac:dyDescent="0.3">
      <c r="P2484" s="8"/>
    </row>
    <row r="2485" spans="16:16" x14ac:dyDescent="0.3">
      <c r="P2485" s="8"/>
    </row>
    <row r="2486" spans="16:16" x14ac:dyDescent="0.3">
      <c r="P2486" s="8"/>
    </row>
    <row r="2487" spans="16:16" x14ac:dyDescent="0.3">
      <c r="P2487" s="8"/>
    </row>
    <row r="2488" spans="16:16" x14ac:dyDescent="0.3">
      <c r="P2488" s="8"/>
    </row>
    <row r="2489" spans="16:16" x14ac:dyDescent="0.3">
      <c r="P2489" s="8"/>
    </row>
    <row r="2490" spans="16:16" x14ac:dyDescent="0.3">
      <c r="P2490" s="8"/>
    </row>
    <row r="2491" spans="16:16" x14ac:dyDescent="0.3">
      <c r="P2491" s="8"/>
    </row>
    <row r="2492" spans="16:16" x14ac:dyDescent="0.3">
      <c r="P2492" s="8"/>
    </row>
    <row r="2493" spans="16:16" x14ac:dyDescent="0.3">
      <c r="P2493" s="8"/>
    </row>
    <row r="2494" spans="16:16" x14ac:dyDescent="0.3">
      <c r="P2494" s="8"/>
    </row>
    <row r="2495" spans="16:16" x14ac:dyDescent="0.3">
      <c r="P2495" s="8"/>
    </row>
    <row r="2496" spans="16:16" x14ac:dyDescent="0.3">
      <c r="P2496" s="8"/>
    </row>
    <row r="2497" spans="16:16" x14ac:dyDescent="0.3">
      <c r="P2497" s="8"/>
    </row>
    <row r="2498" spans="16:16" x14ac:dyDescent="0.3">
      <c r="P2498" s="8"/>
    </row>
    <row r="2499" spans="16:16" x14ac:dyDescent="0.3">
      <c r="P2499" s="8"/>
    </row>
    <row r="2500" spans="16:16" x14ac:dyDescent="0.3">
      <c r="P2500" s="8"/>
    </row>
    <row r="2501" spans="16:16" x14ac:dyDescent="0.3">
      <c r="P2501" s="8"/>
    </row>
    <row r="2502" spans="16:16" x14ac:dyDescent="0.3">
      <c r="P2502" s="8"/>
    </row>
    <row r="2503" spans="16:16" x14ac:dyDescent="0.3">
      <c r="P2503" s="8"/>
    </row>
    <row r="2504" spans="16:16" x14ac:dyDescent="0.3">
      <c r="P2504" s="8"/>
    </row>
    <row r="2505" spans="16:16" x14ac:dyDescent="0.3">
      <c r="P2505" s="8"/>
    </row>
    <row r="2506" spans="16:16" x14ac:dyDescent="0.3">
      <c r="P2506" s="8"/>
    </row>
    <row r="2507" spans="16:16" x14ac:dyDescent="0.3">
      <c r="P2507" s="8"/>
    </row>
    <row r="2508" spans="16:16" x14ac:dyDescent="0.3">
      <c r="P2508" s="8"/>
    </row>
    <row r="2509" spans="16:16" x14ac:dyDescent="0.3">
      <c r="P2509" s="8"/>
    </row>
    <row r="2510" spans="16:16" x14ac:dyDescent="0.3">
      <c r="P2510" s="8"/>
    </row>
    <row r="2511" spans="16:16" x14ac:dyDescent="0.3">
      <c r="P2511" s="8"/>
    </row>
    <row r="2512" spans="16:16" x14ac:dyDescent="0.3">
      <c r="P2512" s="8"/>
    </row>
    <row r="2513" spans="16:16" x14ac:dyDescent="0.3">
      <c r="P2513" s="8"/>
    </row>
    <row r="2514" spans="16:16" x14ac:dyDescent="0.3">
      <c r="P2514" s="8"/>
    </row>
    <row r="2515" spans="16:16" x14ac:dyDescent="0.3">
      <c r="P2515" s="8"/>
    </row>
    <row r="2516" spans="16:16" x14ac:dyDescent="0.3">
      <c r="P2516" s="8"/>
    </row>
    <row r="2517" spans="16:16" x14ac:dyDescent="0.3">
      <c r="P2517" s="8"/>
    </row>
    <row r="2518" spans="16:16" x14ac:dyDescent="0.3">
      <c r="P2518" s="8"/>
    </row>
    <row r="2519" spans="16:16" x14ac:dyDescent="0.3">
      <c r="P2519" s="8"/>
    </row>
    <row r="2520" spans="16:16" x14ac:dyDescent="0.3">
      <c r="P2520" s="8"/>
    </row>
    <row r="2521" spans="16:16" x14ac:dyDescent="0.3">
      <c r="P2521" s="8"/>
    </row>
    <row r="2522" spans="16:16" x14ac:dyDescent="0.3">
      <c r="P2522" s="8"/>
    </row>
    <row r="2523" spans="16:16" x14ac:dyDescent="0.3">
      <c r="P2523" s="8"/>
    </row>
    <row r="2524" spans="16:16" x14ac:dyDescent="0.3">
      <c r="P2524" s="8"/>
    </row>
    <row r="2525" spans="16:16" x14ac:dyDescent="0.3">
      <c r="P2525" s="8"/>
    </row>
    <row r="2526" spans="16:16" x14ac:dyDescent="0.3">
      <c r="P2526" s="8"/>
    </row>
    <row r="2527" spans="16:16" x14ac:dyDescent="0.3">
      <c r="P2527" s="8"/>
    </row>
    <row r="2528" spans="16:16" x14ac:dyDescent="0.3">
      <c r="P2528" s="8"/>
    </row>
    <row r="2529" spans="16:16" x14ac:dyDescent="0.3">
      <c r="P2529" s="8"/>
    </row>
    <row r="2530" spans="16:16" x14ac:dyDescent="0.3">
      <c r="P2530" s="8"/>
    </row>
    <row r="2531" spans="16:16" x14ac:dyDescent="0.3">
      <c r="P2531" s="8"/>
    </row>
    <row r="2532" spans="16:16" x14ac:dyDescent="0.3">
      <c r="P2532" s="8"/>
    </row>
    <row r="2533" spans="16:16" x14ac:dyDescent="0.3">
      <c r="P2533" s="8"/>
    </row>
    <row r="2534" spans="16:16" x14ac:dyDescent="0.3">
      <c r="P2534" s="8"/>
    </row>
    <row r="2535" spans="16:16" x14ac:dyDescent="0.3">
      <c r="P2535" s="8"/>
    </row>
    <row r="2536" spans="16:16" x14ac:dyDescent="0.3">
      <c r="P2536" s="8"/>
    </row>
    <row r="2537" spans="16:16" x14ac:dyDescent="0.3">
      <c r="P2537" s="8"/>
    </row>
    <row r="2538" spans="16:16" x14ac:dyDescent="0.3">
      <c r="P2538" s="8"/>
    </row>
    <row r="2539" spans="16:16" x14ac:dyDescent="0.3">
      <c r="P2539" s="8"/>
    </row>
    <row r="2540" spans="16:16" x14ac:dyDescent="0.3">
      <c r="P2540" s="8"/>
    </row>
    <row r="2541" spans="16:16" x14ac:dyDescent="0.3">
      <c r="P2541" s="8"/>
    </row>
    <row r="2542" spans="16:16" x14ac:dyDescent="0.3">
      <c r="P2542" s="8"/>
    </row>
    <row r="2543" spans="16:16" x14ac:dyDescent="0.3">
      <c r="P2543" s="8"/>
    </row>
    <row r="2544" spans="16:16" x14ac:dyDescent="0.3">
      <c r="P2544" s="8"/>
    </row>
    <row r="2545" spans="16:16" x14ac:dyDescent="0.3">
      <c r="P2545" s="8"/>
    </row>
    <row r="2546" spans="16:16" x14ac:dyDescent="0.3">
      <c r="P2546" s="8"/>
    </row>
    <row r="2547" spans="16:16" x14ac:dyDescent="0.3">
      <c r="P2547" s="8"/>
    </row>
    <row r="2548" spans="16:16" x14ac:dyDescent="0.3">
      <c r="P2548" s="8"/>
    </row>
    <row r="2549" spans="16:16" x14ac:dyDescent="0.3">
      <c r="P2549" s="8"/>
    </row>
    <row r="2550" spans="16:16" x14ac:dyDescent="0.3">
      <c r="P2550" s="8"/>
    </row>
    <row r="2551" spans="16:16" x14ac:dyDescent="0.3">
      <c r="P2551" s="8"/>
    </row>
    <row r="2552" spans="16:16" x14ac:dyDescent="0.3">
      <c r="P2552" s="8"/>
    </row>
    <row r="2553" spans="16:16" x14ac:dyDescent="0.3">
      <c r="P2553" s="8"/>
    </row>
    <row r="2554" spans="16:16" x14ac:dyDescent="0.3">
      <c r="P2554" s="8"/>
    </row>
    <row r="2555" spans="16:16" x14ac:dyDescent="0.3">
      <c r="P2555" s="8"/>
    </row>
    <row r="2556" spans="16:16" x14ac:dyDescent="0.3">
      <c r="P2556" s="8"/>
    </row>
    <row r="2557" spans="16:16" x14ac:dyDescent="0.3">
      <c r="P2557" s="8"/>
    </row>
    <row r="2558" spans="16:16" x14ac:dyDescent="0.3">
      <c r="P2558" s="8"/>
    </row>
    <row r="2559" spans="16:16" x14ac:dyDescent="0.3">
      <c r="P2559" s="8"/>
    </row>
    <row r="2560" spans="16:16" x14ac:dyDescent="0.3">
      <c r="P2560" s="8"/>
    </row>
    <row r="2561" spans="16:16" x14ac:dyDescent="0.3">
      <c r="P2561" s="8"/>
    </row>
    <row r="2562" spans="16:16" x14ac:dyDescent="0.3">
      <c r="P2562" s="8"/>
    </row>
    <row r="2563" spans="16:16" x14ac:dyDescent="0.3">
      <c r="P2563" s="8"/>
    </row>
    <row r="2564" spans="16:16" x14ac:dyDescent="0.3">
      <c r="P2564" s="8"/>
    </row>
    <row r="2565" spans="16:16" x14ac:dyDescent="0.3">
      <c r="P2565" s="8"/>
    </row>
    <row r="2566" spans="16:16" x14ac:dyDescent="0.3">
      <c r="P2566" s="8"/>
    </row>
    <row r="2567" spans="16:16" x14ac:dyDescent="0.3">
      <c r="P2567" s="8"/>
    </row>
    <row r="2568" spans="16:16" x14ac:dyDescent="0.3">
      <c r="P2568" s="8"/>
    </row>
    <row r="2569" spans="16:16" x14ac:dyDescent="0.3">
      <c r="P2569" s="8"/>
    </row>
    <row r="2570" spans="16:16" x14ac:dyDescent="0.3">
      <c r="P2570" s="8"/>
    </row>
    <row r="2571" spans="16:16" x14ac:dyDescent="0.3">
      <c r="P2571" s="8"/>
    </row>
    <row r="2572" spans="16:16" x14ac:dyDescent="0.3">
      <c r="P2572" s="8"/>
    </row>
    <row r="2573" spans="16:16" x14ac:dyDescent="0.3">
      <c r="P2573" s="8"/>
    </row>
    <row r="2574" spans="16:16" x14ac:dyDescent="0.3">
      <c r="P2574" s="8"/>
    </row>
    <row r="2575" spans="16:16" x14ac:dyDescent="0.3">
      <c r="P2575" s="8"/>
    </row>
    <row r="2576" spans="16:16" x14ac:dyDescent="0.3">
      <c r="P2576" s="8"/>
    </row>
    <row r="2577" spans="16:16" x14ac:dyDescent="0.3">
      <c r="P2577" s="8"/>
    </row>
    <row r="2578" spans="16:16" x14ac:dyDescent="0.3">
      <c r="P2578" s="8"/>
    </row>
    <row r="2579" spans="16:16" x14ac:dyDescent="0.3">
      <c r="P2579" s="8"/>
    </row>
    <row r="2580" spans="16:16" x14ac:dyDescent="0.3">
      <c r="P2580" s="8"/>
    </row>
    <row r="2581" spans="16:16" x14ac:dyDescent="0.3">
      <c r="P2581" s="8"/>
    </row>
    <row r="2582" spans="16:16" x14ac:dyDescent="0.3">
      <c r="P2582" s="8"/>
    </row>
    <row r="2583" spans="16:16" x14ac:dyDescent="0.3">
      <c r="P2583" s="8"/>
    </row>
    <row r="2584" spans="16:16" x14ac:dyDescent="0.3">
      <c r="P2584" s="8"/>
    </row>
    <row r="2585" spans="16:16" x14ac:dyDescent="0.3">
      <c r="P2585" s="8"/>
    </row>
    <row r="2586" spans="16:16" x14ac:dyDescent="0.3">
      <c r="P2586" s="8"/>
    </row>
    <row r="2587" spans="16:16" x14ac:dyDescent="0.3">
      <c r="P2587" s="8"/>
    </row>
    <row r="2588" spans="16:16" x14ac:dyDescent="0.3">
      <c r="P2588" s="8"/>
    </row>
    <row r="2589" spans="16:16" x14ac:dyDescent="0.3">
      <c r="P2589" s="8"/>
    </row>
    <row r="2590" spans="16:16" x14ac:dyDescent="0.3">
      <c r="P2590" s="8"/>
    </row>
    <row r="2591" spans="16:16" x14ac:dyDescent="0.3">
      <c r="P2591" s="8"/>
    </row>
    <row r="2592" spans="16:16" x14ac:dyDescent="0.3">
      <c r="P2592" s="8"/>
    </row>
    <row r="2593" spans="16:16" x14ac:dyDescent="0.3">
      <c r="P2593" s="8"/>
    </row>
    <row r="2594" spans="16:16" x14ac:dyDescent="0.3">
      <c r="P2594" s="8"/>
    </row>
    <row r="2595" spans="16:16" x14ac:dyDescent="0.3">
      <c r="P2595" s="8"/>
    </row>
    <row r="2596" spans="16:16" x14ac:dyDescent="0.3">
      <c r="P2596" s="8"/>
    </row>
    <row r="2597" spans="16:16" x14ac:dyDescent="0.3">
      <c r="P2597" s="8"/>
    </row>
    <row r="2598" spans="16:16" x14ac:dyDescent="0.3">
      <c r="P2598" s="8"/>
    </row>
    <row r="2599" spans="16:16" x14ac:dyDescent="0.3">
      <c r="P2599" s="8"/>
    </row>
    <row r="2600" spans="16:16" x14ac:dyDescent="0.3">
      <c r="P2600" s="8"/>
    </row>
    <row r="2601" spans="16:16" x14ac:dyDescent="0.3">
      <c r="P2601" s="8"/>
    </row>
    <row r="2602" spans="16:16" x14ac:dyDescent="0.3">
      <c r="P2602" s="8"/>
    </row>
    <row r="2603" spans="16:16" x14ac:dyDescent="0.3">
      <c r="P2603" s="8"/>
    </row>
    <row r="2604" spans="16:16" x14ac:dyDescent="0.3">
      <c r="P2604" s="8"/>
    </row>
    <row r="2605" spans="16:16" x14ac:dyDescent="0.3">
      <c r="P2605" s="8"/>
    </row>
    <row r="2606" spans="16:16" x14ac:dyDescent="0.3">
      <c r="P2606" s="8"/>
    </row>
    <row r="2607" spans="16:16" x14ac:dyDescent="0.3">
      <c r="P2607" s="8"/>
    </row>
    <row r="2608" spans="16:16" x14ac:dyDescent="0.3">
      <c r="P2608" s="8"/>
    </row>
    <row r="2609" spans="16:16" x14ac:dyDescent="0.3">
      <c r="P2609" s="8"/>
    </row>
    <row r="2610" spans="16:16" x14ac:dyDescent="0.3">
      <c r="P2610" s="8"/>
    </row>
    <row r="2611" spans="16:16" x14ac:dyDescent="0.3">
      <c r="P2611" s="8"/>
    </row>
    <row r="2612" spans="16:16" x14ac:dyDescent="0.3">
      <c r="P2612" s="8"/>
    </row>
    <row r="2613" spans="16:16" x14ac:dyDescent="0.3">
      <c r="P2613" s="8"/>
    </row>
    <row r="2614" spans="16:16" x14ac:dyDescent="0.3">
      <c r="P2614" s="8"/>
    </row>
    <row r="2615" spans="16:16" x14ac:dyDescent="0.3">
      <c r="P2615" s="8"/>
    </row>
    <row r="2616" spans="16:16" x14ac:dyDescent="0.3">
      <c r="P2616" s="8"/>
    </row>
    <row r="2617" spans="16:16" x14ac:dyDescent="0.3">
      <c r="P2617" s="8"/>
    </row>
    <row r="2618" spans="16:16" x14ac:dyDescent="0.3">
      <c r="P2618" s="8"/>
    </row>
    <row r="2619" spans="16:16" x14ac:dyDescent="0.3">
      <c r="P2619" s="8"/>
    </row>
    <row r="2620" spans="16:16" x14ac:dyDescent="0.3">
      <c r="P2620" s="8"/>
    </row>
    <row r="2621" spans="16:16" x14ac:dyDescent="0.3">
      <c r="P2621" s="8"/>
    </row>
    <row r="2622" spans="16:16" x14ac:dyDescent="0.3">
      <c r="P2622" s="8"/>
    </row>
    <row r="2623" spans="16:16" x14ac:dyDescent="0.3">
      <c r="P2623" s="8"/>
    </row>
    <row r="2624" spans="16:16" x14ac:dyDescent="0.3">
      <c r="P2624" s="8"/>
    </row>
    <row r="2625" spans="16:16" x14ac:dyDescent="0.3">
      <c r="P2625" s="8"/>
    </row>
    <row r="2626" spans="16:16" x14ac:dyDescent="0.3">
      <c r="P2626" s="8"/>
    </row>
    <row r="2627" spans="16:16" x14ac:dyDescent="0.3">
      <c r="P2627" s="8"/>
    </row>
    <row r="2628" spans="16:16" x14ac:dyDescent="0.3">
      <c r="P2628" s="8"/>
    </row>
    <row r="2629" spans="16:16" x14ac:dyDescent="0.3">
      <c r="P2629" s="8"/>
    </row>
    <row r="2630" spans="16:16" x14ac:dyDescent="0.3">
      <c r="P2630" s="8"/>
    </row>
    <row r="2631" spans="16:16" x14ac:dyDescent="0.3">
      <c r="P2631" s="8"/>
    </row>
    <row r="2632" spans="16:16" x14ac:dyDescent="0.3">
      <c r="P2632" s="8"/>
    </row>
    <row r="2633" spans="16:16" x14ac:dyDescent="0.3">
      <c r="P2633" s="8"/>
    </row>
    <row r="2634" spans="16:16" x14ac:dyDescent="0.3">
      <c r="P2634" s="8"/>
    </row>
    <row r="2635" spans="16:16" x14ac:dyDescent="0.3">
      <c r="P2635" s="8"/>
    </row>
    <row r="2636" spans="16:16" x14ac:dyDescent="0.3">
      <c r="P2636" s="8"/>
    </row>
    <row r="2637" spans="16:16" x14ac:dyDescent="0.3">
      <c r="P2637" s="8"/>
    </row>
    <row r="2638" spans="16:16" x14ac:dyDescent="0.3">
      <c r="P2638" s="8"/>
    </row>
    <row r="2639" spans="16:16" x14ac:dyDescent="0.3">
      <c r="P2639" s="8"/>
    </row>
    <row r="2640" spans="16:16" x14ac:dyDescent="0.3">
      <c r="P2640" s="8"/>
    </row>
    <row r="2641" spans="16:16" x14ac:dyDescent="0.3">
      <c r="P2641" s="8"/>
    </row>
    <row r="2642" spans="16:16" x14ac:dyDescent="0.3">
      <c r="P2642" s="8"/>
    </row>
    <row r="2643" spans="16:16" x14ac:dyDescent="0.3">
      <c r="P2643" s="8"/>
    </row>
    <row r="2644" spans="16:16" x14ac:dyDescent="0.3">
      <c r="P2644" s="8"/>
    </row>
    <row r="2645" spans="16:16" x14ac:dyDescent="0.3">
      <c r="P2645" s="8"/>
    </row>
    <row r="2646" spans="16:16" x14ac:dyDescent="0.3">
      <c r="P2646" s="8"/>
    </row>
    <row r="2647" spans="16:16" x14ac:dyDescent="0.3">
      <c r="P2647" s="8"/>
    </row>
    <row r="2648" spans="16:16" x14ac:dyDescent="0.3">
      <c r="P2648" s="8"/>
    </row>
    <row r="2649" spans="16:16" x14ac:dyDescent="0.3">
      <c r="P2649" s="8"/>
    </row>
    <row r="2650" spans="16:16" x14ac:dyDescent="0.3">
      <c r="P2650" s="8"/>
    </row>
    <row r="2651" spans="16:16" x14ac:dyDescent="0.3">
      <c r="P2651" s="8"/>
    </row>
    <row r="2652" spans="16:16" x14ac:dyDescent="0.3">
      <c r="P2652" s="8"/>
    </row>
    <row r="2653" spans="16:16" x14ac:dyDescent="0.3">
      <c r="P2653" s="8"/>
    </row>
    <row r="2654" spans="16:16" x14ac:dyDescent="0.3">
      <c r="P2654" s="8"/>
    </row>
    <row r="2655" spans="16:16" x14ac:dyDescent="0.3">
      <c r="P2655" s="8"/>
    </row>
    <row r="2656" spans="16:16" x14ac:dyDescent="0.3">
      <c r="P2656" s="8"/>
    </row>
    <row r="2657" spans="16:16" x14ac:dyDescent="0.3">
      <c r="P2657" s="8"/>
    </row>
    <row r="2658" spans="16:16" x14ac:dyDescent="0.3">
      <c r="P2658" s="8"/>
    </row>
    <row r="2659" spans="16:16" x14ac:dyDescent="0.3">
      <c r="P2659" s="8"/>
    </row>
    <row r="2660" spans="16:16" x14ac:dyDescent="0.3">
      <c r="P2660" s="8"/>
    </row>
    <row r="2661" spans="16:16" x14ac:dyDescent="0.3">
      <c r="P2661" s="8"/>
    </row>
    <row r="2662" spans="16:16" x14ac:dyDescent="0.3">
      <c r="P2662" s="8"/>
    </row>
    <row r="2663" spans="16:16" x14ac:dyDescent="0.3">
      <c r="P2663" s="8"/>
    </row>
    <row r="2664" spans="16:16" x14ac:dyDescent="0.3">
      <c r="P2664" s="8"/>
    </row>
    <row r="2665" spans="16:16" x14ac:dyDescent="0.3">
      <c r="P2665" s="8"/>
    </row>
    <row r="2666" spans="16:16" x14ac:dyDescent="0.3">
      <c r="P2666" s="8"/>
    </row>
    <row r="2667" spans="16:16" x14ac:dyDescent="0.3">
      <c r="P2667" s="8"/>
    </row>
    <row r="2668" spans="16:16" x14ac:dyDescent="0.3">
      <c r="P2668" s="8"/>
    </row>
    <row r="2669" spans="16:16" x14ac:dyDescent="0.3">
      <c r="P2669" s="8"/>
    </row>
    <row r="2670" spans="16:16" x14ac:dyDescent="0.3">
      <c r="P2670" s="8"/>
    </row>
    <row r="2671" spans="16:16" x14ac:dyDescent="0.3">
      <c r="P2671" s="8"/>
    </row>
    <row r="2672" spans="16:16" x14ac:dyDescent="0.3">
      <c r="P2672" s="8"/>
    </row>
    <row r="2673" spans="16:16" x14ac:dyDescent="0.3">
      <c r="P2673" s="8"/>
    </row>
    <row r="2674" spans="16:16" x14ac:dyDescent="0.3">
      <c r="P2674" s="8"/>
    </row>
    <row r="2675" spans="16:16" x14ac:dyDescent="0.3">
      <c r="P2675" s="8"/>
    </row>
    <row r="2676" spans="16:16" x14ac:dyDescent="0.3">
      <c r="P2676" s="8"/>
    </row>
    <row r="2677" spans="16:16" x14ac:dyDescent="0.3">
      <c r="P2677" s="8"/>
    </row>
    <row r="2678" spans="16:16" x14ac:dyDescent="0.3">
      <c r="P2678" s="8"/>
    </row>
    <row r="2679" spans="16:16" x14ac:dyDescent="0.3">
      <c r="P2679" s="8"/>
    </row>
    <row r="2680" spans="16:16" x14ac:dyDescent="0.3">
      <c r="P2680" s="8"/>
    </row>
    <row r="2681" spans="16:16" x14ac:dyDescent="0.3">
      <c r="P2681" s="8"/>
    </row>
    <row r="2682" spans="16:16" x14ac:dyDescent="0.3">
      <c r="P2682" s="8"/>
    </row>
    <row r="2683" spans="16:16" x14ac:dyDescent="0.3">
      <c r="P2683" s="8"/>
    </row>
    <row r="2684" spans="16:16" x14ac:dyDescent="0.3">
      <c r="P2684" s="8"/>
    </row>
    <row r="2685" spans="16:16" x14ac:dyDescent="0.3">
      <c r="P2685" s="8"/>
    </row>
    <row r="2686" spans="16:16" x14ac:dyDescent="0.3">
      <c r="P2686" s="8"/>
    </row>
    <row r="2687" spans="16:16" x14ac:dyDescent="0.3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Z1651" activePane="bottomRight" state="frozen"/>
      <selection activeCell="J43" sqref="J43"/>
      <selection pane="topRight" activeCell="J43" sqref="J43"/>
      <selection pane="bottomLeft" activeCell="J43" sqref="J43"/>
      <selection pane="bottomRight" activeCell="J1653" sqref="J1653"/>
    </sheetView>
  </sheetViews>
  <sheetFormatPr defaultColWidth="13" defaultRowHeight="16.8" customHeight="1" x14ac:dyDescent="0.3"/>
  <cols>
    <col min="1" max="1" width="15.44140625" customWidth="1"/>
    <col min="2" max="2" width="13" customWidth="1"/>
    <col min="3" max="3" width="13" style="1" customWidth="1"/>
    <col min="4" max="4" width="4.109375" style="2" hidden="1" customWidth="1"/>
    <col min="5" max="5" width="6.109375" customWidth="1"/>
    <col min="6" max="6" width="4.44140625" hidden="1" customWidth="1"/>
    <col min="7" max="7" width="4.77734375" hidden="1" customWidth="1"/>
    <col min="8" max="8" width="5.109375" customWidth="1"/>
    <col min="9" max="9" width="4.44140625" customWidth="1"/>
    <col min="10" max="10" width="18.6640625" style="33" bestFit="1" customWidth="1"/>
    <col min="11" max="11" width="8.44140625" customWidth="1"/>
    <col min="12" max="13" width="9.44140625" hidden="1" customWidth="1"/>
    <col min="14" max="15" width="7.44140625" customWidth="1"/>
    <col min="16" max="17" width="7.44140625" hidden="1" customWidth="1"/>
    <col min="18" max="18" width="9.77734375" customWidth="1"/>
    <col min="19" max="19" width="10" customWidth="1"/>
    <col min="20" max="21" width="10" hidden="1" customWidth="1"/>
    <col min="22" max="23" width="9.77734375" hidden="1" customWidth="1"/>
    <col min="24" max="24" width="8.77734375" hidden="1" customWidth="1"/>
    <col min="25" max="25" width="9.44140625" hidden="1" customWidth="1"/>
    <col min="26" max="26" width="10.44140625" customWidth="1"/>
    <col min="27" max="27" width="7.77734375" customWidth="1"/>
    <col min="28" max="28" width="8" customWidth="1"/>
    <col min="29" max="32" width="8" hidden="1" customWidth="1"/>
    <col min="33" max="34" width="8" style="27" hidden="1" customWidth="1"/>
    <col min="35" max="36" width="11.109375" hidden="1" customWidth="1"/>
    <col min="37" max="37" width="8.77734375" customWidth="1"/>
    <col min="38" max="38" width="9.77734375" customWidth="1"/>
    <col min="39" max="39" width="9" customWidth="1"/>
    <col min="40" max="40" width="10" customWidth="1"/>
    <col min="41" max="42" width="10" hidden="1" customWidth="1"/>
    <col min="43" max="43" width="12.44140625" hidden="1" customWidth="1"/>
    <col min="44" max="44" width="12.77734375" customWidth="1"/>
    <col min="45" max="45" width="11" bestFit="1" customWidth="1"/>
    <col min="46" max="46" width="10" style="11" customWidth="1"/>
    <col min="47" max="47" width="10" style="11" hidden="1" customWidth="1"/>
    <col min="48" max="48" width="9.44140625" customWidth="1"/>
    <col min="49" max="49" width="9.44140625" hidden="1" customWidth="1"/>
    <col min="50" max="51" width="5.44140625" customWidth="1"/>
    <col min="52" max="52" width="6.44140625" customWidth="1"/>
    <col min="53" max="53" width="5.44140625" customWidth="1"/>
    <col min="54" max="54" width="5.44140625" style="11" customWidth="1"/>
    <col min="55" max="55" width="6.77734375" bestFit="1" customWidth="1"/>
    <col min="56" max="57" width="5.44140625" customWidth="1"/>
    <col min="58" max="65" width="8.77734375" customWidth="1"/>
    <col min="66" max="66" width="8" customWidth="1"/>
    <col min="67" max="67" width="7.109375" customWidth="1"/>
    <col min="68" max="69" width="6.109375" customWidth="1"/>
    <col min="71" max="71" width="12.109375" bestFit="1" customWidth="1"/>
    <col min="74" max="74" width="18.44140625" bestFit="1" customWidth="1"/>
  </cols>
  <sheetData>
    <row r="1" spans="48:69" ht="14.4" x14ac:dyDescent="0.3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4.4" x14ac:dyDescent="0.3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4.4" x14ac:dyDescent="0.3">
      <c r="AV3" s="5">
        <f ca="1">Projections!T5</f>
        <v>5.9102464949043672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4.4" x14ac:dyDescent="0.3">
      <c r="AV4" s="5">
        <f ca="1">Projections!T6</f>
        <v>3.3083054461840624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4.4" x14ac:dyDescent="0.3">
      <c r="AV5" s="5">
        <f ca="1">Projections!T7</f>
        <v>2.3692554569097033</v>
      </c>
      <c r="BJ5" s="21">
        <f t="shared" ca="1" si="0"/>
        <v>318</v>
      </c>
      <c r="BK5" s="21">
        <f t="shared" ca="1" si="0"/>
        <v>-187</v>
      </c>
      <c r="BL5" s="21">
        <f t="shared" ca="1" si="0"/>
        <v>-153</v>
      </c>
      <c r="BM5" s="21">
        <f t="shared" ca="1" si="0"/>
        <v>-114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0.23931047412724771</v>
      </c>
      <c r="BO5" s="22">
        <f ca="1">1-BO6</f>
        <v>0.65195038508538605</v>
      </c>
      <c r="BP5" s="22">
        <f ca="1">1-BP6</f>
        <v>0.60522126585000158</v>
      </c>
      <c r="BQ5" s="22">
        <f ca="1">1-BQ6</f>
        <v>0.5335908530660094</v>
      </c>
    </row>
    <row r="6" spans="48:69" ht="14.4" x14ac:dyDescent="0.3">
      <c r="AV6" s="5">
        <f ca="1">Projections!T8</f>
        <v>4.235063467790809</v>
      </c>
      <c r="BJ6" s="21">
        <f t="shared" ref="BJ6:BJ18" ca="1" si="1">IF(BN6=0.5,100,IF(BN6&gt;0.5,-ROUND(100*BN6/(1-BN6),0),ROUND(100*(1-BN6)/BN6,0)))</f>
        <v>-318</v>
      </c>
      <c r="BK6" s="21">
        <f t="shared" ref="BK6:BK18" ca="1" si="2">IF(BO6=0.5,100,IF(BO6&gt;0.5,-ROUND(100*BO6/(1-BO6),0),ROUND(100*(1-BO6)/BO6,0)))</f>
        <v>187</v>
      </c>
      <c r="BL6" s="21">
        <f t="shared" ref="BL6:BL18" ca="1" si="3">IF(BP6=0.5,100,IF(BP6&gt;0.5,-ROUND(100*BP6/(1-BP6),0),ROUND(100*(1-BP6)/BP6,0)))</f>
        <v>153</v>
      </c>
      <c r="BM6" s="21">
        <f t="shared" ref="BM6:BM18" ca="1" si="4">IF(BQ6=0.5,100,IF(BQ6&gt;0.5,-ROUND(100*BQ6/(1-BQ6),0),ROUND(100*(1-BQ6)/BQ6,0)))</f>
        <v>114</v>
      </c>
      <c r="BN6" s="22">
        <f ca="1">1-BN5</f>
        <v>0.76068952587275229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0.34804961491461389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0.39477873414999837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0.4664091469339906</v>
      </c>
    </row>
    <row r="7" spans="48:69" ht="14.4" x14ac:dyDescent="0.3">
      <c r="AV7" s="5">
        <f ca="1">Projections!T9</f>
        <v>3.015174410309637</v>
      </c>
      <c r="BJ7" s="21">
        <f t="shared" ca="1" si="1"/>
        <v>104</v>
      </c>
      <c r="BK7" s="21">
        <f t="shared" ca="1" si="2"/>
        <v>-134</v>
      </c>
      <c r="BL7" s="21">
        <f t="shared" ca="1" si="3"/>
        <v>-107</v>
      </c>
      <c r="BM7" s="21">
        <f t="shared" ca="1" si="4"/>
        <v>118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0.49035790064931539</v>
      </c>
      <c r="BO7" s="22">
        <f ca="1">1-BO8</f>
        <v>0.57279133667732862</v>
      </c>
      <c r="BP7" s="22">
        <f ca="1">1-BP8</f>
        <v>0.51778166540336934</v>
      </c>
      <c r="BQ7" s="22">
        <f ca="1">1-BQ8</f>
        <v>0.45872371834967463</v>
      </c>
    </row>
    <row r="8" spans="48:69" ht="14.4" x14ac:dyDescent="0.3">
      <c r="AV8" s="5">
        <f ca="1">Projections!T10</f>
        <v>3.0555627094313649</v>
      </c>
      <c r="BJ8" s="21">
        <f t="shared" ca="1" si="1"/>
        <v>-104</v>
      </c>
      <c r="BK8" s="21">
        <f t="shared" ca="1" si="2"/>
        <v>134</v>
      </c>
      <c r="BL8" s="21">
        <f t="shared" ca="1" si="3"/>
        <v>107</v>
      </c>
      <c r="BM8" s="21">
        <f t="shared" ca="1" si="4"/>
        <v>-118</v>
      </c>
      <c r="BN8" s="22">
        <f ca="1">1-BN7</f>
        <v>0.50964209935068461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0.42720866332267138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0.48221833459663066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0.54127628165032537</v>
      </c>
    </row>
    <row r="9" spans="48:69" ht="14.4" x14ac:dyDescent="0.3">
      <c r="AV9" s="5">
        <f ca="1">Projections!T11</f>
        <v>3.2846010998246644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4.4" x14ac:dyDescent="0.3">
      <c r="AV10" s="5">
        <f ca="1">Projections!T12</f>
        <v>5.7855604779318162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4.4" x14ac:dyDescent="0.3">
      <c r="AV11" s="5">
        <f ca="1">Projections!T13</f>
        <v>2.9334640298843007</v>
      </c>
      <c r="BJ11" s="21">
        <f t="shared" ca="1" si="1"/>
        <v>-104</v>
      </c>
      <c r="BK11" s="21">
        <f t="shared" ca="1" si="2"/>
        <v>-117</v>
      </c>
      <c r="BL11" s="21">
        <f t="shared" ca="1" si="3"/>
        <v>109</v>
      </c>
      <c r="BM11" s="21">
        <f t="shared" ca="1" si="4"/>
        <v>135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0.50905456887046374</v>
      </c>
      <c r="BO11" s="22">
        <f ca="1">1-BO12</f>
        <v>0.53819632181764843</v>
      </c>
      <c r="BP11" s="22">
        <f ca="1">1-BP12</f>
        <v>0.47917085286639105</v>
      </c>
      <c r="BQ11" s="22">
        <f ca="1">1-BQ12</f>
        <v>0.42489146723779181</v>
      </c>
    </row>
    <row r="12" spans="48:69" ht="14.4" x14ac:dyDescent="0.3">
      <c r="AV12" s="5">
        <f ca="1">Projections!T14</f>
        <v>2.9201995958827949</v>
      </c>
      <c r="BJ12" s="21">
        <f t="shared" ca="1" si="1"/>
        <v>104</v>
      </c>
      <c r="BK12" s="21">
        <f t="shared" ca="1" si="2"/>
        <v>117</v>
      </c>
      <c r="BL12" s="21">
        <f t="shared" ca="1" si="3"/>
        <v>-109</v>
      </c>
      <c r="BM12" s="21">
        <f t="shared" ca="1" si="4"/>
        <v>-135</v>
      </c>
      <c r="BN12" s="22">
        <f ca="1">1-BN11</f>
        <v>0.49094543112953626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</row>
    <row r="13" spans="48:69" ht="14.4" x14ac:dyDescent="0.3">
      <c r="AV13" s="5">
        <f ca="1">Projections!T15</f>
        <v>3.1218222580063983</v>
      </c>
      <c r="BJ13" s="21">
        <f t="shared" ca="1" si="1"/>
        <v>-109</v>
      </c>
      <c r="BK13" s="21">
        <f t="shared" ca="1" si="2"/>
        <v>-140</v>
      </c>
      <c r="BL13" s="21">
        <f t="shared" ca="1" si="3"/>
        <v>-113</v>
      </c>
      <c r="BM13" s="21">
        <f t="shared" ca="1" si="4"/>
        <v>113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0.52137628067324226</v>
      </c>
      <c r="BO13" s="22">
        <f ca="1">1-BO14</f>
        <v>0.58292612782736319</v>
      </c>
      <c r="BP13" s="22">
        <f ca="1">1-BP14</f>
        <v>0.52997919573095231</v>
      </c>
      <c r="BQ13" s="22">
        <f ca="1">1-BQ14</f>
        <v>0.47028678698289161</v>
      </c>
    </row>
    <row r="14" spans="48:69" ht="14.4" x14ac:dyDescent="0.3">
      <c r="AV14" s="5">
        <f ca="1">Projections!T16</f>
        <v>3.0153512684992196</v>
      </c>
      <c r="BJ14" s="21">
        <f t="shared" ca="1" si="1"/>
        <v>109</v>
      </c>
      <c r="BK14" s="21">
        <f t="shared" ca="1" si="2"/>
        <v>140</v>
      </c>
      <c r="BL14" s="21">
        <f t="shared" ca="1" si="3"/>
        <v>113</v>
      </c>
      <c r="BM14" s="21">
        <f t="shared" ca="1" si="4"/>
        <v>-113</v>
      </c>
      <c r="BN14" s="22">
        <f ca="1">1-BN13</f>
        <v>0.47862371932675774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0.41707387217263681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0.47002080426904774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0.52971321301710839</v>
      </c>
    </row>
    <row r="15" spans="48:69" ht="14.4" x14ac:dyDescent="0.3">
      <c r="AV15" s="5">
        <f ca="1">Projections!T17</f>
        <v>2.7898262783501684</v>
      </c>
      <c r="BJ15" s="21">
        <f t="shared" ca="1" si="1"/>
        <v>157</v>
      </c>
      <c r="BK15" s="21">
        <f t="shared" ca="1" si="2"/>
        <v>-153</v>
      </c>
      <c r="BL15" s="21">
        <f t="shared" ca="1" si="3"/>
        <v>-124</v>
      </c>
      <c r="BM15" s="21">
        <f t="shared" ca="1" si="4"/>
        <v>104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0.38932877915601649</v>
      </c>
      <c r="BO15" s="22">
        <f ca="1">1-BO16</f>
        <v>0.60447212567410213</v>
      </c>
      <c r="BP15" s="22">
        <f ca="1">1-BP16</f>
        <v>0.55386586738396493</v>
      </c>
      <c r="BQ15" s="22">
        <f ca="1">1-BQ16</f>
        <v>0.49104092117998444</v>
      </c>
    </row>
    <row r="16" spans="48:69" ht="14.4" x14ac:dyDescent="0.3">
      <c r="AV16" s="5">
        <f ca="1">Projections!T18</f>
        <v>3.4947646111840358</v>
      </c>
      <c r="BJ16" s="21">
        <f t="shared" ca="1" si="1"/>
        <v>-157</v>
      </c>
      <c r="BK16" s="21">
        <f t="shared" ca="1" si="2"/>
        <v>153</v>
      </c>
      <c r="BL16" s="21">
        <f t="shared" ca="1" si="3"/>
        <v>124</v>
      </c>
      <c r="BM16" s="21">
        <f t="shared" ca="1" si="4"/>
        <v>-104</v>
      </c>
      <c r="BN16" s="22">
        <f ca="1">1-BN15</f>
        <v>0.61067122084398351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0.39552787432589787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0.44613413261603507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0.50895907882001556</v>
      </c>
    </row>
    <row r="17" spans="48:69" ht="14.4" x14ac:dyDescent="0.3">
      <c r="AV17" s="5">
        <f ca="1">Projections!T19</f>
        <v>2.7730590894977682</v>
      </c>
      <c r="BJ17" s="21">
        <f t="shared" ca="1" si="1"/>
        <v>137</v>
      </c>
      <c r="BK17" s="21">
        <f t="shared" ca="1" si="2"/>
        <v>-129</v>
      </c>
      <c r="BL17" s="21">
        <f t="shared" ca="1" si="3"/>
        <v>-104</v>
      </c>
      <c r="BM17" s="21">
        <f t="shared" ca="1" si="4"/>
        <v>122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0.42264593619137591</v>
      </c>
      <c r="BO17" s="22">
        <f ca="1">1-BO18</f>
        <v>0.56420504601518928</v>
      </c>
      <c r="BP17" s="22">
        <f ca="1">1-BP18</f>
        <v>0.50878281463331754</v>
      </c>
      <c r="BQ17" s="22">
        <f ca="1">1-BQ18</f>
        <v>0.45138509361367007</v>
      </c>
    </row>
    <row r="18" spans="48:69" ht="14.4" x14ac:dyDescent="0.3">
      <c r="AV18" s="5">
        <f ca="1">Projections!T20</f>
        <v>3.2510749637364329</v>
      </c>
      <c r="BJ18" s="21">
        <f t="shared" ca="1" si="1"/>
        <v>-137</v>
      </c>
      <c r="BK18" s="21">
        <f t="shared" ca="1" si="2"/>
        <v>129</v>
      </c>
      <c r="BL18" s="21">
        <f t="shared" ca="1" si="3"/>
        <v>104</v>
      </c>
      <c r="BM18" s="21">
        <f t="shared" ca="1" si="4"/>
        <v>-122</v>
      </c>
      <c r="BN18" s="22">
        <f ca="1">1-BN17</f>
        <v>0.57735406380862409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0.43579495398481066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0.49121718536668252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0.54861490638632993</v>
      </c>
    </row>
    <row r="19" spans="48:69" ht="14.4" x14ac:dyDescent="0.3">
      <c r="AV19" s="5">
        <f ca="1">Projections!T21</f>
        <v>4.0631841217517062</v>
      </c>
      <c r="BJ19" s="21">
        <f t="shared" ref="BJ19:BJ56" ca="1" si="5">IF(BN19=0.5,100,IF(BN19&gt;0.5,-ROUND(100*BN19/(1-BN19),0),ROUND(100*(1-BN19)/BN19,0)))</f>
        <v>-284</v>
      </c>
      <c r="BK19" s="21">
        <f t="shared" ref="BK19:BK56" ca="1" si="6">IF(BO19=0.5,100,IF(BO19&gt;0.5,-ROUND(100*BO19/(1-BO19),0),ROUND(100*(1-BO19)/BO19,0)))</f>
        <v>-171</v>
      </c>
      <c r="BL19" s="21">
        <f t="shared" ref="BL19:BL56" ca="1" si="7">IF(BP19=0.5,100,IF(BP19&gt;0.5,-ROUND(100*BP19/(1-BP19),0),ROUND(100*(1-BP19)/BP19,0)))</f>
        <v>-139</v>
      </c>
      <c r="BM19" s="21">
        <f t="shared" ref="BM19:BM56" ca="1" si="8">IF(BQ19=0.5,100,IF(BQ19&gt;0.5,-ROUND(100*BQ19/(1-BQ19),0),ROUND(100*(1-BQ19)/BQ19,0)))</f>
        <v>-105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0.73964082620028315</v>
      </c>
      <c r="BO19" s="22">
        <f ca="1">1-BO20</f>
        <v>0.63064834919924317</v>
      </c>
      <c r="BP19" s="22">
        <f ca="1">1-BP20</f>
        <v>0.58103933958792942</v>
      </c>
      <c r="BQ19" s="22">
        <f ca="1">1-BQ20</f>
        <v>0.51224797240028974</v>
      </c>
    </row>
    <row r="20" spans="48:69" ht="14.4" x14ac:dyDescent="0.3">
      <c r="AV20" s="5">
        <f ca="1">Projections!T22</f>
        <v>2.3879946493466395</v>
      </c>
      <c r="BJ20" s="21">
        <f t="shared" ca="1" si="5"/>
        <v>284</v>
      </c>
      <c r="BK20" s="21">
        <f t="shared" ca="1" si="6"/>
        <v>171</v>
      </c>
      <c r="BL20" s="21">
        <f t="shared" ca="1" si="7"/>
        <v>139</v>
      </c>
      <c r="BM20" s="21">
        <f t="shared" ca="1" si="8"/>
        <v>105</v>
      </c>
      <c r="BN20" s="22">
        <f ca="1">1-BN19</f>
        <v>0.26035917379971685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0.36935165080075677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0.41896066041207058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0.4877520275997102</v>
      </c>
    </row>
    <row r="21" spans="48:69" ht="14.4" x14ac:dyDescent="0.3">
      <c r="AV21" s="5">
        <f ca="1">Projections!T23</f>
        <v>3.1347600147067407</v>
      </c>
      <c r="BJ21" s="21">
        <f t="shared" ca="1" si="5"/>
        <v>-115</v>
      </c>
      <c r="BK21" s="21">
        <f t="shared" ca="1" si="6"/>
        <v>-135</v>
      </c>
      <c r="BL21" s="21">
        <f t="shared" ca="1" si="7"/>
        <v>-108</v>
      </c>
      <c r="BM21" s="21">
        <f t="shared" ca="1" si="8"/>
        <v>117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0.53389933438179193</v>
      </c>
      <c r="BO21" s="22">
        <f ca="1">1-BO22</f>
        <v>0.57380438664445088</v>
      </c>
      <c r="BP21" s="22">
        <f ca="1">1-BP22</f>
        <v>0.51957458416195279</v>
      </c>
      <c r="BQ21" s="22">
        <f ca="1">1-BQ22</f>
        <v>0.46092875248906773</v>
      </c>
    </row>
    <row r="22" spans="48:69" ht="14.4" x14ac:dyDescent="0.3">
      <c r="AV22" s="5">
        <f ca="1">Projections!T24</f>
        <v>2.9419768412240987</v>
      </c>
      <c r="BJ22" s="21">
        <f t="shared" ca="1" si="5"/>
        <v>115</v>
      </c>
      <c r="BK22" s="21">
        <f t="shared" ca="1" si="6"/>
        <v>135</v>
      </c>
      <c r="BL22" s="21">
        <f t="shared" ca="1" si="7"/>
        <v>108</v>
      </c>
      <c r="BM22" s="21">
        <f t="shared" ca="1" si="8"/>
        <v>-117</v>
      </c>
      <c r="BN22" s="22">
        <f ca="1">1-BN21</f>
        <v>0.46610066561820807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0.42619561335554917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0.48042541583804727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0.53907124751093227</v>
      </c>
    </row>
    <row r="23" spans="48:69" ht="14.4" x14ac:dyDescent="0.3">
      <c r="AV23" s="5">
        <f ca="1">Projections!T25</f>
        <v>2.6815437206184303</v>
      </c>
      <c r="BJ23" s="21">
        <f t="shared" ca="1" si="5"/>
        <v>150</v>
      </c>
      <c r="BK23" s="21">
        <f t="shared" ca="1" si="6"/>
        <v>-126</v>
      </c>
      <c r="BL23" s="21">
        <f t="shared" ca="1" si="7"/>
        <v>-100</v>
      </c>
      <c r="BM23" s="21">
        <f t="shared" ca="1" si="8"/>
        <v>126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0.39923944319209947</v>
      </c>
      <c r="BO23" s="22">
        <f ca="1">1-BO24</f>
        <v>0.5574452399788119</v>
      </c>
      <c r="BP23" s="22">
        <f ca="1">1-BP24</f>
        <v>0.50005127562968332</v>
      </c>
      <c r="BQ23" s="22">
        <f ca="1">1-BQ24</f>
        <v>0.44264610867974719</v>
      </c>
    </row>
    <row r="24" spans="48:69" ht="14.4" x14ac:dyDescent="0.3">
      <c r="AV24" s="5">
        <f ca="1">Projections!T26</f>
        <v>3.3023674796095102</v>
      </c>
      <c r="BJ24" s="21">
        <f t="shared" ca="1" si="5"/>
        <v>-150</v>
      </c>
      <c r="BK24" s="21">
        <f t="shared" ca="1" si="6"/>
        <v>126</v>
      </c>
      <c r="BL24" s="21">
        <f t="shared" ca="1" si="7"/>
        <v>100</v>
      </c>
      <c r="BM24" s="21">
        <f t="shared" ca="1" si="8"/>
        <v>-126</v>
      </c>
      <c r="BN24" s="22">
        <f ca="1">1-BN23</f>
        <v>0.60076055680790053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0.4425547600211881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0.49994872437031668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0.55735389132025281</v>
      </c>
    </row>
    <row r="25" spans="48:69" ht="14.4" x14ac:dyDescent="0.3">
      <c r="AV25" s="5">
        <f ca="1">Projections!T27</f>
        <v>2.270631839971498</v>
      </c>
      <c r="BJ25" s="21">
        <f t="shared" ca="1" si="5"/>
        <v>322</v>
      </c>
      <c r="BK25" s="21">
        <f t="shared" ca="1" si="6"/>
        <v>-165</v>
      </c>
      <c r="BL25" s="21">
        <f t="shared" ca="1" si="7"/>
        <v>-133</v>
      </c>
      <c r="BM25" s="21">
        <f t="shared" ca="1" si="8"/>
        <v>-100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0.23723278234740586</v>
      </c>
      <c r="BO25" s="22">
        <f ca="1">1-BO26</f>
        <v>0.622784221810185</v>
      </c>
      <c r="BP25" s="22">
        <f ca="1">1-BP26</f>
        <v>0.57053521629159309</v>
      </c>
      <c r="BQ25" s="22">
        <f ca="1">1-BQ26</f>
        <v>0.50111900708168966</v>
      </c>
    </row>
    <row r="26" spans="48:69" ht="14.4" x14ac:dyDescent="0.3">
      <c r="AV26" s="5">
        <f ca="1">Projections!T28</f>
        <v>4.1284020499027028</v>
      </c>
      <c r="BJ26" s="21">
        <f t="shared" ca="1" si="5"/>
        <v>-322</v>
      </c>
      <c r="BK26" s="21">
        <f t="shared" ca="1" si="6"/>
        <v>165</v>
      </c>
      <c r="BL26" s="21">
        <f t="shared" ca="1" si="7"/>
        <v>133</v>
      </c>
      <c r="BM26" s="21">
        <f t="shared" ca="1" si="8"/>
        <v>100</v>
      </c>
      <c r="BN26" s="22">
        <f ca="1">1-BN25</f>
        <v>0.76276721765259414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0.377215778189815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0.42946478370840691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0.49888099291831034</v>
      </c>
    </row>
    <row r="27" spans="48:69" ht="14.4" x14ac:dyDescent="0.3">
      <c r="AV27" s="5">
        <f ca="1">Projections!T29</f>
        <v>3.141133733624629</v>
      </c>
      <c r="BJ27" s="21">
        <f t="shared" ca="1" si="5"/>
        <v>-136</v>
      </c>
      <c r="BK27" s="21">
        <f t="shared" ca="1" si="6"/>
        <v>-115</v>
      </c>
      <c r="BL27" s="21">
        <f t="shared" ca="1" si="7"/>
        <v>111</v>
      </c>
      <c r="BM27" s="21">
        <f t="shared" ca="1" si="8"/>
        <v>138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0.57624630848161407</v>
      </c>
      <c r="BO27" s="22">
        <f ca="1">1-BO28</f>
        <v>0.53502069584839385</v>
      </c>
      <c r="BP27" s="22">
        <f ca="1">1-BP28</f>
        <v>0.47495008065256838</v>
      </c>
      <c r="BQ27" s="22">
        <f ca="1">1-BQ28</f>
        <v>0.42060766971751007</v>
      </c>
    </row>
    <row r="28" spans="48:69" ht="14.4" x14ac:dyDescent="0.3">
      <c r="AV28" s="5">
        <f ca="1">Projections!T30</f>
        <v>2.6838027098809629</v>
      </c>
      <c r="BJ28" s="21">
        <f t="shared" ca="1" si="5"/>
        <v>136</v>
      </c>
      <c r="BK28" s="21">
        <f t="shared" ca="1" si="6"/>
        <v>115</v>
      </c>
      <c r="BL28" s="21">
        <f t="shared" ca="1" si="7"/>
        <v>-111</v>
      </c>
      <c r="BM28" s="21">
        <f t="shared" ca="1" si="8"/>
        <v>-138</v>
      </c>
      <c r="BN28" s="22">
        <f ca="1">1-BN27</f>
        <v>0.42375369151838593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0.46497930415160621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0.52504991934743162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0.57939233028248993</v>
      </c>
    </row>
    <row r="29" spans="48:69" ht="14.4" x14ac:dyDescent="0.3">
      <c r="AV29" s="5">
        <f ca="1">Projections!T31</f>
        <v>3.017408192795787</v>
      </c>
      <c r="BJ29" s="21" t="e">
        <f t="shared" ca="1" si="5"/>
        <v>#N/A</v>
      </c>
      <c r="BK29" s="21" t="e">
        <f t="shared" ca="1" si="6"/>
        <v>#N/A</v>
      </c>
      <c r="BL29" s="21" t="e">
        <f t="shared" ca="1" si="7"/>
        <v>#N/A</v>
      </c>
      <c r="BM29" s="21" t="e">
        <f t="shared" ca="1" si="8"/>
        <v>#N/A</v>
      </c>
      <c r="BN29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#N/A</v>
      </c>
      <c r="BO29" s="22" t="e">
        <f ca="1">1-BO30</f>
        <v>#N/A</v>
      </c>
      <c r="BP29" s="22" t="e">
        <f ca="1">1-BP30</f>
        <v>#N/A</v>
      </c>
      <c r="BQ29" s="22" t="e">
        <f ca="1">1-BQ30</f>
        <v>#N/A</v>
      </c>
    </row>
    <row r="30" spans="48:69" ht="14.4" x14ac:dyDescent="0.3">
      <c r="AV30" s="5">
        <f ca="1">Projections!T32</f>
        <v>6.4765386618302374</v>
      </c>
      <c r="BJ30" s="21" t="e">
        <f t="shared" ca="1" si="5"/>
        <v>#N/A</v>
      </c>
      <c r="BK30" s="21" t="e">
        <f t="shared" ca="1" si="6"/>
        <v>#N/A</v>
      </c>
      <c r="BL30" s="21" t="e">
        <f t="shared" ca="1" si="7"/>
        <v>#N/A</v>
      </c>
      <c r="BM30" s="21" t="e">
        <f t="shared" ca="1" si="8"/>
        <v>#N/A</v>
      </c>
      <c r="BN30" s="22" t="e">
        <f ca="1">1-BN29</f>
        <v>#N/A</v>
      </c>
      <c r="BO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1" spans="48:69" ht="14.4" x14ac:dyDescent="0.3">
      <c r="AV31" s="5">
        <f ca="1">Projections!T33</f>
        <v>3.0833200802760339</v>
      </c>
      <c r="BJ31" s="21">
        <f t="shared" ca="1" si="5"/>
        <v>-128</v>
      </c>
      <c r="BK31" s="21">
        <f t="shared" ca="1" si="6"/>
        <v>-113</v>
      </c>
      <c r="BL31" s="21">
        <f t="shared" ca="1" si="7"/>
        <v>113</v>
      </c>
      <c r="BM31" s="21">
        <f t="shared" ca="1" si="8"/>
        <v>140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0.56140401542689289</v>
      </c>
      <c r="BO31" s="22">
        <f ca="1">1-BO32</f>
        <v>0.5300344241315702</v>
      </c>
      <c r="BP31" s="22">
        <f ca="1">1-BP32</f>
        <v>0.47018786339843377</v>
      </c>
      <c r="BQ31" s="22">
        <f ca="1">1-BQ32</f>
        <v>0.41708132480281135</v>
      </c>
    </row>
    <row r="32" spans="48:69" ht="14.4" x14ac:dyDescent="0.3">
      <c r="AV32" s="5">
        <f ca="1">Projections!T34</f>
        <v>2.7194721965125899</v>
      </c>
      <c r="BJ32" s="21">
        <f t="shared" ca="1" si="5"/>
        <v>128</v>
      </c>
      <c r="BK32" s="21">
        <f t="shared" ca="1" si="6"/>
        <v>113</v>
      </c>
      <c r="BL32" s="21">
        <f t="shared" ca="1" si="7"/>
        <v>-113</v>
      </c>
      <c r="BM32" s="21">
        <f t="shared" ca="1" si="8"/>
        <v>-140</v>
      </c>
      <c r="BN32" s="22">
        <f ca="1">1-BN31</f>
        <v>0.43859598457310711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0.4699655758684298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0.52981213660156623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0.58291867519718865</v>
      </c>
    </row>
    <row r="33" spans="48:69" ht="14.4" x14ac:dyDescent="0.3">
      <c r="AV33" s="5">
        <f ca="1">Projections!T35</f>
        <v>3.1185334499483734</v>
      </c>
      <c r="BJ33" s="21">
        <f t="shared" ca="1" si="5"/>
        <v>-106</v>
      </c>
      <c r="BK33" s="21">
        <f t="shared" ca="1" si="6"/>
        <v>-144</v>
      </c>
      <c r="BL33" s="21">
        <f t="shared" ca="1" si="7"/>
        <v>-117</v>
      </c>
      <c r="BM33" s="21">
        <f t="shared" ca="1" si="8"/>
        <v>109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0.51456869286177254</v>
      </c>
      <c r="BO33" s="22">
        <f ca="1">1-BO34</f>
        <v>0.5902554625954185</v>
      </c>
      <c r="BP33" s="22">
        <f ca="1">1-BP34</f>
        <v>0.5384593121917679</v>
      </c>
      <c r="BQ33" s="22">
        <f ca="1">1-BQ34</f>
        <v>0.4780333974691493</v>
      </c>
    </row>
    <row r="34" spans="48:69" ht="14.4" x14ac:dyDescent="0.3">
      <c r="AV34" s="5">
        <f ca="1">Projections!T36</f>
        <v>3.0629073156531637</v>
      </c>
      <c r="BJ34" s="21">
        <f t="shared" ca="1" si="5"/>
        <v>106</v>
      </c>
      <c r="BK34" s="21">
        <f t="shared" ca="1" si="6"/>
        <v>144</v>
      </c>
      <c r="BL34" s="21">
        <f t="shared" ca="1" si="7"/>
        <v>117</v>
      </c>
      <c r="BM34" s="21">
        <f t="shared" ca="1" si="8"/>
        <v>-109</v>
      </c>
      <c r="BN34" s="22">
        <f ca="1">1-BN33</f>
        <v>0.48543130713822746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0.4097445374045815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0.4615406878082321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0.5219666025308507</v>
      </c>
    </row>
    <row r="35" spans="48:69" ht="14.4" x14ac:dyDescent="0.3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4.4" x14ac:dyDescent="0.3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4.4" x14ac:dyDescent="0.3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4.4" x14ac:dyDescent="0.3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4.4" x14ac:dyDescent="0.3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4.4" x14ac:dyDescent="0.3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4.4" x14ac:dyDescent="0.3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4.4" x14ac:dyDescent="0.3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4.4" x14ac:dyDescent="0.3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4.4" x14ac:dyDescent="0.3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4.4" x14ac:dyDescent="0.3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4.4" x14ac:dyDescent="0.3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4.4" x14ac:dyDescent="0.3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4.4" x14ac:dyDescent="0.3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4.4" x14ac:dyDescent="0.3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4.4" x14ac:dyDescent="0.3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4.4" x14ac:dyDescent="0.3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4.4" x14ac:dyDescent="0.3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4.4" hidden="1" x14ac:dyDescent="0.3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4.4" hidden="1" x14ac:dyDescent="0.3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4.4" hidden="1" x14ac:dyDescent="0.3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4.4" hidden="1" x14ac:dyDescent="0.3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4.4" hidden="1" x14ac:dyDescent="0.3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4.4" hidden="1" x14ac:dyDescent="0.3">
      <c r="BJ58" s="21"/>
      <c r="BK58" s="21"/>
      <c r="BL58" s="21"/>
      <c r="BM58" s="21"/>
      <c r="BN58" s="22"/>
      <c r="BO58" s="22"/>
      <c r="BP58" s="22"/>
      <c r="BQ58" s="22"/>
    </row>
    <row r="59" spans="1:75" ht="14.4" hidden="1" x14ac:dyDescent="0.3">
      <c r="BJ59" s="21"/>
      <c r="BK59" s="21"/>
      <c r="BL59" s="21"/>
      <c r="BM59" s="21"/>
      <c r="BN59" s="22"/>
      <c r="BO59" s="22"/>
      <c r="BP59" s="22"/>
      <c r="BQ59" s="22"/>
    </row>
    <row r="60" spans="1:75" ht="14.4" hidden="1" x14ac:dyDescent="0.3">
      <c r="BJ60" s="21"/>
      <c r="BK60" s="21"/>
      <c r="BL60" s="21"/>
      <c r="BM60" s="21"/>
      <c r="BN60" s="22"/>
      <c r="BO60" s="22"/>
      <c r="BP60" s="22"/>
      <c r="BQ60" s="22"/>
    </row>
    <row r="61" spans="1:75" ht="14.4" hidden="1" x14ac:dyDescent="0.3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4.4" x14ac:dyDescent="0.3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4.4" x14ac:dyDescent="0.3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1770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.05" customHeight="1" x14ac:dyDescent="0.3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8" customHeight="1" x14ac:dyDescent="0.3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8" customHeight="1" x14ac:dyDescent="0.3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8" customHeight="1" x14ac:dyDescent="0.3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8" customHeight="1" x14ac:dyDescent="0.3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8" customHeight="1" x14ac:dyDescent="0.3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8" customHeight="1" x14ac:dyDescent="0.3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8" customHeight="1" x14ac:dyDescent="0.3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8" customHeight="1" x14ac:dyDescent="0.3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8" customHeight="1" x14ac:dyDescent="0.3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8" customHeight="1" x14ac:dyDescent="0.3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8" customHeight="1" x14ac:dyDescent="0.3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8" customHeight="1" x14ac:dyDescent="0.3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8" customHeight="1" x14ac:dyDescent="0.3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8" customHeight="1" x14ac:dyDescent="0.3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8" customHeight="1" x14ac:dyDescent="0.3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8" customHeight="1" x14ac:dyDescent="0.3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8" customHeight="1" x14ac:dyDescent="0.3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8" customHeight="1" x14ac:dyDescent="0.3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8" customHeight="1" x14ac:dyDescent="0.3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8" customHeight="1" x14ac:dyDescent="0.3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8" customHeight="1" x14ac:dyDescent="0.3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8" customHeight="1" x14ac:dyDescent="0.3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8" customHeight="1" x14ac:dyDescent="0.3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8" customHeight="1" x14ac:dyDescent="0.3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8" customHeight="1" x14ac:dyDescent="0.3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8" customHeight="1" x14ac:dyDescent="0.3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8" customHeight="1" x14ac:dyDescent="0.3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8" customHeight="1" x14ac:dyDescent="0.3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8" customHeight="1" x14ac:dyDescent="0.3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8" customHeight="1" x14ac:dyDescent="0.3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8" customHeight="1" x14ac:dyDescent="0.3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8" customHeight="1" x14ac:dyDescent="0.3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8" customHeight="1" x14ac:dyDescent="0.3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8" customHeight="1" x14ac:dyDescent="0.3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8" customHeight="1" x14ac:dyDescent="0.3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8" customHeight="1" x14ac:dyDescent="0.3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8" customHeight="1" x14ac:dyDescent="0.3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8" customHeight="1" x14ac:dyDescent="0.3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8" customHeight="1" x14ac:dyDescent="0.3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8" customHeight="1" x14ac:dyDescent="0.3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8" customHeight="1" x14ac:dyDescent="0.3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8" customHeight="1" x14ac:dyDescent="0.3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8" customHeight="1" x14ac:dyDescent="0.3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8" customHeight="1" x14ac:dyDescent="0.3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8" customHeight="1" x14ac:dyDescent="0.3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8" customHeight="1" x14ac:dyDescent="0.3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8" customHeight="1" x14ac:dyDescent="0.3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8" customHeight="1" x14ac:dyDescent="0.3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8" customHeight="1" x14ac:dyDescent="0.3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8" customHeight="1" x14ac:dyDescent="0.3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8" customHeight="1" x14ac:dyDescent="0.3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8" customHeight="1" x14ac:dyDescent="0.3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8" customHeight="1" x14ac:dyDescent="0.3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8" customHeight="1" x14ac:dyDescent="0.3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8" customHeight="1" x14ac:dyDescent="0.3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8" customHeight="1" x14ac:dyDescent="0.3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8" customHeight="1" x14ac:dyDescent="0.3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8" customHeight="1" x14ac:dyDescent="0.3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8" customHeight="1" x14ac:dyDescent="0.3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8" customHeight="1" x14ac:dyDescent="0.3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8" customHeight="1" x14ac:dyDescent="0.3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8" customHeight="1" x14ac:dyDescent="0.3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8" customHeight="1" x14ac:dyDescent="0.3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8" customHeight="1" x14ac:dyDescent="0.3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8" customHeight="1" x14ac:dyDescent="0.3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8" customHeight="1" x14ac:dyDescent="0.3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8" customHeight="1" x14ac:dyDescent="0.3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8" customHeight="1" x14ac:dyDescent="0.3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8" customHeight="1" x14ac:dyDescent="0.3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8" customHeight="1" x14ac:dyDescent="0.3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8" customHeight="1" x14ac:dyDescent="0.3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8" customHeight="1" x14ac:dyDescent="0.3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8" customHeight="1" x14ac:dyDescent="0.3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8" customHeight="1" x14ac:dyDescent="0.3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8" customHeight="1" x14ac:dyDescent="0.3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8" customHeight="1" x14ac:dyDescent="0.3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8" customHeight="1" x14ac:dyDescent="0.3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8" customHeight="1" x14ac:dyDescent="0.3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8" customHeight="1" x14ac:dyDescent="0.3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3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3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8" customHeight="1" x14ac:dyDescent="0.3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8" customHeight="1" x14ac:dyDescent="0.3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8" customHeight="1" x14ac:dyDescent="0.3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8" customHeight="1" x14ac:dyDescent="0.3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8" customHeight="1" x14ac:dyDescent="0.3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8" customHeight="1" x14ac:dyDescent="0.3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8" customHeight="1" x14ac:dyDescent="0.3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8" customHeight="1" x14ac:dyDescent="0.3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8" customHeight="1" x14ac:dyDescent="0.3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8" customHeight="1" x14ac:dyDescent="0.3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8" customHeight="1" x14ac:dyDescent="0.3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8" customHeight="1" x14ac:dyDescent="0.3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8" customHeight="1" x14ac:dyDescent="0.3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8" customHeight="1" x14ac:dyDescent="0.3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8" customHeight="1" x14ac:dyDescent="0.3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8" customHeight="1" x14ac:dyDescent="0.3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8" customHeight="1" x14ac:dyDescent="0.3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8" customHeight="1" x14ac:dyDescent="0.3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8" customHeight="1" x14ac:dyDescent="0.3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8" customHeight="1" x14ac:dyDescent="0.3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8" customHeight="1" x14ac:dyDescent="0.3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8" customHeight="1" x14ac:dyDescent="0.3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8" customHeight="1" x14ac:dyDescent="0.3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8" customHeight="1" x14ac:dyDescent="0.3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8" customHeight="1" x14ac:dyDescent="0.3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8" customHeight="1" x14ac:dyDescent="0.3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8" customHeight="1" x14ac:dyDescent="0.3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8" customHeight="1" x14ac:dyDescent="0.3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8" customHeight="1" x14ac:dyDescent="0.3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8" customHeight="1" x14ac:dyDescent="0.3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8" customHeight="1" x14ac:dyDescent="0.3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8" customHeight="1" x14ac:dyDescent="0.3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8" customHeight="1" x14ac:dyDescent="0.3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8" customHeight="1" x14ac:dyDescent="0.3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8" customHeight="1" x14ac:dyDescent="0.3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8" customHeight="1" x14ac:dyDescent="0.3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8" customHeight="1" x14ac:dyDescent="0.3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8" customHeight="1" x14ac:dyDescent="0.3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8" customHeight="1" x14ac:dyDescent="0.3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8" customHeight="1" x14ac:dyDescent="0.3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8" customHeight="1" x14ac:dyDescent="0.3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8" customHeight="1" x14ac:dyDescent="0.3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8" customHeight="1" x14ac:dyDescent="0.3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8" customHeight="1" x14ac:dyDescent="0.3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8" customHeight="1" x14ac:dyDescent="0.3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8" customHeight="1" x14ac:dyDescent="0.3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8" customHeight="1" x14ac:dyDescent="0.3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8" customHeight="1" x14ac:dyDescent="0.3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8" customHeight="1" x14ac:dyDescent="0.3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8" customHeight="1" x14ac:dyDescent="0.3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8" customHeight="1" x14ac:dyDescent="0.3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8" customHeight="1" x14ac:dyDescent="0.3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8" customHeight="1" x14ac:dyDescent="0.3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8" customHeight="1" x14ac:dyDescent="0.3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8" customHeight="1" x14ac:dyDescent="0.3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8" customHeight="1" x14ac:dyDescent="0.3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8" customHeight="1" x14ac:dyDescent="0.3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8" customHeight="1" x14ac:dyDescent="0.3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8" customHeight="1" x14ac:dyDescent="0.3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8" customHeight="1" x14ac:dyDescent="0.3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8" customHeight="1" x14ac:dyDescent="0.3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8" customHeight="1" x14ac:dyDescent="0.3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8" customHeight="1" x14ac:dyDescent="0.3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8" customHeight="1" x14ac:dyDescent="0.3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8" customHeight="1" x14ac:dyDescent="0.3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8" customHeight="1" x14ac:dyDescent="0.3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8" customHeight="1" x14ac:dyDescent="0.3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8" customHeight="1" x14ac:dyDescent="0.3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8" customHeight="1" x14ac:dyDescent="0.3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8" customHeight="1" x14ac:dyDescent="0.3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8" customHeight="1" x14ac:dyDescent="0.3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8" customHeight="1" x14ac:dyDescent="0.3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8" customHeight="1" x14ac:dyDescent="0.3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8" customHeight="1" x14ac:dyDescent="0.3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8" customHeight="1" x14ac:dyDescent="0.3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8" customHeight="1" x14ac:dyDescent="0.3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8" customHeight="1" x14ac:dyDescent="0.3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8" customHeight="1" x14ac:dyDescent="0.3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8" customHeight="1" x14ac:dyDescent="0.3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8" customHeight="1" x14ac:dyDescent="0.3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8" customHeight="1" x14ac:dyDescent="0.3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8" customHeight="1" x14ac:dyDescent="0.3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8" customHeight="1" x14ac:dyDescent="0.3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8" customHeight="1" x14ac:dyDescent="0.3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8" customHeight="1" x14ac:dyDescent="0.3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8" customHeight="1" x14ac:dyDescent="0.3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8" customHeight="1" x14ac:dyDescent="0.3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8" customHeight="1" x14ac:dyDescent="0.3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8" customHeight="1" x14ac:dyDescent="0.3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8" customHeight="1" x14ac:dyDescent="0.3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8" customHeight="1" x14ac:dyDescent="0.3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8" customHeight="1" x14ac:dyDescent="0.3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8" customHeight="1" x14ac:dyDescent="0.3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8" customHeight="1" x14ac:dyDescent="0.3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8" customHeight="1" x14ac:dyDescent="0.3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8" customHeight="1" x14ac:dyDescent="0.3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8" customHeight="1" x14ac:dyDescent="0.3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8" customHeight="1" x14ac:dyDescent="0.3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8" customHeight="1" x14ac:dyDescent="0.3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8" customHeight="1" x14ac:dyDescent="0.3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8" customHeight="1" x14ac:dyDescent="0.3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8" customHeight="1" x14ac:dyDescent="0.3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8" customHeight="1" x14ac:dyDescent="0.3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8" customHeight="1" x14ac:dyDescent="0.3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8" customHeight="1" x14ac:dyDescent="0.3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8" customHeight="1" x14ac:dyDescent="0.3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5" customHeight="1" x14ac:dyDescent="0.3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8" customHeight="1" x14ac:dyDescent="0.3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8" customHeight="1" x14ac:dyDescent="0.3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8" customHeight="1" x14ac:dyDescent="0.3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8" customHeight="1" x14ac:dyDescent="0.3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8" customHeight="1" x14ac:dyDescent="0.3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8" customHeight="1" x14ac:dyDescent="0.3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8" customHeight="1" x14ac:dyDescent="0.3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8" customHeight="1" x14ac:dyDescent="0.3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8" customHeight="1" x14ac:dyDescent="0.3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8" customHeight="1" x14ac:dyDescent="0.3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8" customHeight="1" x14ac:dyDescent="0.3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8" customHeight="1" x14ac:dyDescent="0.3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8" customHeight="1" x14ac:dyDescent="0.3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8" customHeight="1" x14ac:dyDescent="0.3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8" customHeight="1" x14ac:dyDescent="0.3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8" customHeight="1" x14ac:dyDescent="0.3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8" customHeight="1" x14ac:dyDescent="0.3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8" customHeight="1" x14ac:dyDescent="0.3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8" customHeight="1" x14ac:dyDescent="0.3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8" customHeight="1" x14ac:dyDescent="0.3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8" customHeight="1" x14ac:dyDescent="0.3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8" customHeight="1" x14ac:dyDescent="0.3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8" customHeight="1" x14ac:dyDescent="0.3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8" customHeight="1" x14ac:dyDescent="0.3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8" customHeight="1" x14ac:dyDescent="0.3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8" customHeight="1" x14ac:dyDescent="0.3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8" customHeight="1" x14ac:dyDescent="0.3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8" customHeight="1" x14ac:dyDescent="0.3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8" customHeight="1" x14ac:dyDescent="0.3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8" customHeight="1" x14ac:dyDescent="0.3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8" customHeight="1" x14ac:dyDescent="0.3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8" customHeight="1" x14ac:dyDescent="0.3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8" customHeight="1" x14ac:dyDescent="0.3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8" customHeight="1" x14ac:dyDescent="0.3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8" customHeight="1" x14ac:dyDescent="0.3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8" customHeight="1" x14ac:dyDescent="0.3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8" customHeight="1" x14ac:dyDescent="0.3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8" customHeight="1" x14ac:dyDescent="0.3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8" customHeight="1" x14ac:dyDescent="0.3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8" customHeight="1" x14ac:dyDescent="0.3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8" customHeight="1" x14ac:dyDescent="0.3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8" customHeight="1" x14ac:dyDescent="0.3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8" customHeight="1" x14ac:dyDescent="0.3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8" customHeight="1" x14ac:dyDescent="0.3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8" customHeight="1" x14ac:dyDescent="0.3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8" customHeight="1" x14ac:dyDescent="0.3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8" customHeight="1" x14ac:dyDescent="0.3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8" customHeight="1" x14ac:dyDescent="0.3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8" customHeight="1" x14ac:dyDescent="0.3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8" customHeight="1" x14ac:dyDescent="0.3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8" customHeight="1" x14ac:dyDescent="0.3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8" customHeight="1" x14ac:dyDescent="0.3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8" customHeight="1" x14ac:dyDescent="0.3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8" customHeight="1" x14ac:dyDescent="0.3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8" customHeight="1" x14ac:dyDescent="0.3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8" customHeight="1" x14ac:dyDescent="0.3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8" customHeight="1" x14ac:dyDescent="0.3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8" customHeight="1" x14ac:dyDescent="0.3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8" customHeight="1" x14ac:dyDescent="0.3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5" customHeight="1" x14ac:dyDescent="0.3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8" customHeight="1" x14ac:dyDescent="0.3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8" customHeight="1" x14ac:dyDescent="0.3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8" customHeight="1" x14ac:dyDescent="0.3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8" customHeight="1" x14ac:dyDescent="0.3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8" customHeight="1" x14ac:dyDescent="0.3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8" customHeight="1" x14ac:dyDescent="0.3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8" customHeight="1" x14ac:dyDescent="0.3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8" customHeight="1" x14ac:dyDescent="0.3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8" customHeight="1" x14ac:dyDescent="0.3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8" customHeight="1" x14ac:dyDescent="0.3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8" customHeight="1" x14ac:dyDescent="0.3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8" customHeight="1" x14ac:dyDescent="0.3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8" customHeight="1" x14ac:dyDescent="0.3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8" customHeight="1" x14ac:dyDescent="0.3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8" customHeight="1" x14ac:dyDescent="0.3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8" customHeight="1" x14ac:dyDescent="0.3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8" customHeight="1" x14ac:dyDescent="0.3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8" customHeight="1" x14ac:dyDescent="0.3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8" customHeight="1" x14ac:dyDescent="0.3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8" customHeight="1" x14ac:dyDescent="0.3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8" customHeight="1" x14ac:dyDescent="0.3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8" customHeight="1" x14ac:dyDescent="0.3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8" customHeight="1" x14ac:dyDescent="0.3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8" customHeight="1" x14ac:dyDescent="0.3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8" customHeight="1" x14ac:dyDescent="0.3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8" customHeight="1" x14ac:dyDescent="0.3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8" customHeight="1" x14ac:dyDescent="0.3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8" customHeight="1" x14ac:dyDescent="0.3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8" customHeight="1" x14ac:dyDescent="0.3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8" customHeight="1" x14ac:dyDescent="0.3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8" customHeight="1" x14ac:dyDescent="0.3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8" customHeight="1" x14ac:dyDescent="0.3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8" customHeight="1" x14ac:dyDescent="0.3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8" customHeight="1" x14ac:dyDescent="0.3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8" customHeight="1" x14ac:dyDescent="0.3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8" customHeight="1" x14ac:dyDescent="0.3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8" customHeight="1" x14ac:dyDescent="0.3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8" customHeight="1" x14ac:dyDescent="0.3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8" customHeight="1" x14ac:dyDescent="0.3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8" customHeight="1" x14ac:dyDescent="0.3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8" customHeight="1" x14ac:dyDescent="0.3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8" customHeight="1" x14ac:dyDescent="0.3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8" customHeight="1" x14ac:dyDescent="0.3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8" customHeight="1" x14ac:dyDescent="0.3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8" customHeight="1" x14ac:dyDescent="0.3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8" customHeight="1" x14ac:dyDescent="0.3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8" customHeight="1" x14ac:dyDescent="0.3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8" customHeight="1" x14ac:dyDescent="0.3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8" customHeight="1" x14ac:dyDescent="0.3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8" customHeight="1" x14ac:dyDescent="0.3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8" customHeight="1" x14ac:dyDescent="0.3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8" customHeight="1" x14ac:dyDescent="0.3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8" customHeight="1" x14ac:dyDescent="0.3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8" customHeight="1" x14ac:dyDescent="0.3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8" customHeight="1" x14ac:dyDescent="0.3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8" customHeight="1" x14ac:dyDescent="0.3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8" customHeight="1" x14ac:dyDescent="0.3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8" customHeight="1" x14ac:dyDescent="0.3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8" customHeight="1" x14ac:dyDescent="0.3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8" customHeight="1" x14ac:dyDescent="0.3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8" customHeight="1" x14ac:dyDescent="0.3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8" customHeight="1" x14ac:dyDescent="0.3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8" customHeight="1" x14ac:dyDescent="0.3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8" customHeight="1" x14ac:dyDescent="0.3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8" customHeight="1" x14ac:dyDescent="0.3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8" customHeight="1" x14ac:dyDescent="0.3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8" customHeight="1" x14ac:dyDescent="0.3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8" customHeight="1" x14ac:dyDescent="0.3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8" customHeight="1" x14ac:dyDescent="0.3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8" customHeight="1" x14ac:dyDescent="0.3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8" customHeight="1" x14ac:dyDescent="0.3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8" customHeight="1" x14ac:dyDescent="0.3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8" customHeight="1" x14ac:dyDescent="0.3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8" customHeight="1" x14ac:dyDescent="0.3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8" customHeight="1" x14ac:dyDescent="0.3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8" customHeight="1" x14ac:dyDescent="0.3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8" customHeight="1" x14ac:dyDescent="0.3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8" customHeight="1" x14ac:dyDescent="0.3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8" customHeight="1" x14ac:dyDescent="0.3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8" customHeight="1" x14ac:dyDescent="0.3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8" customHeight="1" x14ac:dyDescent="0.3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8" customHeight="1" x14ac:dyDescent="0.3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8" customHeight="1" x14ac:dyDescent="0.3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8" customHeight="1" x14ac:dyDescent="0.3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8" customHeight="1" x14ac:dyDescent="0.3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8" customHeight="1" x14ac:dyDescent="0.3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8" customHeight="1" x14ac:dyDescent="0.3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8" customHeight="1" x14ac:dyDescent="0.3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8" customHeight="1" x14ac:dyDescent="0.3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8" customHeight="1" x14ac:dyDescent="0.3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8" customHeight="1" x14ac:dyDescent="0.3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8" customHeight="1" x14ac:dyDescent="0.3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8" customHeight="1" x14ac:dyDescent="0.3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8" customHeight="1" x14ac:dyDescent="0.3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8" customHeight="1" x14ac:dyDescent="0.3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8" customHeight="1" x14ac:dyDescent="0.3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8" customHeight="1" x14ac:dyDescent="0.3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8" customHeight="1" x14ac:dyDescent="0.3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8" customHeight="1" x14ac:dyDescent="0.3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8" customHeight="1" x14ac:dyDescent="0.3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8" customHeight="1" x14ac:dyDescent="0.3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8" customHeight="1" x14ac:dyDescent="0.3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8" customHeight="1" x14ac:dyDescent="0.3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8" customHeight="1" x14ac:dyDescent="0.3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8" customHeight="1" x14ac:dyDescent="0.3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8" customHeight="1" x14ac:dyDescent="0.3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8" customHeight="1" x14ac:dyDescent="0.3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8" customHeight="1" x14ac:dyDescent="0.3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8" customHeight="1" x14ac:dyDescent="0.3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8" customHeight="1" x14ac:dyDescent="0.3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8" customHeight="1" x14ac:dyDescent="0.3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8" customHeight="1" x14ac:dyDescent="0.3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8" customHeight="1" x14ac:dyDescent="0.3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8" customHeight="1" x14ac:dyDescent="0.3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8" customHeight="1" x14ac:dyDescent="0.3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8" customHeight="1" x14ac:dyDescent="0.3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8" customHeight="1" x14ac:dyDescent="0.3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8" customHeight="1" x14ac:dyDescent="0.3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8" customHeight="1" x14ac:dyDescent="0.3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8" customHeight="1" x14ac:dyDescent="0.3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8" customHeight="1" x14ac:dyDescent="0.3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8" customHeight="1" x14ac:dyDescent="0.3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8" customHeight="1" x14ac:dyDescent="0.3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8" customHeight="1" x14ac:dyDescent="0.3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8" customHeight="1" x14ac:dyDescent="0.3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8" customHeight="1" x14ac:dyDescent="0.3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8" customHeight="1" x14ac:dyDescent="0.3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8" customHeight="1" x14ac:dyDescent="0.3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8" customHeight="1" x14ac:dyDescent="0.3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8" customHeight="1" x14ac:dyDescent="0.3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8" customHeight="1" x14ac:dyDescent="0.3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8" customHeight="1" x14ac:dyDescent="0.3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8" customHeight="1" x14ac:dyDescent="0.3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8" customHeight="1" x14ac:dyDescent="0.3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8" customHeight="1" x14ac:dyDescent="0.3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8" customHeight="1" x14ac:dyDescent="0.3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8" customHeight="1" x14ac:dyDescent="0.3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8" customHeight="1" x14ac:dyDescent="0.3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8" customHeight="1" x14ac:dyDescent="0.3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8" customHeight="1" x14ac:dyDescent="0.3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8" customHeight="1" x14ac:dyDescent="0.3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8" customHeight="1" x14ac:dyDescent="0.3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8" customHeight="1" x14ac:dyDescent="0.3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8" customHeight="1" x14ac:dyDescent="0.3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8" customHeight="1" x14ac:dyDescent="0.3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8" customHeight="1" x14ac:dyDescent="0.3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8" customHeight="1" x14ac:dyDescent="0.3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8" customHeight="1" x14ac:dyDescent="0.3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8" customHeight="1" x14ac:dyDescent="0.3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8" customHeight="1" x14ac:dyDescent="0.3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8" customHeight="1" x14ac:dyDescent="0.3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8" customHeight="1" x14ac:dyDescent="0.3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8" customHeight="1" x14ac:dyDescent="0.3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8" customHeight="1" x14ac:dyDescent="0.3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8" customHeight="1" x14ac:dyDescent="0.3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8" customHeight="1" x14ac:dyDescent="0.3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8" customHeight="1" x14ac:dyDescent="0.3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8" customHeight="1" x14ac:dyDescent="0.3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8" customHeight="1" x14ac:dyDescent="0.3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8" customHeight="1" x14ac:dyDescent="0.3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8" customHeight="1" x14ac:dyDescent="0.3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8" customHeight="1" x14ac:dyDescent="0.3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8" customHeight="1" x14ac:dyDescent="0.3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8" customHeight="1" x14ac:dyDescent="0.3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8" customHeight="1" x14ac:dyDescent="0.3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8" customHeight="1" x14ac:dyDescent="0.3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8" customHeight="1" x14ac:dyDescent="0.3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8" customHeight="1" x14ac:dyDescent="0.3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8" customHeight="1" x14ac:dyDescent="0.3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8" customHeight="1" x14ac:dyDescent="0.3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8" customHeight="1" x14ac:dyDescent="0.3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8" customHeight="1" x14ac:dyDescent="0.3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8" customHeight="1" x14ac:dyDescent="0.3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8" customHeight="1" x14ac:dyDescent="0.3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8" customHeight="1" x14ac:dyDescent="0.3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8" customHeight="1" x14ac:dyDescent="0.3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8" customHeight="1" x14ac:dyDescent="0.3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8" customHeight="1" x14ac:dyDescent="0.3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8" customHeight="1" x14ac:dyDescent="0.3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8" customHeight="1" x14ac:dyDescent="0.3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8" customHeight="1" x14ac:dyDescent="0.3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8" customHeight="1" x14ac:dyDescent="0.3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8" customHeight="1" x14ac:dyDescent="0.3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8" customHeight="1" x14ac:dyDescent="0.3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8" customHeight="1" x14ac:dyDescent="0.3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8" customHeight="1" x14ac:dyDescent="0.3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8" customHeight="1" x14ac:dyDescent="0.3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8" customHeight="1" x14ac:dyDescent="0.3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8" customHeight="1" x14ac:dyDescent="0.3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8" customHeight="1" x14ac:dyDescent="0.3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8" customHeight="1" x14ac:dyDescent="0.3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8" customHeight="1" x14ac:dyDescent="0.3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8" customHeight="1" x14ac:dyDescent="0.3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4.4" x14ac:dyDescent="0.3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8" customHeight="1" x14ac:dyDescent="0.3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8" customHeight="1" x14ac:dyDescent="0.3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8" customHeight="1" x14ac:dyDescent="0.3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8" customHeight="1" x14ac:dyDescent="0.3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8" customHeight="1" x14ac:dyDescent="0.3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8" customHeight="1" x14ac:dyDescent="0.3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8" customHeight="1" x14ac:dyDescent="0.3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8" customHeight="1" x14ac:dyDescent="0.3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8" customHeight="1" x14ac:dyDescent="0.3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8" customHeight="1" x14ac:dyDescent="0.3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8" customHeight="1" x14ac:dyDescent="0.3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8" customHeight="1" x14ac:dyDescent="0.3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8" customHeight="1" x14ac:dyDescent="0.3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8" customHeight="1" x14ac:dyDescent="0.3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8" customHeight="1" x14ac:dyDescent="0.3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8" customHeight="1" x14ac:dyDescent="0.3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8" customHeight="1" x14ac:dyDescent="0.3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8" customHeight="1" x14ac:dyDescent="0.3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8" customHeight="1" x14ac:dyDescent="0.3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8" customHeight="1" x14ac:dyDescent="0.3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8" customHeight="1" x14ac:dyDescent="0.3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8" customHeight="1" x14ac:dyDescent="0.3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8" customHeight="1" x14ac:dyDescent="0.3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8" customHeight="1" x14ac:dyDescent="0.3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8" customHeight="1" x14ac:dyDescent="0.3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8" customHeight="1" x14ac:dyDescent="0.3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8" customHeight="1" x14ac:dyDescent="0.3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8" customHeight="1" x14ac:dyDescent="0.3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8" customHeight="1" x14ac:dyDescent="0.3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8" customHeight="1" x14ac:dyDescent="0.3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8" customHeight="1" x14ac:dyDescent="0.3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8" customHeight="1" x14ac:dyDescent="0.3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8" customHeight="1" x14ac:dyDescent="0.3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8" customHeight="1" x14ac:dyDescent="0.3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8" customHeight="1" x14ac:dyDescent="0.3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8" customHeight="1" x14ac:dyDescent="0.3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8" customHeight="1" x14ac:dyDescent="0.3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8" customHeight="1" x14ac:dyDescent="0.3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8" customHeight="1" x14ac:dyDescent="0.3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8" customHeight="1" x14ac:dyDescent="0.3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8" customHeight="1" x14ac:dyDescent="0.3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8" customHeight="1" x14ac:dyDescent="0.3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8" customHeight="1" x14ac:dyDescent="0.3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8" customHeight="1" x14ac:dyDescent="0.3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8" customHeight="1" x14ac:dyDescent="0.3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8" customHeight="1" x14ac:dyDescent="0.3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8" customHeight="1" x14ac:dyDescent="0.3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8" customHeight="1" x14ac:dyDescent="0.3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8" customHeight="1" x14ac:dyDescent="0.3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8" customHeight="1" x14ac:dyDescent="0.3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8" customHeight="1" x14ac:dyDescent="0.3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8" customHeight="1" x14ac:dyDescent="0.3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8" customHeight="1" x14ac:dyDescent="0.3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8" customHeight="1" x14ac:dyDescent="0.3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8" customHeight="1" x14ac:dyDescent="0.3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8" customHeight="1" x14ac:dyDescent="0.3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8" customHeight="1" x14ac:dyDescent="0.3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8" customHeight="1" x14ac:dyDescent="0.3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8" customHeight="1" x14ac:dyDescent="0.3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8" customHeight="1" x14ac:dyDescent="0.3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8" customHeight="1" x14ac:dyDescent="0.3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8" customHeight="1" x14ac:dyDescent="0.3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8" customHeight="1" x14ac:dyDescent="0.3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8" customHeight="1" x14ac:dyDescent="0.3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8" customHeight="1" x14ac:dyDescent="0.3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8" customHeight="1" x14ac:dyDescent="0.3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8" customHeight="1" x14ac:dyDescent="0.3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8" customHeight="1" x14ac:dyDescent="0.3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8" customHeight="1" x14ac:dyDescent="0.3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8" customHeight="1" x14ac:dyDescent="0.3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8" customHeight="1" x14ac:dyDescent="0.3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8" customHeight="1" x14ac:dyDescent="0.3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8" customHeight="1" x14ac:dyDescent="0.3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8" customHeight="1" x14ac:dyDescent="0.3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8" customHeight="1" x14ac:dyDescent="0.3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8" customHeight="1" x14ac:dyDescent="0.3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8" customHeight="1" x14ac:dyDescent="0.3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8" customHeight="1" x14ac:dyDescent="0.3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8" customHeight="1" x14ac:dyDescent="0.3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8" customHeight="1" x14ac:dyDescent="0.3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8" customHeight="1" x14ac:dyDescent="0.3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8" customHeight="1" x14ac:dyDescent="0.3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8" customHeight="1" x14ac:dyDescent="0.3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8" customHeight="1" x14ac:dyDescent="0.3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8" customHeight="1" x14ac:dyDescent="0.3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8" customHeight="1" x14ac:dyDescent="0.3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8" customHeight="1" x14ac:dyDescent="0.3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8" customHeight="1" x14ac:dyDescent="0.3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8" customHeight="1" x14ac:dyDescent="0.3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8" customHeight="1" x14ac:dyDescent="0.3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8" customHeight="1" x14ac:dyDescent="0.3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8" customHeight="1" x14ac:dyDescent="0.3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8" customHeight="1" x14ac:dyDescent="0.3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8" customHeight="1" x14ac:dyDescent="0.3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8" customHeight="1" x14ac:dyDescent="0.3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8" customHeight="1" x14ac:dyDescent="0.3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8" customHeight="1" x14ac:dyDescent="0.3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8" customHeight="1" x14ac:dyDescent="0.3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8" customHeight="1" x14ac:dyDescent="0.3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8" customHeight="1" x14ac:dyDescent="0.3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8" customHeight="1" x14ac:dyDescent="0.3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8" customHeight="1" x14ac:dyDescent="0.3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8" customHeight="1" x14ac:dyDescent="0.3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8" customHeight="1" x14ac:dyDescent="0.3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8" customHeight="1" x14ac:dyDescent="0.3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8" customHeight="1" x14ac:dyDescent="0.3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8" customHeight="1" x14ac:dyDescent="0.3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8" customHeight="1" x14ac:dyDescent="0.3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8" customHeight="1" x14ac:dyDescent="0.3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8" customHeight="1" x14ac:dyDescent="0.3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8" customHeight="1" x14ac:dyDescent="0.3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8" customHeight="1" x14ac:dyDescent="0.3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8" customHeight="1" x14ac:dyDescent="0.3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8" customHeight="1" x14ac:dyDescent="0.3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8" customHeight="1" x14ac:dyDescent="0.3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8" customHeight="1" x14ac:dyDescent="0.3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8" customHeight="1" x14ac:dyDescent="0.3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8" customHeight="1" x14ac:dyDescent="0.3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8" customHeight="1" x14ac:dyDescent="0.3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8" customHeight="1" x14ac:dyDescent="0.3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8" customHeight="1" x14ac:dyDescent="0.3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8" customHeight="1" x14ac:dyDescent="0.3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8" customHeight="1" x14ac:dyDescent="0.3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8" customHeight="1" x14ac:dyDescent="0.3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8" customHeight="1" x14ac:dyDescent="0.3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8" customHeight="1" x14ac:dyDescent="0.3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8" customHeight="1" x14ac:dyDescent="0.3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8" customHeight="1" x14ac:dyDescent="0.3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8" customHeight="1" x14ac:dyDescent="0.3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8" customHeight="1" x14ac:dyDescent="0.3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8" customHeight="1" x14ac:dyDescent="0.3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8" customHeight="1" x14ac:dyDescent="0.3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8" customHeight="1" x14ac:dyDescent="0.3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8" customHeight="1" x14ac:dyDescent="0.3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8" customHeight="1" x14ac:dyDescent="0.3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8" customHeight="1" x14ac:dyDescent="0.3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8" customHeight="1" x14ac:dyDescent="0.3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8" customHeight="1" x14ac:dyDescent="0.3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8" customHeight="1" x14ac:dyDescent="0.3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8" customHeight="1" x14ac:dyDescent="0.3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8" customHeight="1" x14ac:dyDescent="0.3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8" customHeight="1" x14ac:dyDescent="0.3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8" customHeight="1" x14ac:dyDescent="0.3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8" customHeight="1" x14ac:dyDescent="0.3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8" customHeight="1" x14ac:dyDescent="0.3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8" customHeight="1" x14ac:dyDescent="0.3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8" customHeight="1" x14ac:dyDescent="0.3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8" customHeight="1" x14ac:dyDescent="0.3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8" customHeight="1" x14ac:dyDescent="0.3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8" customHeight="1" x14ac:dyDescent="0.3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8" customHeight="1" x14ac:dyDescent="0.3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8" customHeight="1" x14ac:dyDescent="0.3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8" customHeight="1" x14ac:dyDescent="0.3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8" customHeight="1" x14ac:dyDescent="0.3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8" customHeight="1" x14ac:dyDescent="0.3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8" customHeight="1" x14ac:dyDescent="0.3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8" customHeight="1" x14ac:dyDescent="0.3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8" customHeight="1" x14ac:dyDescent="0.3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8" customHeight="1" x14ac:dyDescent="0.3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8" customHeight="1" x14ac:dyDescent="0.3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8" customHeight="1" x14ac:dyDescent="0.3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8" customHeight="1" x14ac:dyDescent="0.3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8" customHeight="1" x14ac:dyDescent="0.3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8" customHeight="1" x14ac:dyDescent="0.3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8" customHeight="1" x14ac:dyDescent="0.3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8" customHeight="1" x14ac:dyDescent="0.3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8" customHeight="1" x14ac:dyDescent="0.3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8" customHeight="1" x14ac:dyDescent="0.3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8" customHeight="1" x14ac:dyDescent="0.3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8" customHeight="1" x14ac:dyDescent="0.3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8" customHeight="1" x14ac:dyDescent="0.3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8" customHeight="1" x14ac:dyDescent="0.3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8" customHeight="1" x14ac:dyDescent="0.3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8" customHeight="1" x14ac:dyDescent="0.3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8" customHeight="1" x14ac:dyDescent="0.3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8" customHeight="1" x14ac:dyDescent="0.3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8" customHeight="1" x14ac:dyDescent="0.3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8" customHeight="1" x14ac:dyDescent="0.3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8" customHeight="1" x14ac:dyDescent="0.3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8" customHeight="1" x14ac:dyDescent="0.3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8" customHeight="1" x14ac:dyDescent="0.3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8" customHeight="1" x14ac:dyDescent="0.3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8" customHeight="1" x14ac:dyDescent="0.3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8" customHeight="1" x14ac:dyDescent="0.3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8" customHeight="1" x14ac:dyDescent="0.3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8" customHeight="1" x14ac:dyDescent="0.3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8" customHeight="1" x14ac:dyDescent="0.3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8" customHeight="1" x14ac:dyDescent="0.3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8" customHeight="1" x14ac:dyDescent="0.3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8" customHeight="1" x14ac:dyDescent="0.3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8" customHeight="1" x14ac:dyDescent="0.3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8" customHeight="1" x14ac:dyDescent="0.3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8" customHeight="1" x14ac:dyDescent="0.3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5" customHeight="1" x14ac:dyDescent="0.3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8" customHeight="1" x14ac:dyDescent="0.3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8" customHeight="1" x14ac:dyDescent="0.3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8" customHeight="1" x14ac:dyDescent="0.3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8" customHeight="1" x14ac:dyDescent="0.3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8" customHeight="1" x14ac:dyDescent="0.3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8" customHeight="1" x14ac:dyDescent="0.3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8" customHeight="1" x14ac:dyDescent="0.3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8" customHeight="1" x14ac:dyDescent="0.3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8" customHeight="1" x14ac:dyDescent="0.3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8" customHeight="1" x14ac:dyDescent="0.3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8" customHeight="1" x14ac:dyDescent="0.3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8" customHeight="1" x14ac:dyDescent="0.3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8" customHeight="1" x14ac:dyDescent="0.3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8" customHeight="1" x14ac:dyDescent="0.3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8" customHeight="1" x14ac:dyDescent="0.3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8" customHeight="1" x14ac:dyDescent="0.3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8" customHeight="1" x14ac:dyDescent="0.3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8" customHeight="1" x14ac:dyDescent="0.3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8" customHeight="1" x14ac:dyDescent="0.3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8" customHeight="1" x14ac:dyDescent="0.3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8" customHeight="1" x14ac:dyDescent="0.3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8" customHeight="1" x14ac:dyDescent="0.3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8" customHeight="1" x14ac:dyDescent="0.3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8" customHeight="1" x14ac:dyDescent="0.3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8" customHeight="1" x14ac:dyDescent="0.3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8" customHeight="1" x14ac:dyDescent="0.3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8" customHeight="1" x14ac:dyDescent="0.3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8" customHeight="1" x14ac:dyDescent="0.3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8" customHeight="1" x14ac:dyDescent="0.3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8" customHeight="1" x14ac:dyDescent="0.3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8" customHeight="1" x14ac:dyDescent="0.3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8" customHeight="1" x14ac:dyDescent="0.3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8" customHeight="1" x14ac:dyDescent="0.3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8" customHeight="1" x14ac:dyDescent="0.3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8" customHeight="1" x14ac:dyDescent="0.3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8" customHeight="1" x14ac:dyDescent="0.3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8" customHeight="1" x14ac:dyDescent="0.3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8" customHeight="1" x14ac:dyDescent="0.3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8" customHeight="1" x14ac:dyDescent="0.3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8" customHeight="1" x14ac:dyDescent="0.3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8" customHeight="1" x14ac:dyDescent="0.3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8" customHeight="1" x14ac:dyDescent="0.3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8" customHeight="1" x14ac:dyDescent="0.3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8" customHeight="1" x14ac:dyDescent="0.3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8" customHeight="1" x14ac:dyDescent="0.3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8" customHeight="1" x14ac:dyDescent="0.3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8" customHeight="1" x14ac:dyDescent="0.3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8" customHeight="1" x14ac:dyDescent="0.3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8" customHeight="1" x14ac:dyDescent="0.3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8" customHeight="1" x14ac:dyDescent="0.3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8" customHeight="1" x14ac:dyDescent="0.3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8" customHeight="1" x14ac:dyDescent="0.3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8" customHeight="1" x14ac:dyDescent="0.3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8" customHeight="1" x14ac:dyDescent="0.3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8" customHeight="1" x14ac:dyDescent="0.3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8" customHeight="1" x14ac:dyDescent="0.3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8" customHeight="1" x14ac:dyDescent="0.3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8" customHeight="1" x14ac:dyDescent="0.3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8" customHeight="1" x14ac:dyDescent="0.3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8" customHeight="1" x14ac:dyDescent="0.3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8" customHeight="1" x14ac:dyDescent="0.3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8" customHeight="1" x14ac:dyDescent="0.3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8" customHeight="1" x14ac:dyDescent="0.3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8" customHeight="1" x14ac:dyDescent="0.3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8" customHeight="1" x14ac:dyDescent="0.3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8" customHeight="1" x14ac:dyDescent="0.3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8" customHeight="1" x14ac:dyDescent="0.3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8" customHeight="1" x14ac:dyDescent="0.3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8" customHeight="1" x14ac:dyDescent="0.3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8" customHeight="1" x14ac:dyDescent="0.3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8" customHeight="1" x14ac:dyDescent="0.3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8" customHeight="1" x14ac:dyDescent="0.3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8" customHeight="1" x14ac:dyDescent="0.3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8" customHeight="1" x14ac:dyDescent="0.3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8" customHeight="1" x14ac:dyDescent="0.3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8" customHeight="1" x14ac:dyDescent="0.3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8" customHeight="1" x14ac:dyDescent="0.3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8" customHeight="1" x14ac:dyDescent="0.3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8" customHeight="1" x14ac:dyDescent="0.3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8" customHeight="1" x14ac:dyDescent="0.3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8" customHeight="1" x14ac:dyDescent="0.3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8" customHeight="1" x14ac:dyDescent="0.3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8" customHeight="1" x14ac:dyDescent="0.3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8" customHeight="1" x14ac:dyDescent="0.3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8" customHeight="1" x14ac:dyDescent="0.3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6.95" customHeight="1" x14ac:dyDescent="0.3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8" customHeight="1" x14ac:dyDescent="0.3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8" customHeight="1" x14ac:dyDescent="0.3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8" customHeight="1" x14ac:dyDescent="0.3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8" customHeight="1" x14ac:dyDescent="0.3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8" customHeight="1" x14ac:dyDescent="0.3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8" customHeight="1" x14ac:dyDescent="0.3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8" customHeight="1" x14ac:dyDescent="0.3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8" customHeight="1" x14ac:dyDescent="0.3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8" customHeight="1" x14ac:dyDescent="0.3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8" customHeight="1" x14ac:dyDescent="0.3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8" customHeight="1" x14ac:dyDescent="0.3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8" customHeight="1" x14ac:dyDescent="0.3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8" customHeight="1" x14ac:dyDescent="0.3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8" customHeight="1" x14ac:dyDescent="0.3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8" customHeight="1" x14ac:dyDescent="0.3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8" customHeight="1" x14ac:dyDescent="0.3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8" customHeight="1" x14ac:dyDescent="0.3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8" customHeight="1" x14ac:dyDescent="0.3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8" customHeight="1" x14ac:dyDescent="0.3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8" customHeight="1" x14ac:dyDescent="0.3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8" customHeight="1" x14ac:dyDescent="0.3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8" customHeight="1" x14ac:dyDescent="0.3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8" customHeight="1" x14ac:dyDescent="0.3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8" customHeight="1" x14ac:dyDescent="0.3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8" customHeight="1" x14ac:dyDescent="0.3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8" customHeight="1" x14ac:dyDescent="0.3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8" customHeight="1" x14ac:dyDescent="0.3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8" customHeight="1" x14ac:dyDescent="0.3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8" customHeight="1" x14ac:dyDescent="0.3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8" customHeight="1" x14ac:dyDescent="0.3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8" customHeight="1" x14ac:dyDescent="0.3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8" customHeight="1" x14ac:dyDescent="0.3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8" customHeight="1" x14ac:dyDescent="0.3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8" customHeight="1" x14ac:dyDescent="0.3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8" customHeight="1" x14ac:dyDescent="0.3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8" customHeight="1" x14ac:dyDescent="0.3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8" customHeight="1" x14ac:dyDescent="0.3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8" customHeight="1" x14ac:dyDescent="0.3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8" customHeight="1" x14ac:dyDescent="0.3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8" customHeight="1" x14ac:dyDescent="0.3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8" customHeight="1" x14ac:dyDescent="0.3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8" customHeight="1" x14ac:dyDescent="0.3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8" customHeight="1" x14ac:dyDescent="0.3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8" customHeight="1" x14ac:dyDescent="0.3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8" customHeight="1" x14ac:dyDescent="0.3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8" customHeight="1" x14ac:dyDescent="0.3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8" customHeight="1" x14ac:dyDescent="0.3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8" customHeight="1" x14ac:dyDescent="0.3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8" customHeight="1" x14ac:dyDescent="0.3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8" customHeight="1" x14ac:dyDescent="0.3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8" customHeight="1" x14ac:dyDescent="0.3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8" customHeight="1" x14ac:dyDescent="0.3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8" customHeight="1" x14ac:dyDescent="0.3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8" customHeight="1" x14ac:dyDescent="0.3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8" customHeight="1" x14ac:dyDescent="0.3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8" customHeight="1" x14ac:dyDescent="0.3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8" customHeight="1" x14ac:dyDescent="0.3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8" customHeight="1" x14ac:dyDescent="0.3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8" customHeight="1" x14ac:dyDescent="0.3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8" customHeight="1" x14ac:dyDescent="0.3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8" customHeight="1" x14ac:dyDescent="0.3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8" customHeight="1" x14ac:dyDescent="0.3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8" customHeight="1" x14ac:dyDescent="0.3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8" customHeight="1" x14ac:dyDescent="0.3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8" customHeight="1" x14ac:dyDescent="0.3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8" customHeight="1" x14ac:dyDescent="0.3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8" customHeight="1" x14ac:dyDescent="0.3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8" customHeight="1" x14ac:dyDescent="0.3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8" customHeight="1" x14ac:dyDescent="0.3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8" customHeight="1" x14ac:dyDescent="0.3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8" customHeight="1" x14ac:dyDescent="0.3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8" customHeight="1" x14ac:dyDescent="0.3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8" customHeight="1" x14ac:dyDescent="0.3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8" customHeight="1" x14ac:dyDescent="0.3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8" customHeight="1" x14ac:dyDescent="0.3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8" customHeight="1" x14ac:dyDescent="0.3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8" customHeight="1" x14ac:dyDescent="0.3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8" customHeight="1" x14ac:dyDescent="0.3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8" customHeight="1" x14ac:dyDescent="0.3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8" customHeight="1" x14ac:dyDescent="0.3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8" customHeight="1" x14ac:dyDescent="0.3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8" customHeight="1" x14ac:dyDescent="0.3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8" customHeight="1" x14ac:dyDescent="0.3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8" customHeight="1" x14ac:dyDescent="0.3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8" customHeight="1" x14ac:dyDescent="0.3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8" customHeight="1" x14ac:dyDescent="0.3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8" customHeight="1" x14ac:dyDescent="0.3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8" customHeight="1" x14ac:dyDescent="0.3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8" customHeight="1" x14ac:dyDescent="0.3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8" customHeight="1" x14ac:dyDescent="0.3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8" customHeight="1" x14ac:dyDescent="0.3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8" customHeight="1" x14ac:dyDescent="0.3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8" customHeight="1" x14ac:dyDescent="0.3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8" customHeight="1" x14ac:dyDescent="0.3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8" customHeight="1" x14ac:dyDescent="0.3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8" customHeight="1" x14ac:dyDescent="0.3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8" customHeight="1" x14ac:dyDescent="0.3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8" customHeight="1" x14ac:dyDescent="0.3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8" customHeight="1" x14ac:dyDescent="0.3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8" customHeight="1" x14ac:dyDescent="0.3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8" customHeight="1" x14ac:dyDescent="0.3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8" customHeight="1" x14ac:dyDescent="0.3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8" customHeight="1" x14ac:dyDescent="0.3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8" customHeight="1" x14ac:dyDescent="0.3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8" customHeight="1" x14ac:dyDescent="0.3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8" customHeight="1" x14ac:dyDescent="0.3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8" customHeight="1" x14ac:dyDescent="0.3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8" customHeight="1" x14ac:dyDescent="0.3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8" customHeight="1" x14ac:dyDescent="0.3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8" customHeight="1" x14ac:dyDescent="0.3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8" customHeight="1" x14ac:dyDescent="0.3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8" customHeight="1" x14ac:dyDescent="0.3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8" customHeight="1" x14ac:dyDescent="0.3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8" customHeight="1" x14ac:dyDescent="0.3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8" customHeight="1" x14ac:dyDescent="0.3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8" customHeight="1" x14ac:dyDescent="0.3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8" customHeight="1" x14ac:dyDescent="0.3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8" customHeight="1" x14ac:dyDescent="0.3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8" customHeight="1" x14ac:dyDescent="0.3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.05" customHeight="1" x14ac:dyDescent="0.3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8" customHeight="1" x14ac:dyDescent="0.3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8" customHeight="1" x14ac:dyDescent="0.3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8" customHeight="1" x14ac:dyDescent="0.3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8" customHeight="1" x14ac:dyDescent="0.3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8" customHeight="1" x14ac:dyDescent="0.3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8" customHeight="1" x14ac:dyDescent="0.3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8" customHeight="1" x14ac:dyDescent="0.3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8" customHeight="1" x14ac:dyDescent="0.3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8" customHeight="1" x14ac:dyDescent="0.3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8" customHeight="1" x14ac:dyDescent="0.3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8" customHeight="1" x14ac:dyDescent="0.3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8" customHeight="1" x14ac:dyDescent="0.3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8" customHeight="1" x14ac:dyDescent="0.3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8" customHeight="1" x14ac:dyDescent="0.3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8" customHeight="1" x14ac:dyDescent="0.3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8" customHeight="1" x14ac:dyDescent="0.3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8" customHeight="1" x14ac:dyDescent="0.3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8" customHeight="1" x14ac:dyDescent="0.3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8" customHeight="1" x14ac:dyDescent="0.3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3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3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8" customHeight="1" x14ac:dyDescent="0.3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8" customHeight="1" x14ac:dyDescent="0.3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8" customHeight="1" x14ac:dyDescent="0.3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8" customHeight="1" x14ac:dyDescent="0.3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8" customHeight="1" x14ac:dyDescent="0.3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8" customHeight="1" x14ac:dyDescent="0.3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8" customHeight="1" x14ac:dyDescent="0.3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8" customHeight="1" x14ac:dyDescent="0.3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8" customHeight="1" x14ac:dyDescent="0.3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8" customHeight="1" x14ac:dyDescent="0.3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8" customHeight="1" x14ac:dyDescent="0.3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8" customHeight="1" x14ac:dyDescent="0.3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8" customHeight="1" x14ac:dyDescent="0.3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8" customHeight="1" x14ac:dyDescent="0.3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8" customHeight="1" x14ac:dyDescent="0.3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8" customHeight="1" x14ac:dyDescent="0.3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8" customHeight="1" x14ac:dyDescent="0.3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8" customHeight="1" x14ac:dyDescent="0.3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8" customHeight="1" x14ac:dyDescent="0.3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8" customHeight="1" x14ac:dyDescent="0.3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8" customHeight="1" x14ac:dyDescent="0.3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8" customHeight="1" x14ac:dyDescent="0.3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8" customHeight="1" x14ac:dyDescent="0.3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8" customHeight="1" x14ac:dyDescent="0.3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8" customHeight="1" x14ac:dyDescent="0.3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8" customHeight="1" x14ac:dyDescent="0.3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8" customHeight="1" x14ac:dyDescent="0.3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8" customHeight="1" x14ac:dyDescent="0.3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8" customHeight="1" x14ac:dyDescent="0.3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8" customHeight="1" x14ac:dyDescent="0.3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8" customHeight="1" x14ac:dyDescent="0.3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8" customHeight="1" x14ac:dyDescent="0.3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8" customHeight="1" x14ac:dyDescent="0.3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8" customHeight="1" x14ac:dyDescent="0.3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8" customHeight="1" x14ac:dyDescent="0.3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8" customHeight="1" x14ac:dyDescent="0.3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8" customHeight="1" x14ac:dyDescent="0.3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8" customHeight="1" x14ac:dyDescent="0.3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8" customHeight="1" x14ac:dyDescent="0.3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8" customHeight="1" x14ac:dyDescent="0.3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8" customHeight="1" x14ac:dyDescent="0.3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8" customHeight="1" x14ac:dyDescent="0.3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8" customHeight="1" x14ac:dyDescent="0.3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8" customHeight="1" x14ac:dyDescent="0.3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8" customHeight="1" x14ac:dyDescent="0.3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8" customHeight="1" x14ac:dyDescent="0.3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8" customHeight="1" x14ac:dyDescent="0.3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8" customHeight="1" x14ac:dyDescent="0.3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8" customHeight="1" x14ac:dyDescent="0.3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8" customHeight="1" x14ac:dyDescent="0.3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8" customHeight="1" x14ac:dyDescent="0.3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8" customHeight="1" x14ac:dyDescent="0.3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8" customHeight="1" x14ac:dyDescent="0.3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8" customHeight="1" x14ac:dyDescent="0.3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8" customHeight="1" x14ac:dyDescent="0.3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8" customHeight="1" x14ac:dyDescent="0.3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8" customHeight="1" x14ac:dyDescent="0.3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8" customHeight="1" x14ac:dyDescent="0.3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8" customHeight="1" x14ac:dyDescent="0.3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8" customHeight="1" x14ac:dyDescent="0.3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8" customHeight="1" x14ac:dyDescent="0.3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8" customHeight="1" x14ac:dyDescent="0.3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8" customHeight="1" x14ac:dyDescent="0.3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8" customHeight="1" x14ac:dyDescent="0.3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8" customHeight="1" x14ac:dyDescent="0.3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8" customHeight="1" x14ac:dyDescent="0.3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8" customHeight="1" x14ac:dyDescent="0.3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8" customHeight="1" x14ac:dyDescent="0.3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8" customHeight="1" x14ac:dyDescent="0.3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8" customHeight="1" x14ac:dyDescent="0.3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8" customHeight="1" x14ac:dyDescent="0.3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8" customHeight="1" x14ac:dyDescent="0.3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8" customHeight="1" x14ac:dyDescent="0.3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8" customHeight="1" x14ac:dyDescent="0.3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8" customHeight="1" x14ac:dyDescent="0.3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8" customHeight="1" x14ac:dyDescent="0.3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8" customHeight="1" x14ac:dyDescent="0.3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8" customHeight="1" x14ac:dyDescent="0.3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8" customHeight="1" x14ac:dyDescent="0.3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8" customHeight="1" x14ac:dyDescent="0.3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8" customHeight="1" x14ac:dyDescent="0.3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8" customHeight="1" x14ac:dyDescent="0.3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8" customHeight="1" x14ac:dyDescent="0.3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8" customHeight="1" x14ac:dyDescent="0.3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8" customHeight="1" x14ac:dyDescent="0.3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8" customHeight="1" x14ac:dyDescent="0.3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8" customHeight="1" x14ac:dyDescent="0.3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8" customHeight="1" x14ac:dyDescent="0.3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8" customHeight="1" x14ac:dyDescent="0.3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8" customHeight="1" x14ac:dyDescent="0.3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8" customHeight="1" x14ac:dyDescent="0.3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8" customHeight="1" x14ac:dyDescent="0.3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8" customHeight="1" x14ac:dyDescent="0.3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8" customHeight="1" x14ac:dyDescent="0.3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8" customHeight="1" x14ac:dyDescent="0.3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8" customHeight="1" x14ac:dyDescent="0.3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8" customHeight="1" x14ac:dyDescent="0.3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8" customHeight="1" x14ac:dyDescent="0.3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8" customHeight="1" x14ac:dyDescent="0.3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8" customHeight="1" x14ac:dyDescent="0.3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8" customHeight="1" x14ac:dyDescent="0.3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8" customHeight="1" x14ac:dyDescent="0.3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8" customHeight="1" x14ac:dyDescent="0.3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8" customHeight="1" x14ac:dyDescent="0.3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8" customHeight="1" x14ac:dyDescent="0.3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8" customHeight="1" x14ac:dyDescent="0.3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8" customHeight="1" x14ac:dyDescent="0.3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8" customHeight="1" x14ac:dyDescent="0.3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8" customHeight="1" x14ac:dyDescent="0.3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8" customHeight="1" x14ac:dyDescent="0.3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3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8" customHeight="1" x14ac:dyDescent="0.3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8" customHeight="1" x14ac:dyDescent="0.3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8" customHeight="1" x14ac:dyDescent="0.3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8" customHeight="1" x14ac:dyDescent="0.3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8" customHeight="1" x14ac:dyDescent="0.3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8" customHeight="1" x14ac:dyDescent="0.3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8" customHeight="1" x14ac:dyDescent="0.3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8" customHeight="1" x14ac:dyDescent="0.3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8" customHeight="1" x14ac:dyDescent="0.3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8" customHeight="1" x14ac:dyDescent="0.3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8" customHeight="1" x14ac:dyDescent="0.3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8" customHeight="1" x14ac:dyDescent="0.3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8" customHeight="1" x14ac:dyDescent="0.3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8" customHeight="1" x14ac:dyDescent="0.3">
      <c r="A1052" s="36" t="s">
        <v>1367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8" customHeight="1" x14ac:dyDescent="0.3">
      <c r="A1053" s="36" t="s">
        <v>1368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8" customHeight="1" x14ac:dyDescent="0.3">
      <c r="A1054" s="36" t="s">
        <v>1369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8" customHeight="1" x14ac:dyDescent="0.3">
      <c r="A1055" s="36" t="s">
        <v>1370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8" customHeight="1" x14ac:dyDescent="0.3">
      <c r="A1056" s="36" t="s">
        <v>1371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8" customHeight="1" x14ac:dyDescent="0.3">
      <c r="A1057" s="36" t="s">
        <v>1372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8" customHeight="1" x14ac:dyDescent="0.3">
      <c r="A1058" s="36" t="s">
        <v>1373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8" customHeight="1" x14ac:dyDescent="0.3">
      <c r="A1059" s="36" t="s">
        <v>1374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8" customHeight="1" x14ac:dyDescent="0.3">
      <c r="A1060" s="36" t="s">
        <v>1375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8" customHeight="1" x14ac:dyDescent="0.3">
      <c r="A1061" s="36" t="s">
        <v>1376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8" customHeight="1" x14ac:dyDescent="0.3">
      <c r="A1062" s="36" t="s">
        <v>1377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1378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8" customHeight="1" x14ac:dyDescent="0.3">
      <c r="A1063" s="36" t="s">
        <v>1379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8" customHeight="1" x14ac:dyDescent="0.3">
      <c r="A1064" s="36" t="s">
        <v>1380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1381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8" customHeight="1" x14ac:dyDescent="0.3">
      <c r="A1065" s="36" t="s">
        <v>1382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8" customHeight="1" x14ac:dyDescent="0.3">
      <c r="A1066" s="36" t="s">
        <v>1383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8" customHeight="1" x14ac:dyDescent="0.3">
      <c r="A1067" s="36" t="s">
        <v>1384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8" customHeight="1" x14ac:dyDescent="0.3">
      <c r="A1068" s="36" t="s">
        <v>1385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8" customHeight="1" x14ac:dyDescent="0.3">
      <c r="A1069" s="36" t="s">
        <v>1386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8" customHeight="1" x14ac:dyDescent="0.3">
      <c r="A1070" s="36" t="s">
        <v>1387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8" customHeight="1" x14ac:dyDescent="0.3">
      <c r="A1071" s="36" t="s">
        <v>1388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8" customHeight="1" x14ac:dyDescent="0.3">
      <c r="A1072" s="36" t="s">
        <v>1389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8" customHeight="1" x14ac:dyDescent="0.3">
      <c r="A1073" s="36" t="s">
        <v>1390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8" customHeight="1" x14ac:dyDescent="0.3">
      <c r="A1074" s="36" t="s">
        <v>1391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8" customHeight="1" x14ac:dyDescent="0.3">
      <c r="A1075" s="36" t="s">
        <v>1392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8" customHeight="1" x14ac:dyDescent="0.3">
      <c r="A1076" s="36" t="s">
        <v>1393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8" customHeight="1" x14ac:dyDescent="0.3">
      <c r="A1077" s="36" t="s">
        <v>1394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8" customHeight="1" x14ac:dyDescent="0.3">
      <c r="A1078" s="36" t="s">
        <v>1395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8" customHeight="1" x14ac:dyDescent="0.3">
      <c r="A1079" s="36" t="s">
        <v>1396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8" customHeight="1" x14ac:dyDescent="0.3">
      <c r="A1080" s="36" t="s">
        <v>1397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8" customHeight="1" x14ac:dyDescent="0.3">
      <c r="A1081" s="36" t="s">
        <v>1398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1399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8" customHeight="1" x14ac:dyDescent="0.3">
      <c r="A1082" s="36" t="s">
        <v>1400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8" customHeight="1" x14ac:dyDescent="0.3">
      <c r="A1083" s="36" t="s">
        <v>1401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8" customHeight="1" x14ac:dyDescent="0.3">
      <c r="A1084" s="36" t="s">
        <v>1402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8" customHeight="1" x14ac:dyDescent="0.3">
      <c r="A1085" s="36" t="s">
        <v>1403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8" customHeight="1" x14ac:dyDescent="0.3">
      <c r="A1086" s="36" t="s">
        <v>1404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8" customHeight="1" x14ac:dyDescent="0.3">
      <c r="A1087" s="36" t="s">
        <v>1405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8" customHeight="1" x14ac:dyDescent="0.3">
      <c r="A1088" s="36" t="s">
        <v>1406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8" customHeight="1" x14ac:dyDescent="0.3">
      <c r="A1089" s="36" t="s">
        <v>1407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8" customHeight="1" x14ac:dyDescent="0.3">
      <c r="A1090" s="36" t="s">
        <v>1408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8" customHeight="1" x14ac:dyDescent="0.3">
      <c r="A1091" s="36" t="s">
        <v>1409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8" customHeight="1" x14ac:dyDescent="0.3">
      <c r="A1092" s="36" t="s">
        <v>1410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8" customHeight="1" x14ac:dyDescent="0.3">
      <c r="A1093" s="36" t="s">
        <v>1411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8" customHeight="1" x14ac:dyDescent="0.3">
      <c r="A1094" s="36" t="s">
        <v>1412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8" customHeight="1" x14ac:dyDescent="0.3">
      <c r="A1095" s="36" t="s">
        <v>1413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8" customHeight="1" x14ac:dyDescent="0.3">
      <c r="A1096" s="36" t="s">
        <v>1414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8" customHeight="1" x14ac:dyDescent="0.3">
      <c r="A1097" s="36" t="s">
        <v>1415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8" customHeight="1" x14ac:dyDescent="0.3">
      <c r="A1098" s="36" t="s">
        <v>1416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8" customHeight="1" x14ac:dyDescent="0.3">
      <c r="A1099" s="36" t="s">
        <v>1417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8" customHeight="1" x14ac:dyDescent="0.3">
      <c r="A1100" s="36" t="s">
        <v>1418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8" customHeight="1" x14ac:dyDescent="0.3">
      <c r="A1101" s="36" t="s">
        <v>1419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8" customHeight="1" x14ac:dyDescent="0.3">
      <c r="A1102" s="36" t="s">
        <v>1420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8" customHeight="1" x14ac:dyDescent="0.3">
      <c r="A1103" s="36" t="s">
        <v>1421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8" customHeight="1" x14ac:dyDescent="0.3">
      <c r="A1104" s="36" t="s">
        <v>1422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8" customHeight="1" x14ac:dyDescent="0.3">
      <c r="A1105" s="36" t="s">
        <v>1423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8" customHeight="1" x14ac:dyDescent="0.3">
      <c r="A1106" s="36" t="s">
        <v>1424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8" customHeight="1" x14ac:dyDescent="0.3">
      <c r="A1107" s="36" t="s">
        <v>1425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1381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8" customHeight="1" x14ac:dyDescent="0.3">
      <c r="A1108" s="36" t="s">
        <v>1426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8" customHeight="1" x14ac:dyDescent="0.3">
      <c r="A1109" s="36" t="s">
        <v>1427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8" customHeight="1" x14ac:dyDescent="0.3">
      <c r="A1110" s="36" t="s">
        <v>1428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8" customHeight="1" x14ac:dyDescent="0.3">
      <c r="A1111" s="36" t="s">
        <v>1429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8" customHeight="1" x14ac:dyDescent="0.3">
      <c r="A1112" s="36" t="s">
        <v>1430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1378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8" customHeight="1" x14ac:dyDescent="0.3">
      <c r="A1113" s="36" t="s">
        <v>1431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1432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8" customHeight="1" x14ac:dyDescent="0.3">
      <c r="A1114" s="36" t="s">
        <v>1433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8" customHeight="1" x14ac:dyDescent="0.3">
      <c r="A1115" s="36" t="s">
        <v>1434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8" customHeight="1" x14ac:dyDescent="0.3">
      <c r="A1116" s="36" t="s">
        <v>1435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8" customHeight="1" x14ac:dyDescent="0.3">
      <c r="A1117" s="36" t="s">
        <v>1436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8" customHeight="1" x14ac:dyDescent="0.3">
      <c r="A1118" s="36" t="s">
        <v>1437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8" customHeight="1" x14ac:dyDescent="0.3">
      <c r="A1119" s="36" t="s">
        <v>1438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8" customHeight="1" x14ac:dyDescent="0.3">
      <c r="A1120" s="36" t="s">
        <v>1444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8" customHeight="1" x14ac:dyDescent="0.3">
      <c r="A1121" s="36" t="s">
        <v>1445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8" customHeight="1" x14ac:dyDescent="0.3">
      <c r="A1122" s="36" t="s">
        <v>1446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8" customHeight="1" x14ac:dyDescent="0.3">
      <c r="A1123" s="36" t="s">
        <v>1447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8" customHeight="1" x14ac:dyDescent="0.3">
      <c r="A1124" s="36" t="s">
        <v>1448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8" customHeight="1" x14ac:dyDescent="0.3">
      <c r="A1125" s="36" t="s">
        <v>1449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8" customHeight="1" x14ac:dyDescent="0.3">
      <c r="A1126" s="36" t="s">
        <v>1450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8" customHeight="1" x14ac:dyDescent="0.3">
      <c r="A1127" s="36" t="s">
        <v>1451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8" customHeight="1" x14ac:dyDescent="0.3">
      <c r="A1128" s="36" t="s">
        <v>1452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8" customHeight="1" x14ac:dyDescent="0.3">
      <c r="A1129" s="36" t="s">
        <v>1453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8" customHeight="1" x14ac:dyDescent="0.3">
      <c r="A1130" s="36" t="s">
        <v>1454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8" customHeight="1" x14ac:dyDescent="0.3">
      <c r="A1131" s="36" t="s">
        <v>1455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8" customHeight="1" x14ac:dyDescent="0.3">
      <c r="A1132" s="36" t="s">
        <v>1456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1378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8" customHeight="1" x14ac:dyDescent="0.3">
      <c r="A1133" s="36" t="s">
        <v>1457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8" customHeight="1" x14ac:dyDescent="0.3">
      <c r="A1134" s="36" t="s">
        <v>1458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8" customHeight="1" x14ac:dyDescent="0.3">
      <c r="A1135" s="36" t="s">
        <v>1459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8" customHeight="1" x14ac:dyDescent="0.3">
      <c r="A1136" s="36" t="s">
        <v>1460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8" customHeight="1" x14ac:dyDescent="0.3">
      <c r="A1137" s="36" t="s">
        <v>1461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8" customHeight="1" x14ac:dyDescent="0.3">
      <c r="A1138" s="36" t="s">
        <v>1462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8" customHeight="1" x14ac:dyDescent="0.3">
      <c r="A1139" s="36" t="s">
        <v>1463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8" customHeight="1" x14ac:dyDescent="0.3">
      <c r="A1140" s="36" t="s">
        <v>1464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8" customHeight="1" x14ac:dyDescent="0.3">
      <c r="A1141" s="36" t="s">
        <v>1465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8" customHeight="1" x14ac:dyDescent="0.3">
      <c r="A1142" s="36" t="s">
        <v>1466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8" customHeight="1" x14ac:dyDescent="0.3">
      <c r="A1143" s="36" t="s">
        <v>1467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8" customHeight="1" x14ac:dyDescent="0.3">
      <c r="A1144" s="36" t="s">
        <v>1468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8" customHeight="1" x14ac:dyDescent="0.3">
      <c r="A1145" s="36" t="s">
        <v>1469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8" customHeight="1" x14ac:dyDescent="0.3">
      <c r="A1146" s="36" t="s">
        <v>1470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8" customHeight="1" x14ac:dyDescent="0.3">
      <c r="A1147" s="36" t="s">
        <v>1471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8" customHeight="1" x14ac:dyDescent="0.3">
      <c r="A1148" s="36" t="s">
        <v>1472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8" customHeight="1" x14ac:dyDescent="0.3">
      <c r="A1149" s="36" t="s">
        <v>1473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8" customHeight="1" x14ac:dyDescent="0.3">
      <c r="A1150" s="36" t="s">
        <v>1474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8" customHeight="1" x14ac:dyDescent="0.3">
      <c r="A1151" s="36" t="s">
        <v>1475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8" customHeight="1" x14ac:dyDescent="0.3">
      <c r="A1152" s="36" t="s">
        <v>1476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8" customHeight="1" x14ac:dyDescent="0.3">
      <c r="A1153" s="36" t="s">
        <v>1477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8" customHeight="1" x14ac:dyDescent="0.3">
      <c r="A1154" s="36" t="s">
        <v>1478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8" customHeight="1" x14ac:dyDescent="0.3">
      <c r="A1155" s="36" t="s">
        <v>1479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8" customHeight="1" x14ac:dyDescent="0.3">
      <c r="A1156" s="36" t="s">
        <v>1480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8" customHeight="1" x14ac:dyDescent="0.3">
      <c r="A1157" s="36" t="s">
        <v>1481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8" customHeight="1" x14ac:dyDescent="0.3">
      <c r="A1158" s="36" t="s">
        <v>1482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8" customHeight="1" x14ac:dyDescent="0.3">
      <c r="A1159" s="36" t="s">
        <v>1483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8" customHeight="1" x14ac:dyDescent="0.3">
      <c r="A1160" s="36" t="s">
        <v>1484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8" customHeight="1" x14ac:dyDescent="0.3">
      <c r="A1161" s="36" t="s">
        <v>1485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8" customHeight="1" x14ac:dyDescent="0.3">
      <c r="A1162" s="36" t="s">
        <v>1486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8" customHeight="1" x14ac:dyDescent="0.3">
      <c r="A1163" s="36" t="s">
        <v>1487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8" customHeight="1" x14ac:dyDescent="0.3">
      <c r="A1164" s="36" t="s">
        <v>1488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8" customHeight="1" x14ac:dyDescent="0.3">
      <c r="A1165" s="36" t="s">
        <v>1489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8" customHeight="1" x14ac:dyDescent="0.3">
      <c r="A1166" s="36" t="s">
        <v>1490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8" customHeight="1" x14ac:dyDescent="0.3">
      <c r="A1167" s="36" t="s">
        <v>1491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8" customHeight="1" x14ac:dyDescent="0.3">
      <c r="A1168" s="36" t="s">
        <v>1492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8" customHeight="1" x14ac:dyDescent="0.3">
      <c r="A1169" s="36" t="s">
        <v>1493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8" customHeight="1" x14ac:dyDescent="0.3">
      <c r="A1170" s="36" t="s">
        <v>1494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8" customHeight="1" x14ac:dyDescent="0.3">
      <c r="A1171" s="36" t="s">
        <v>1495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8" customHeight="1" x14ac:dyDescent="0.3">
      <c r="A1172" s="36" t="s">
        <v>1496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8" customHeight="1" x14ac:dyDescent="0.3">
      <c r="A1173" s="36" t="s">
        <v>1497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8" customHeight="1" x14ac:dyDescent="0.3">
      <c r="A1174" s="36" t="s">
        <v>1498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1432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8" customHeight="1" x14ac:dyDescent="0.3">
      <c r="A1175" s="36" t="s">
        <v>1499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1381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8" customHeight="1" x14ac:dyDescent="0.3">
      <c r="A1176" s="36" t="s">
        <v>1500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8" customHeight="1" x14ac:dyDescent="0.3">
      <c r="A1177" s="36" t="s">
        <v>1501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8" customHeight="1" x14ac:dyDescent="0.3">
      <c r="A1178" s="36" t="s">
        <v>1502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8" customHeight="1" x14ac:dyDescent="0.3">
      <c r="A1179" s="36" t="s">
        <v>1503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8" customHeight="1" x14ac:dyDescent="0.3">
      <c r="A1180" s="36" t="s">
        <v>1504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8" customHeight="1" x14ac:dyDescent="0.3">
      <c r="A1181" s="36" t="s">
        <v>1505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8" customHeight="1" x14ac:dyDescent="0.3">
      <c r="A1182" s="36" t="s">
        <v>1506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8" customHeight="1" x14ac:dyDescent="0.3">
      <c r="A1183" s="36" t="s">
        <v>1507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8" customHeight="1" x14ac:dyDescent="0.3">
      <c r="A1184" s="36" t="s">
        <v>1508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8" customHeight="1" x14ac:dyDescent="0.3">
      <c r="A1185" s="36" t="s">
        <v>1509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8" customHeight="1" x14ac:dyDescent="0.3">
      <c r="A1186" s="36" t="s">
        <v>1510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8" customHeight="1" x14ac:dyDescent="0.3">
      <c r="A1187" s="36" t="s">
        <v>1511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8" customHeight="1" x14ac:dyDescent="0.3">
      <c r="A1188" s="36" t="s">
        <v>1512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8" customHeight="1" x14ac:dyDescent="0.3">
      <c r="A1189" s="36" t="s">
        <v>1513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8" customHeight="1" x14ac:dyDescent="0.3">
      <c r="A1190" s="36" t="s">
        <v>1514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8" customHeight="1" x14ac:dyDescent="0.3">
      <c r="A1191" s="36" t="s">
        <v>1515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8" customHeight="1" x14ac:dyDescent="0.3">
      <c r="A1192" s="36" t="s">
        <v>1516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8" customHeight="1" x14ac:dyDescent="0.3">
      <c r="A1193" s="36" t="s">
        <v>1517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8" customHeight="1" x14ac:dyDescent="0.3">
      <c r="A1194" s="36" t="s">
        <v>1518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8" customHeight="1" x14ac:dyDescent="0.3">
      <c r="A1195" s="36" t="s">
        <v>1519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8" customHeight="1" x14ac:dyDescent="0.3">
      <c r="A1196" s="36" t="s">
        <v>1520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8" customHeight="1" x14ac:dyDescent="0.3">
      <c r="A1197" s="36" t="s">
        <v>1521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8" customHeight="1" x14ac:dyDescent="0.3">
      <c r="A1198" s="36" t="s">
        <v>1522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8" customHeight="1" x14ac:dyDescent="0.3">
      <c r="A1199" s="36" t="s">
        <v>1523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3">
      <c r="A1200" s="36" t="s">
        <v>1524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8" customHeight="1" x14ac:dyDescent="0.3">
      <c r="A1201" s="36" t="s">
        <v>1525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8" customHeight="1" x14ac:dyDescent="0.3">
      <c r="A1202" s="36" t="s">
        <v>1526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8" customHeight="1" x14ac:dyDescent="0.3">
      <c r="A1203" s="36" t="s">
        <v>1527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8" customHeight="1" x14ac:dyDescent="0.3">
      <c r="A1204" s="36" t="s">
        <v>1528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8" customHeight="1" x14ac:dyDescent="0.3">
      <c r="A1205" s="36" t="s">
        <v>1529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8" customHeight="1" x14ac:dyDescent="0.3">
      <c r="A1206" s="36" t="s">
        <v>1530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8" customHeight="1" x14ac:dyDescent="0.3">
      <c r="A1207" s="36" t="s">
        <v>1531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8" customHeight="1" x14ac:dyDescent="0.3">
      <c r="A1208" s="36" t="s">
        <v>1532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8" customHeight="1" x14ac:dyDescent="0.3">
      <c r="A1209" s="36" t="s">
        <v>1533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8" customHeight="1" x14ac:dyDescent="0.3">
      <c r="A1210" s="36" t="s">
        <v>1534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8" customHeight="1" x14ac:dyDescent="0.3">
      <c r="A1211" s="36" t="s">
        <v>1535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8" customHeight="1" x14ac:dyDescent="0.3">
      <c r="A1212" s="36" t="s">
        <v>1536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1432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8" customHeight="1" x14ac:dyDescent="0.3">
      <c r="A1213" s="36" t="s">
        <v>1537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8" customHeight="1" x14ac:dyDescent="0.3">
      <c r="A1214" s="36" t="s">
        <v>1538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8" customHeight="1" x14ac:dyDescent="0.3">
      <c r="A1215" s="36" t="s">
        <v>1539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8" customHeight="1" x14ac:dyDescent="0.3">
      <c r="A1216" s="36" t="s">
        <v>1540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8" customHeight="1" x14ac:dyDescent="0.3">
      <c r="A1217" s="36" t="s">
        <v>1541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8" customHeight="1" x14ac:dyDescent="0.3">
      <c r="A1218" s="36" t="s">
        <v>1542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8" customHeight="1" x14ac:dyDescent="0.3">
      <c r="A1219" s="36" t="s">
        <v>1543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8" customHeight="1" x14ac:dyDescent="0.3">
      <c r="A1220" s="36" t="s">
        <v>1544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1381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8" customHeight="1" x14ac:dyDescent="0.3">
      <c r="A1221" s="36" t="s">
        <v>1545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8" customHeight="1" x14ac:dyDescent="0.3">
      <c r="A1222" s="36" t="s">
        <v>1546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8" customHeight="1" x14ac:dyDescent="0.3">
      <c r="A1223" s="36" t="s">
        <v>1547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8" customHeight="1" x14ac:dyDescent="0.3">
      <c r="A1224" s="36" t="s">
        <v>1548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8" customHeight="1" x14ac:dyDescent="0.3">
      <c r="A1225" s="36" t="s">
        <v>1549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8" customHeight="1" x14ac:dyDescent="0.3">
      <c r="A1226" s="36" t="s">
        <v>1550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8" customHeight="1" x14ac:dyDescent="0.3">
      <c r="A1227" s="36" t="s">
        <v>1551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8" customHeight="1" x14ac:dyDescent="0.3">
      <c r="A1228" s="36" t="s">
        <v>1552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8" customHeight="1" x14ac:dyDescent="0.3">
      <c r="A1229" s="36" t="s">
        <v>1553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8" customHeight="1" x14ac:dyDescent="0.3">
      <c r="A1230" s="36" t="s">
        <v>1554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8" customHeight="1" x14ac:dyDescent="0.3">
      <c r="A1231" s="36" t="s">
        <v>1555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8" customHeight="1" x14ac:dyDescent="0.3">
      <c r="A1232" s="36" t="s">
        <v>1556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8" customHeight="1" x14ac:dyDescent="0.3">
      <c r="A1233" s="36" t="s">
        <v>1557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8" customHeight="1" x14ac:dyDescent="0.3">
      <c r="A1234" s="36" t="s">
        <v>1558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8" customHeight="1" x14ac:dyDescent="0.3">
      <c r="A1235" s="36" t="s">
        <v>1559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8" customHeight="1" x14ac:dyDescent="0.3">
      <c r="A1236" s="36" t="s">
        <v>1560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8" customHeight="1" x14ac:dyDescent="0.3">
      <c r="A1237" s="36" t="s">
        <v>1561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8" customHeight="1" x14ac:dyDescent="0.3">
      <c r="A1238" s="36" t="s">
        <v>1562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8" customHeight="1" x14ac:dyDescent="0.3">
      <c r="A1239" s="36" t="s">
        <v>1563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8" customHeight="1" x14ac:dyDescent="0.3">
      <c r="A1240" s="36" t="s">
        <v>1564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8" customHeight="1" x14ac:dyDescent="0.3">
      <c r="A1241" s="36" t="s">
        <v>1565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8" customHeight="1" x14ac:dyDescent="0.3">
      <c r="A1242" s="36" t="s">
        <v>1566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8" customHeight="1" x14ac:dyDescent="0.3">
      <c r="A1243" s="36" t="s">
        <v>1567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8" customHeight="1" x14ac:dyDescent="0.3">
      <c r="A1244" s="36" t="s">
        <v>1568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8" customHeight="1" x14ac:dyDescent="0.3">
      <c r="A1245" s="36" t="s">
        <v>1569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8" customHeight="1" x14ac:dyDescent="0.3">
      <c r="A1246" s="36" t="s">
        <v>1570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8" customHeight="1" x14ac:dyDescent="0.3">
      <c r="A1247" s="36" t="s">
        <v>1571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8" customHeight="1" x14ac:dyDescent="0.3">
      <c r="A1248" s="36" t="s">
        <v>1572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8" customHeight="1" x14ac:dyDescent="0.3">
      <c r="A1249" s="36" t="s">
        <v>1573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8" customHeight="1" x14ac:dyDescent="0.3">
      <c r="A1250" s="36" t="s">
        <v>1574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8" customHeight="1" x14ac:dyDescent="0.3">
      <c r="A1251" s="36" t="s">
        <v>1575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8" customHeight="1" x14ac:dyDescent="0.3">
      <c r="A1252" s="36" t="s">
        <v>1576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8" customHeight="1" x14ac:dyDescent="0.3">
      <c r="A1253" s="36" t="s">
        <v>1577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8" customHeight="1" x14ac:dyDescent="0.3">
      <c r="A1254" s="36" t="s">
        <v>1578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8" customHeight="1" x14ac:dyDescent="0.3">
      <c r="A1255" s="36" t="s">
        <v>1579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8" customHeight="1" x14ac:dyDescent="0.3">
      <c r="A1256" s="36" t="s">
        <v>1580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8" customHeight="1" x14ac:dyDescent="0.3">
      <c r="A1257" s="36" t="s">
        <v>1581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8" customHeight="1" x14ac:dyDescent="0.3">
      <c r="A1258" s="36" t="s">
        <v>1582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8" customHeight="1" x14ac:dyDescent="0.3">
      <c r="A1259" s="36" t="s">
        <v>1583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8" customHeight="1" x14ac:dyDescent="0.3">
      <c r="A1260" s="36" t="s">
        <v>1584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8" customHeight="1" x14ac:dyDescent="0.3">
      <c r="A1261" s="36" t="s">
        <v>1585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8" customHeight="1" x14ac:dyDescent="0.3">
      <c r="A1262" s="36" t="s">
        <v>1586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8" customHeight="1" x14ac:dyDescent="0.3">
      <c r="A1263" s="36" t="s">
        <v>1587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8" customHeight="1" x14ac:dyDescent="0.3">
      <c r="A1264" s="36" t="s">
        <v>1605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1381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8" customHeight="1" x14ac:dyDescent="0.3">
      <c r="A1265" s="36" t="s">
        <v>1606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8" customHeight="1" x14ac:dyDescent="0.3">
      <c r="A1266" s="36" t="s">
        <v>1607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8" customHeight="1" x14ac:dyDescent="0.3">
      <c r="A1267" s="36" t="s">
        <v>1608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8" customHeight="1" x14ac:dyDescent="0.3">
      <c r="A1268" s="36" t="s">
        <v>1609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1432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8" customHeight="1" x14ac:dyDescent="0.3">
      <c r="A1269" s="36" t="s">
        <v>1610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8" customHeight="1" x14ac:dyDescent="0.3">
      <c r="A1270" s="36" t="s">
        <v>1611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8" customHeight="1" x14ac:dyDescent="0.3">
      <c r="A1271" s="36" t="s">
        <v>1612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8" customHeight="1" x14ac:dyDescent="0.3">
      <c r="A1272" s="36" t="s">
        <v>1613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8" customHeight="1" x14ac:dyDescent="0.3">
      <c r="A1273" s="36" t="s">
        <v>1614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8" customHeight="1" x14ac:dyDescent="0.3">
      <c r="A1274" s="36" t="s">
        <v>1615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8" customHeight="1" x14ac:dyDescent="0.3">
      <c r="A1275" s="36" t="s">
        <v>1616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8" customHeight="1" x14ac:dyDescent="0.3">
      <c r="A1276" s="36" t="s">
        <v>1617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8" customHeight="1" x14ac:dyDescent="0.3">
      <c r="A1277" s="36" t="s">
        <v>1618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8" customHeight="1" x14ac:dyDescent="0.3">
      <c r="A1278" s="36" t="s">
        <v>1619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8" customHeight="1" x14ac:dyDescent="0.3">
      <c r="A1279" s="36" t="s">
        <v>1620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8" customHeight="1" x14ac:dyDescent="0.3">
      <c r="A1280" s="36" t="s">
        <v>1621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8" customHeight="1" x14ac:dyDescent="0.3">
      <c r="A1281" s="36" t="s">
        <v>1622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8" customHeight="1" x14ac:dyDescent="0.3">
      <c r="A1282" s="36" t="s">
        <v>1623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8" customHeight="1" x14ac:dyDescent="0.3">
      <c r="A1283" s="36" t="s">
        <v>1624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8" customHeight="1" x14ac:dyDescent="0.3">
      <c r="A1284" s="36" t="s">
        <v>1625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8" customHeight="1" x14ac:dyDescent="0.3">
      <c r="A1285" s="36" t="s">
        <v>1626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8" customHeight="1" x14ac:dyDescent="0.3">
      <c r="A1286" s="36" t="s">
        <v>1627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8" customHeight="1" x14ac:dyDescent="0.3">
      <c r="A1287" s="36" t="s">
        <v>1628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8" customHeight="1" x14ac:dyDescent="0.3">
      <c r="A1288" s="36" t="s">
        <v>1629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8" customHeight="1" x14ac:dyDescent="0.3">
      <c r="A1289" s="36" t="s">
        <v>1630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8" customHeight="1" x14ac:dyDescent="0.3">
      <c r="A1290" s="36" t="s">
        <v>1631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8" customHeight="1" x14ac:dyDescent="0.3">
      <c r="A1291" s="36" t="s">
        <v>1632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8" customHeight="1" x14ac:dyDescent="0.3">
      <c r="A1292" s="36" t="s">
        <v>1633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8" customHeight="1" x14ac:dyDescent="0.3">
      <c r="A1293" s="36" t="s">
        <v>1634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8" customHeight="1" x14ac:dyDescent="0.3">
      <c r="A1294" s="36" t="s">
        <v>1635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8" customHeight="1" x14ac:dyDescent="0.3">
      <c r="A1295" s="36" t="s">
        <v>1636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8" customHeight="1" x14ac:dyDescent="0.3">
      <c r="A1296" s="36" t="s">
        <v>1637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1593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8" customHeight="1" x14ac:dyDescent="0.3">
      <c r="A1297" s="36" t="s">
        <v>1638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1432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1593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8" customHeight="1" x14ac:dyDescent="0.3">
      <c r="A1298" s="36" t="s">
        <v>1639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1593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8" customHeight="1" x14ac:dyDescent="0.3">
      <c r="A1299" s="36" t="s">
        <v>1640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1593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8" customHeight="1" x14ac:dyDescent="0.3">
      <c r="A1300" s="36" t="s">
        <v>1641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1593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8" customHeight="1" x14ac:dyDescent="0.3">
      <c r="A1301" s="36" t="s">
        <v>1642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1593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8" customHeight="1" x14ac:dyDescent="0.3">
      <c r="A1302" s="36" t="s">
        <v>1643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1593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8" customHeight="1" x14ac:dyDescent="0.3">
      <c r="A1303" s="36" t="s">
        <v>1644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1593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8" customHeight="1" x14ac:dyDescent="0.3">
      <c r="A1304" s="36" t="s">
        <v>1645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1593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8" customHeight="1" x14ac:dyDescent="0.3">
      <c r="A1305" s="36" t="s">
        <v>1646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1593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8" customHeight="1" x14ac:dyDescent="0.3">
      <c r="A1306" s="36" t="s">
        <v>1647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1591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8" customHeight="1" x14ac:dyDescent="0.3">
      <c r="A1307" s="36" t="s">
        <v>1648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1591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8" customHeight="1" x14ac:dyDescent="0.3">
      <c r="A1308" s="36" t="s">
        <v>1649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1592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8" customHeight="1" x14ac:dyDescent="0.3">
      <c r="A1309" s="36" t="s">
        <v>1650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1592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8" customHeight="1" x14ac:dyDescent="0.3">
      <c r="A1310" s="36" t="s">
        <v>1651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1593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8" customHeight="1" x14ac:dyDescent="0.3">
      <c r="A1311" s="36" t="s">
        <v>1652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1593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8" customHeight="1" x14ac:dyDescent="0.3">
      <c r="A1312" s="36" t="s">
        <v>1653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1592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8" customHeight="1" x14ac:dyDescent="0.3">
      <c r="A1313" s="36" t="s">
        <v>1654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1592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8" customHeight="1" x14ac:dyDescent="0.3">
      <c r="A1314" s="36" t="s">
        <v>1655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1591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8" customHeight="1" x14ac:dyDescent="0.3">
      <c r="A1315" s="36" t="s">
        <v>1656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1591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8" customHeight="1" x14ac:dyDescent="0.3">
      <c r="A1316" s="36" t="s">
        <v>1657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1592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8" customHeight="1" x14ac:dyDescent="0.3">
      <c r="A1317" s="36" t="s">
        <v>1658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1592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8" customHeight="1" x14ac:dyDescent="0.3">
      <c r="A1318" s="36" t="s">
        <v>1659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1593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8" customHeight="1" x14ac:dyDescent="0.3">
      <c r="A1319" s="36" t="s">
        <v>1660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1593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8" customHeight="1" x14ac:dyDescent="0.3">
      <c r="A1320" s="36" t="s">
        <v>1661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1591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8" customHeight="1" x14ac:dyDescent="0.3">
      <c r="A1321" s="36" t="s">
        <v>1662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1591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8" customHeight="1" x14ac:dyDescent="0.3">
      <c r="A1322" s="36" t="s">
        <v>1663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1591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8" customHeight="1" x14ac:dyDescent="0.3">
      <c r="A1323" s="36" t="s">
        <v>1664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1591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8" customHeight="1" x14ac:dyDescent="0.3">
      <c r="A1324" s="36" t="s">
        <v>1665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1591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8" customHeight="1" x14ac:dyDescent="0.3">
      <c r="A1325" s="36" t="s">
        <v>1666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1591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8" customHeight="1" x14ac:dyDescent="0.3">
      <c r="A1326" s="36" t="s">
        <v>1667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1592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8" customHeight="1" x14ac:dyDescent="0.3">
      <c r="A1327" s="36" t="s">
        <v>1668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1592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8" customHeight="1" x14ac:dyDescent="0.3">
      <c r="A1328" s="36" t="s">
        <v>1669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1592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8" customHeight="1" x14ac:dyDescent="0.3">
      <c r="A1329" s="36" t="s">
        <v>1670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1592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8" customHeight="1" x14ac:dyDescent="0.3">
      <c r="A1330" s="36" t="s">
        <v>1671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1591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8" customHeight="1" x14ac:dyDescent="0.3">
      <c r="A1331" s="36" t="s">
        <v>1672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1591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8" customHeight="1" x14ac:dyDescent="0.3">
      <c r="A1332" s="36" t="s">
        <v>1673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1591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8" customHeight="1" x14ac:dyDescent="0.3">
      <c r="A1333" s="36" t="s">
        <v>1674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1591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8" customHeight="1" x14ac:dyDescent="0.3">
      <c r="A1334" s="36" t="s">
        <v>1675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1591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8" customHeight="1" x14ac:dyDescent="0.3">
      <c r="A1335" s="36" t="s">
        <v>1676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1591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8" customHeight="1" x14ac:dyDescent="0.3">
      <c r="A1336" s="36" t="s">
        <v>1677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1592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8" customHeight="1" x14ac:dyDescent="0.3">
      <c r="A1337" s="36" t="s">
        <v>1678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1592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8" customHeight="1" x14ac:dyDescent="0.3">
      <c r="A1338" s="36" t="s">
        <v>1679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1591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8" customHeight="1" x14ac:dyDescent="0.3">
      <c r="A1339" s="36" t="s">
        <v>1680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1591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8" customHeight="1" x14ac:dyDescent="0.3">
      <c r="A1340" s="36" t="s">
        <v>1681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1593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8" customHeight="1" x14ac:dyDescent="0.3">
      <c r="A1341" s="36" t="s">
        <v>1682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1593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8" customHeight="1" x14ac:dyDescent="0.3">
      <c r="A1342" s="36" t="s">
        <v>1683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1592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8" customHeight="1" x14ac:dyDescent="0.3">
      <c r="A1343" s="36" t="s">
        <v>1684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1592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8" customHeight="1" x14ac:dyDescent="0.3">
      <c r="A1344" s="36" t="s">
        <v>1685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1592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8" customHeight="1" x14ac:dyDescent="0.3">
      <c r="A1345" s="36" t="s">
        <v>1686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1592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8" customHeight="1" x14ac:dyDescent="0.3">
      <c r="A1346" s="36" t="s">
        <v>1687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1593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8" customHeight="1" x14ac:dyDescent="0.3">
      <c r="A1347" s="36" t="s">
        <v>1688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1593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8" customHeight="1" x14ac:dyDescent="0.3">
      <c r="A1348" s="36" t="s">
        <v>1689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1592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8" customHeight="1" x14ac:dyDescent="0.3">
      <c r="A1349" s="36" t="s">
        <v>1690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1592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8" customHeight="1" x14ac:dyDescent="0.3">
      <c r="A1350" s="36" t="s">
        <v>1691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1432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1593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8" customHeight="1" x14ac:dyDescent="0.3">
      <c r="A1351" s="36" t="s">
        <v>1692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1593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8" customHeight="1" x14ac:dyDescent="0.3">
      <c r="A1352" s="36" t="s">
        <v>1693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1593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8" customHeight="1" x14ac:dyDescent="0.3">
      <c r="A1353" s="36" t="s">
        <v>1694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1593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8" customHeight="1" x14ac:dyDescent="0.3">
      <c r="A1354" s="36" t="s">
        <v>1695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1593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8" customHeight="1" x14ac:dyDescent="0.3">
      <c r="A1355" s="36" t="s">
        <v>1696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1593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8" customHeight="1" x14ac:dyDescent="0.3">
      <c r="A1356" s="36" t="s">
        <v>1697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1593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8" customHeight="1" x14ac:dyDescent="0.3">
      <c r="A1357" s="36" t="s">
        <v>1698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1593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8" customHeight="1" x14ac:dyDescent="0.3">
      <c r="A1358" s="36" t="s">
        <v>1699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1381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1593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8" customHeight="1" x14ac:dyDescent="0.3">
      <c r="A1359" s="36" t="s">
        <v>1700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1593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8" customHeight="1" x14ac:dyDescent="0.3">
      <c r="A1360" s="36" t="s">
        <v>1701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1593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8" customHeight="1" x14ac:dyDescent="0.3">
      <c r="A1361" s="36" t="s">
        <v>1702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1593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8" customHeight="1" x14ac:dyDescent="0.3">
      <c r="A1362" s="36" t="s">
        <v>1703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1593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8" customHeight="1" x14ac:dyDescent="0.3">
      <c r="A1363" s="36" t="s">
        <v>1704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1593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8" customHeight="1" x14ac:dyDescent="0.3">
      <c r="A1364" s="36" t="s">
        <v>1705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1593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8" customHeight="1" x14ac:dyDescent="0.3">
      <c r="A1365" s="36" t="s">
        <v>1706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1593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8" customHeight="1" x14ac:dyDescent="0.3">
      <c r="A1366" s="36" t="s">
        <v>1707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1593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8" customHeight="1" x14ac:dyDescent="0.3">
      <c r="A1367" s="36" t="s">
        <v>1708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1593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8" customHeight="1" x14ac:dyDescent="0.3">
      <c r="A1368" s="36" t="s">
        <v>1709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1593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8" customHeight="1" x14ac:dyDescent="0.3">
      <c r="A1369" s="36" t="s">
        <v>1710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1593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8" customHeight="1" x14ac:dyDescent="0.3">
      <c r="A1370" s="36" t="s">
        <v>1711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1593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8" customHeight="1" x14ac:dyDescent="0.3">
      <c r="A1371" s="36" t="s">
        <v>1712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1593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8" customHeight="1" x14ac:dyDescent="0.3">
      <c r="A1372" s="36" t="s">
        <v>1713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1593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8" customHeight="1" x14ac:dyDescent="0.3">
      <c r="A1373" s="36" t="s">
        <v>1714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1593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8" customHeight="1" x14ac:dyDescent="0.3">
      <c r="A1374" s="36" t="s">
        <v>1715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1593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8" customHeight="1" x14ac:dyDescent="0.3">
      <c r="A1375" s="36" t="s">
        <v>1716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1593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8" customHeight="1" x14ac:dyDescent="0.3">
      <c r="A1376" s="36" t="s">
        <v>1717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1593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8" customHeight="1" x14ac:dyDescent="0.3">
      <c r="A1377" s="36" t="s">
        <v>1718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1593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8" customHeight="1" x14ac:dyDescent="0.3">
      <c r="A1378" s="36" t="s">
        <v>1719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1593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8" customHeight="1" x14ac:dyDescent="0.3">
      <c r="A1379" s="36" t="s">
        <v>1720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1593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8" customHeight="1" x14ac:dyDescent="0.3">
      <c r="A1380" s="36" t="s">
        <v>1721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1593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8" customHeight="1" x14ac:dyDescent="0.3">
      <c r="A1381" s="36" t="s">
        <v>1722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1593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8" customHeight="1" x14ac:dyDescent="0.3">
      <c r="A1382" s="36" t="s">
        <v>1723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1593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8" customHeight="1" x14ac:dyDescent="0.3">
      <c r="A1383" s="36" t="s">
        <v>1724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1593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8" customHeight="1" x14ac:dyDescent="0.3">
      <c r="A1384" s="36" t="s">
        <v>1725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1593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8" customHeight="1" x14ac:dyDescent="0.3">
      <c r="A1385" s="36" t="s">
        <v>1726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1593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8" customHeight="1" x14ac:dyDescent="0.3">
      <c r="A1386" s="36" t="s">
        <v>1727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1592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8" customHeight="1" x14ac:dyDescent="0.3">
      <c r="A1387" s="36" t="s">
        <v>1728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1592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8" customHeight="1" x14ac:dyDescent="0.3">
      <c r="A1388" s="36" t="s">
        <v>1729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1593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8" customHeight="1" x14ac:dyDescent="0.3">
      <c r="A1389" s="36" t="s">
        <v>1730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1593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8" customHeight="1" x14ac:dyDescent="0.3">
      <c r="A1390" s="36" t="s">
        <v>1731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1593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8" customHeight="1" x14ac:dyDescent="0.3">
      <c r="A1391" s="36" t="s">
        <v>1732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1593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8" customHeight="1" x14ac:dyDescent="0.3">
      <c r="A1392" s="36" t="s">
        <v>1733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1591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8" customHeight="1" x14ac:dyDescent="0.3">
      <c r="A1393" s="36" t="s">
        <v>1734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1591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8" customHeight="1" x14ac:dyDescent="0.3">
      <c r="A1394" s="36" t="s">
        <v>1735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1593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8" customHeight="1" x14ac:dyDescent="0.3">
      <c r="A1395" s="36" t="s">
        <v>1736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1593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8" customHeight="1" x14ac:dyDescent="0.3">
      <c r="A1396" s="36" t="s">
        <v>1739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1593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8" customHeight="1" x14ac:dyDescent="0.3">
      <c r="A1397" s="36" t="s">
        <v>1740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1593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8" customHeight="1" x14ac:dyDescent="0.3">
      <c r="A1398" s="36" t="s">
        <v>1741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1592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8" customHeight="1" x14ac:dyDescent="0.3">
      <c r="A1399" s="36" t="s">
        <v>1742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1592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8" customHeight="1" x14ac:dyDescent="0.3">
      <c r="A1400" s="36" t="s">
        <v>1743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1593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8" customHeight="1" x14ac:dyDescent="0.3">
      <c r="A1401" s="36" t="s">
        <v>1744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1593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8" customHeight="1" x14ac:dyDescent="0.3">
      <c r="A1402" s="36" t="s">
        <v>1745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1591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8" customHeight="1" x14ac:dyDescent="0.3">
      <c r="A1403" s="36" t="s">
        <v>1746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1591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8" customHeight="1" x14ac:dyDescent="0.3">
      <c r="A1404" s="36" t="s">
        <v>1747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1592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8" customHeight="1" x14ac:dyDescent="0.3">
      <c r="A1405" s="36" t="s">
        <v>1748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1592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8" customHeight="1" x14ac:dyDescent="0.3">
      <c r="A1406" s="36" t="s">
        <v>1749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1591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8" customHeight="1" x14ac:dyDescent="0.3">
      <c r="A1407" s="36" t="s">
        <v>1750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1591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8" customHeight="1" x14ac:dyDescent="0.3">
      <c r="A1408" s="36" t="s">
        <v>1751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1591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8" customHeight="1" x14ac:dyDescent="0.3">
      <c r="A1409" s="36" t="s">
        <v>1752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1591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8" customHeight="1" x14ac:dyDescent="0.3">
      <c r="A1410" s="36" t="s">
        <v>1753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1593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8" customHeight="1" x14ac:dyDescent="0.3">
      <c r="A1411" s="36" t="s">
        <v>1754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1755</v>
      </c>
      <c r="J1411" s="46" t="s">
        <v>1594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1593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8" customHeight="1" x14ac:dyDescent="0.3">
      <c r="A1412" s="36" t="s">
        <v>1756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1593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8" customHeight="1" x14ac:dyDescent="0.3">
      <c r="A1413" s="36" t="s">
        <v>1757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1593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8" customHeight="1" x14ac:dyDescent="0.3">
      <c r="A1414" s="36" t="s">
        <v>1758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1592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8" customHeight="1" x14ac:dyDescent="0.3">
      <c r="A1415" s="36" t="s">
        <v>1759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1592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8" customHeight="1" x14ac:dyDescent="0.3">
      <c r="A1416" s="36" t="s">
        <v>1760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1591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8" customHeight="1" x14ac:dyDescent="0.3">
      <c r="A1417" s="36" t="s">
        <v>1761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1591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8" customHeight="1" x14ac:dyDescent="0.3">
      <c r="A1418" s="36" t="s">
        <v>1762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1591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8" customHeight="1" x14ac:dyDescent="0.3">
      <c r="A1419" s="36" t="s">
        <v>1763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1381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1591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8" customHeight="1" x14ac:dyDescent="0.3">
      <c r="A1420" s="36" t="s">
        <v>1764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1593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8" customHeight="1" x14ac:dyDescent="0.3">
      <c r="A1421" s="36" t="s">
        <v>1765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1593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8" customHeight="1" x14ac:dyDescent="0.3">
      <c r="A1422" s="36" t="s">
        <v>1766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1593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8" customHeight="1" x14ac:dyDescent="0.3">
      <c r="A1423" s="36" t="s">
        <v>1767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1593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8" customHeight="1" x14ac:dyDescent="0.3">
      <c r="A1424" s="36" t="s">
        <v>1768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1593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8" customHeight="1" x14ac:dyDescent="0.3">
      <c r="A1425" s="36" t="s">
        <v>1769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1593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8" customHeight="1" x14ac:dyDescent="0.3">
      <c r="A1426" s="36" t="s">
        <v>1789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1593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8" customHeight="1" x14ac:dyDescent="0.3">
      <c r="A1427" s="36" t="s">
        <v>1790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1593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8" customHeight="1" x14ac:dyDescent="0.3">
      <c r="A1428" s="36" t="s">
        <v>1791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1593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8" customHeight="1" x14ac:dyDescent="0.3">
      <c r="A1429" s="36" t="s">
        <v>1792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1593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8" customHeight="1" x14ac:dyDescent="0.3">
      <c r="A1430" s="36" t="s">
        <v>1793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1593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8" customHeight="1" x14ac:dyDescent="0.3">
      <c r="A1431" s="36" t="s">
        <v>1794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1593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8" customHeight="1" x14ac:dyDescent="0.3">
      <c r="A1432" s="36" t="s">
        <v>1795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1592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8" customHeight="1" x14ac:dyDescent="0.3">
      <c r="A1433" s="36" t="s">
        <v>1796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1592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8" customHeight="1" x14ac:dyDescent="0.3">
      <c r="A1434" s="36" t="s">
        <v>1797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1592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8" customHeight="1" x14ac:dyDescent="0.3">
      <c r="A1435" s="36" t="s">
        <v>1798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1432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1592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8" customHeight="1" x14ac:dyDescent="0.3">
      <c r="A1436" s="36" t="s">
        <v>1799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1592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8" customHeight="1" x14ac:dyDescent="0.3">
      <c r="A1437" s="36" t="s">
        <v>1800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1592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8" customHeight="1" x14ac:dyDescent="0.3">
      <c r="A1438" s="36" t="s">
        <v>1801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1592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8" customHeight="1" x14ac:dyDescent="0.3">
      <c r="A1439" s="36" t="s">
        <v>1802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1592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8" customHeight="1" x14ac:dyDescent="0.3">
      <c r="A1440" s="36" t="s">
        <v>1803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1593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8" customHeight="1" x14ac:dyDescent="0.3">
      <c r="A1441" s="36" t="s">
        <v>1804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1593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8" customHeight="1" x14ac:dyDescent="0.3">
      <c r="A1442" s="36" t="s">
        <v>1805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1592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8" customHeight="1" x14ac:dyDescent="0.3">
      <c r="A1443" s="36" t="s">
        <v>1806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1592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8" customHeight="1" x14ac:dyDescent="0.3">
      <c r="A1444" s="36" t="s">
        <v>1807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1593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8" customHeight="1" x14ac:dyDescent="0.3">
      <c r="A1445" s="36" t="s">
        <v>1808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1593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8" customHeight="1" x14ac:dyDescent="0.3">
      <c r="A1446" s="36" t="s">
        <v>1809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1593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8" customHeight="1" x14ac:dyDescent="0.3">
      <c r="A1447" s="36" t="s">
        <v>1810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1593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8" customHeight="1" x14ac:dyDescent="0.3">
      <c r="A1448" s="36" t="s">
        <v>1811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1593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8" customHeight="1" x14ac:dyDescent="0.3">
      <c r="A1449" s="36" t="s">
        <v>1812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1593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8" customHeight="1" x14ac:dyDescent="0.3">
      <c r="A1450" s="36" t="s">
        <v>1813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1593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8" customHeight="1" x14ac:dyDescent="0.3">
      <c r="A1451" s="36" t="s">
        <v>1814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1593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8" customHeight="1" x14ac:dyDescent="0.3">
      <c r="A1452" s="36" t="s">
        <v>1815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1593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8" customHeight="1" x14ac:dyDescent="0.3">
      <c r="A1453" s="36" t="s">
        <v>1816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1817</v>
      </c>
      <c r="J1453" s="46" t="s">
        <v>1771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1593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8" customHeight="1" x14ac:dyDescent="0.3">
      <c r="A1454" s="36" t="s">
        <v>1818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1593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8" customHeight="1" x14ac:dyDescent="0.3">
      <c r="A1455" s="36" t="s">
        <v>1819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1593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8" customHeight="1" x14ac:dyDescent="0.3">
      <c r="A1456" s="36" t="s">
        <v>1820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1593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8" customHeight="1" x14ac:dyDescent="0.3">
      <c r="A1457" s="36" t="s">
        <v>1821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1593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8" customHeight="1" x14ac:dyDescent="0.3">
      <c r="A1458" s="36" t="s">
        <v>1822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1593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8" customHeight="1" x14ac:dyDescent="0.3">
      <c r="A1459" s="36" t="s">
        <v>1823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1593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8" customHeight="1" x14ac:dyDescent="0.3">
      <c r="A1460" s="36" t="s">
        <v>1824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1593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8" customHeight="1" x14ac:dyDescent="0.3">
      <c r="A1461" s="36" t="s">
        <v>1825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1593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8" customHeight="1" x14ac:dyDescent="0.3">
      <c r="A1462" s="36" t="s">
        <v>1826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1593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8" customHeight="1" x14ac:dyDescent="0.3">
      <c r="A1463" s="36" t="s">
        <v>1827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1593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8" customHeight="1" x14ac:dyDescent="0.3">
      <c r="A1464" s="36" t="s">
        <v>1828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1593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8" customHeight="1" x14ac:dyDescent="0.3">
      <c r="A1465" s="36" t="s">
        <v>1829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1593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8" customHeight="1" x14ac:dyDescent="0.3">
      <c r="A1466" s="36" t="s">
        <v>1830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1593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8" customHeight="1" x14ac:dyDescent="0.3">
      <c r="A1467" s="36" t="s">
        <v>1831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1381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1593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8" customHeight="1" x14ac:dyDescent="0.3">
      <c r="A1468" s="36" t="s">
        <v>1832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1592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8" customHeight="1" x14ac:dyDescent="0.3">
      <c r="A1469" s="36" t="s">
        <v>1833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1592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8" customHeight="1" x14ac:dyDescent="0.3">
      <c r="A1470" s="36" t="s">
        <v>1834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1593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8" customHeight="1" x14ac:dyDescent="0.3">
      <c r="A1471" s="36" t="s">
        <v>1835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1593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8" customHeight="1" x14ac:dyDescent="0.3">
      <c r="A1472" s="36" t="s">
        <v>1836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1592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8" customHeight="1" x14ac:dyDescent="0.3">
      <c r="A1473" s="36" t="s">
        <v>1837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1592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8" customHeight="1" x14ac:dyDescent="0.3">
      <c r="A1474" s="36" t="s">
        <v>1838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1592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5" customHeight="1" x14ac:dyDescent="0.3">
      <c r="A1475" s="36" t="s">
        <v>1839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1592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8" customHeight="1" x14ac:dyDescent="0.3">
      <c r="A1476" s="36" t="s">
        <v>1840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1817</v>
      </c>
      <c r="J1476" s="46" t="s">
        <v>1771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1592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8" customHeight="1" x14ac:dyDescent="0.3">
      <c r="A1477" s="36" t="s">
        <v>1841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1592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8" customHeight="1" x14ac:dyDescent="0.3">
      <c r="A1478" s="36" t="s">
        <v>1842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1593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8" customHeight="1" x14ac:dyDescent="0.3">
      <c r="A1479" s="36" t="s">
        <v>1843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1593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8" customHeight="1" x14ac:dyDescent="0.3">
      <c r="A1480" s="36" t="s">
        <v>1844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1592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8" customHeight="1" x14ac:dyDescent="0.3">
      <c r="A1481" s="36" t="s">
        <v>1845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1592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8" customHeight="1" x14ac:dyDescent="0.3">
      <c r="A1482" s="36" t="s">
        <v>1846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1593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8" customHeight="1" x14ac:dyDescent="0.3">
      <c r="A1483" s="36" t="s">
        <v>1847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1593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8" customHeight="1" x14ac:dyDescent="0.3">
      <c r="A1484" s="36" t="s">
        <v>1848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1593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8" customHeight="1" x14ac:dyDescent="0.3">
      <c r="A1485" s="36" t="s">
        <v>1849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1593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8" customHeight="1" x14ac:dyDescent="0.3">
      <c r="A1486" s="36" t="s">
        <v>1850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1432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1592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8" customHeight="1" x14ac:dyDescent="0.3">
      <c r="A1487" s="36" t="s">
        <v>1851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1592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8" customHeight="1" x14ac:dyDescent="0.3">
      <c r="A1488" s="36" t="s">
        <v>1852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1593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8" customHeight="1" x14ac:dyDescent="0.3">
      <c r="A1489" s="36" t="s">
        <v>1853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1593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8" customHeight="1" x14ac:dyDescent="0.3">
      <c r="A1490" s="36" t="s">
        <v>1854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1593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8" customHeight="1" x14ac:dyDescent="0.3">
      <c r="A1491" s="36" t="s">
        <v>1855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1593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8" customHeight="1" x14ac:dyDescent="0.3">
      <c r="A1492" s="36" t="s">
        <v>1856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1593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8" customHeight="1" x14ac:dyDescent="0.3">
      <c r="A1493" s="36" t="s">
        <v>1857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1593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8" customHeight="1" x14ac:dyDescent="0.3">
      <c r="A1494" s="36" t="s">
        <v>1858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1593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8" customHeight="1" x14ac:dyDescent="0.3">
      <c r="A1495" s="36" t="s">
        <v>1859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1593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8" customHeight="1" x14ac:dyDescent="0.3">
      <c r="A1496" s="36" t="s">
        <v>1860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1593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8" customHeight="1" x14ac:dyDescent="0.3">
      <c r="A1497" s="36" t="s">
        <v>1861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1593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8" customHeight="1" x14ac:dyDescent="0.3">
      <c r="A1498" s="36" t="s">
        <v>1862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1593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8" customHeight="1" x14ac:dyDescent="0.3">
      <c r="A1499" s="36" t="s">
        <v>1863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1593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8" customHeight="1" x14ac:dyDescent="0.3">
      <c r="A1500" s="36" t="s">
        <v>1864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1593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8" customHeight="1" x14ac:dyDescent="0.3">
      <c r="A1501" s="36" t="s">
        <v>1865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1593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8" customHeight="1" x14ac:dyDescent="0.3">
      <c r="A1502" s="36" t="s">
        <v>1866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1593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8" customHeight="1" x14ac:dyDescent="0.3">
      <c r="A1503" s="36" t="s">
        <v>1867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1593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8" customHeight="1" x14ac:dyDescent="0.3">
      <c r="A1504" s="36" t="s">
        <v>1868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1593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8" customHeight="1" x14ac:dyDescent="0.3">
      <c r="A1505" s="36" t="s">
        <v>1869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1593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8" customHeight="1" x14ac:dyDescent="0.3">
      <c r="A1506" s="36" t="s">
        <v>1870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1593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8" customHeight="1" x14ac:dyDescent="0.3">
      <c r="A1507" s="36" t="s">
        <v>1871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1593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8" customHeight="1" x14ac:dyDescent="0.3">
      <c r="A1508" s="36" t="s">
        <v>1872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1593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8" customHeight="1" x14ac:dyDescent="0.3">
      <c r="A1509" s="36" t="s">
        <v>1873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1593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8" customHeight="1" x14ac:dyDescent="0.3">
      <c r="A1510" s="36" t="s">
        <v>1874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1593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8" customHeight="1" x14ac:dyDescent="0.3">
      <c r="A1511" s="36" t="s">
        <v>1875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1593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8" customHeight="1" x14ac:dyDescent="0.3">
      <c r="A1512" s="36" t="s">
        <v>1876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1593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8" customHeight="1" x14ac:dyDescent="0.3">
      <c r="A1513" s="36" t="s">
        <v>1877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1593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8" customHeight="1" x14ac:dyDescent="0.3">
      <c r="A1514" s="36" t="s">
        <v>1878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1593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8" customHeight="1" x14ac:dyDescent="0.3">
      <c r="A1515" s="36" t="s">
        <v>1879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1593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8" customHeight="1" x14ac:dyDescent="0.3">
      <c r="A1516" s="36" t="s">
        <v>1880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1593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8" customHeight="1" x14ac:dyDescent="0.3">
      <c r="A1517" s="36" t="s">
        <v>1881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1432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1593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8" customHeight="1" x14ac:dyDescent="0.3">
      <c r="A1518" s="36" t="s">
        <v>1882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1593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8" customHeight="1" x14ac:dyDescent="0.3">
      <c r="A1519" s="36" t="s">
        <v>1883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1593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8" customHeight="1" x14ac:dyDescent="0.3">
      <c r="A1520" s="36" t="s">
        <v>1884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1593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8" customHeight="1" x14ac:dyDescent="0.3">
      <c r="A1521" s="36" t="s">
        <v>1885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1593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8" customHeight="1" x14ac:dyDescent="0.3">
      <c r="A1522" s="36" t="s">
        <v>1886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1593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8" customHeight="1" x14ac:dyDescent="0.3">
      <c r="A1523" s="36" t="s">
        <v>1887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1593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8" customHeight="1" x14ac:dyDescent="0.3">
      <c r="A1524" s="36" t="s">
        <v>1888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1593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8" customHeight="1" x14ac:dyDescent="0.3">
      <c r="A1525" s="36" t="s">
        <v>1889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1593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8" customHeight="1" x14ac:dyDescent="0.3">
      <c r="A1526" s="36" t="s">
        <v>1890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1593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8" customHeight="1" x14ac:dyDescent="0.3">
      <c r="A1527" s="36" t="s">
        <v>1891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1593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8" customHeight="1" x14ac:dyDescent="0.3">
      <c r="A1528" s="36" t="s">
        <v>1892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1593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8" customHeight="1" x14ac:dyDescent="0.3">
      <c r="A1529" s="36" t="s">
        <v>1893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1593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8" customHeight="1" x14ac:dyDescent="0.3">
      <c r="A1530" s="36" t="s">
        <v>1894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1593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8" customHeight="1" x14ac:dyDescent="0.3">
      <c r="A1531" s="36" t="s">
        <v>1895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1593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8" customHeight="1" x14ac:dyDescent="0.3">
      <c r="A1532" s="36" t="s">
        <v>1896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1593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8" customHeight="1" x14ac:dyDescent="0.3">
      <c r="A1533" s="36" t="s">
        <v>1897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1593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8" customHeight="1" x14ac:dyDescent="0.3">
      <c r="A1534" s="36" t="s">
        <v>1898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1593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8" customHeight="1" x14ac:dyDescent="0.3">
      <c r="A1535" s="36" t="s">
        <v>1899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1593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8" customHeight="1" x14ac:dyDescent="0.3">
      <c r="A1536" s="36" t="s">
        <v>1900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1593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8" customHeight="1" x14ac:dyDescent="0.3">
      <c r="A1537" s="36" t="s">
        <v>1901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1593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8" customHeight="1" x14ac:dyDescent="0.3">
      <c r="A1538" s="36" t="s">
        <v>1902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1592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8" customHeight="1" x14ac:dyDescent="0.3">
      <c r="A1539" s="36" t="s">
        <v>1903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1592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8" customHeight="1" x14ac:dyDescent="0.3">
      <c r="A1540" s="36" t="s">
        <v>1904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1381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1591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8" customHeight="1" x14ac:dyDescent="0.3">
      <c r="A1541" s="36" t="s">
        <v>1905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1591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8" customHeight="1" x14ac:dyDescent="0.3">
      <c r="A1542" s="36" t="s">
        <v>1906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1592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8" customHeight="1" x14ac:dyDescent="0.3">
      <c r="A1543" s="36" t="s">
        <v>1907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1432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1592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8" customHeight="1" x14ac:dyDescent="0.3">
      <c r="A1544" s="36" t="s">
        <v>1908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1592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8" customHeight="1" x14ac:dyDescent="0.3">
      <c r="A1545" s="36" t="s">
        <v>1909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1592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8" customHeight="1" x14ac:dyDescent="0.3">
      <c r="A1546" s="36" t="s">
        <v>1910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1592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8" customHeight="1" x14ac:dyDescent="0.3">
      <c r="A1547" s="36" t="s">
        <v>1911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1592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8" customHeight="1" x14ac:dyDescent="0.3">
      <c r="A1548" s="36" t="s">
        <v>1912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1592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8" customHeight="1" x14ac:dyDescent="0.3">
      <c r="A1549" s="36" t="s">
        <v>1913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1592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45" customHeight="1" x14ac:dyDescent="0.3">
      <c r="A1550" s="36" t="s">
        <v>1914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1593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8" customHeight="1" x14ac:dyDescent="0.3">
      <c r="A1551" s="36" t="s">
        <v>1915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1593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8" customHeight="1" x14ac:dyDescent="0.3">
      <c r="A1552" s="36" t="s">
        <v>1916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1593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8" customHeight="1" x14ac:dyDescent="0.3">
      <c r="A1553" s="36" t="s">
        <v>1917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1593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8" customHeight="1" x14ac:dyDescent="0.3">
      <c r="A1554" s="36" t="s">
        <v>1918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1593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8" customHeight="1" x14ac:dyDescent="0.3">
      <c r="A1555" s="36" t="s">
        <v>1919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1593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8" customHeight="1" x14ac:dyDescent="0.3">
      <c r="A1556" s="36" t="s">
        <v>1920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1592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8" customHeight="1" x14ac:dyDescent="0.3">
      <c r="A1557" s="36" t="s">
        <v>1921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1592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8" customHeight="1" x14ac:dyDescent="0.3">
      <c r="A1558" s="36" t="s">
        <v>1922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1592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8" customHeight="1" x14ac:dyDescent="0.3">
      <c r="A1559" s="36" t="s">
        <v>1923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1592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8" customHeight="1" x14ac:dyDescent="0.3">
      <c r="A1560" s="36" t="s">
        <v>1924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1592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8" customHeight="1" x14ac:dyDescent="0.3">
      <c r="A1561" s="36" t="s">
        <v>1925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1592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8" customHeight="1" x14ac:dyDescent="0.3">
      <c r="A1562" s="36" t="s">
        <v>1926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1592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8" customHeight="1" x14ac:dyDescent="0.3">
      <c r="A1563" s="36" t="s">
        <v>1927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1592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8" customHeight="1" x14ac:dyDescent="0.3">
      <c r="A1564" s="36" t="s">
        <v>1928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1593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8" customHeight="1" x14ac:dyDescent="0.3">
      <c r="A1565" s="36" t="s">
        <v>1929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1593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8" customHeight="1" x14ac:dyDescent="0.3">
      <c r="A1566" s="36" t="s">
        <v>1930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1592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8" customHeight="1" x14ac:dyDescent="0.3">
      <c r="A1567" s="36" t="s">
        <v>1931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1592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8" customHeight="1" x14ac:dyDescent="0.3">
      <c r="A1568" s="36" t="s">
        <v>1932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1592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8" customHeight="1" x14ac:dyDescent="0.3">
      <c r="A1569" s="36" t="s">
        <v>1933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1592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8" customHeight="1" x14ac:dyDescent="0.3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1591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8" customHeight="1" x14ac:dyDescent="0.3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1591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81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81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8" customHeight="1" x14ac:dyDescent="0.3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1593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8" customHeight="1" x14ac:dyDescent="0.3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1593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8" customHeight="1" x14ac:dyDescent="0.3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1593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8" customHeight="1" x14ac:dyDescent="0.3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1593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8" customHeight="1" x14ac:dyDescent="0.3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1592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8" customHeight="1" x14ac:dyDescent="0.3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1592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8" customHeight="1" x14ac:dyDescent="0.3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1592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8" customHeight="1" x14ac:dyDescent="0.3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1592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8" customHeight="1" x14ac:dyDescent="0.3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1593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8" customHeight="1" x14ac:dyDescent="0.3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1593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8" customHeight="1" x14ac:dyDescent="0.3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3.0730642876584269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3.1959868591647642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1.0049999999999999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2.8340999999999994</v>
      </c>
      <c r="AR1582" s="66">
        <v>0.02</v>
      </c>
      <c r="AS1582" s="96" t="s">
        <v>1592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2.9896246216891886</v>
      </c>
      <c r="AV1582" s="12">
        <f t="shared" ref="AV1582" si="237">AK1582*V1582*X1582*Z1583*AA1582*AB1583</f>
        <v>2.7337245238427639</v>
      </c>
      <c r="AW1582" s="12">
        <f t="shared" ref="AW1582" si="238">AV1583</f>
        <v>3.0741302868083733</v>
      </c>
      <c r="AX1582" s="8">
        <f t="shared" si="29"/>
        <v>3.7245238427741079E-3</v>
      </c>
      <c r="AY1582" s="8">
        <f t="shared" si="30"/>
        <v>-0.36037537831080124</v>
      </c>
      <c r="AZ1582" s="8">
        <f t="shared" si="31"/>
        <v>-0.35665085446802713</v>
      </c>
      <c r="BA1582" s="8">
        <f t="shared" si="32"/>
        <v>0.36409990215357535</v>
      </c>
      <c r="BB1582" s="62">
        <f t="shared" si="33"/>
        <v>117</v>
      </c>
      <c r="BC1582" s="21">
        <f t="shared" si="34"/>
        <v>-108</v>
      </c>
      <c r="BD1582" s="21">
        <f t="shared" si="35"/>
        <v>118</v>
      </c>
      <c r="BE1582" s="21">
        <f t="shared" si="36"/>
        <v>146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0.4599758871410991</v>
      </c>
      <c r="BG1582" s="22">
        <f t="shared" si="38"/>
        <v>0.51984939844507161</v>
      </c>
      <c r="BH1582" s="22">
        <f t="shared" si="38"/>
        <v>0.45846576111278681</v>
      </c>
      <c r="BI1582" s="22">
        <f t="shared" si="38"/>
        <v>0.40650111357633401</v>
      </c>
      <c r="BJ1582" s="21">
        <f t="shared" si="39"/>
        <v>126</v>
      </c>
      <c r="BK1582" s="21">
        <f t="shared" si="40"/>
        <v>-113</v>
      </c>
      <c r="BL1582" s="21">
        <f t="shared" si="41"/>
        <v>112</v>
      </c>
      <c r="BM1582" s="21">
        <f t="shared" si="42"/>
        <v>139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0.44157349546515612</v>
      </c>
      <c r="BO1582" s="22">
        <f t="shared" si="44"/>
        <v>0.53068637818425213</v>
      </c>
      <c r="BP1582" s="22">
        <f t="shared" si="44"/>
        <v>0.47092986498101164</v>
      </c>
      <c r="BQ1582" s="22">
        <f t="shared" si="44"/>
        <v>0.4177462349324319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8" customHeight="1" x14ac:dyDescent="0.3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3.3019095005691614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3.1368140255407031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1592</v>
      </c>
      <c r="AT1583" s="20">
        <f t="shared" ref="AT1583" si="249">(AK1583*V1583*X1583*Z1582*AA1583*AB1582*AC1583*AD1582*AG1583*AH1582)+AR1583</f>
        <v>2.9896246216891886</v>
      </c>
      <c r="AU1583" s="20">
        <f t="shared" ref="AU1583" si="250">AT1582</f>
        <v>2.7537245238427639</v>
      </c>
      <c r="AV1583" s="12">
        <f t="shared" ref="AV1583" si="251">AK1583*W1583*X1583*Z1582*AA1583*AB1582</f>
        <v>3.0741302868083733</v>
      </c>
      <c r="AW1583" s="12">
        <f t="shared" ref="AW1583" si="252">AV1582</f>
        <v>2.7337245238427639</v>
      </c>
      <c r="AX1583" s="8">
        <f t="shared" si="29"/>
        <v>-0.36037537831080124</v>
      </c>
      <c r="AY1583" s="8">
        <f t="shared" si="30"/>
        <v>3.7245238427741079E-3</v>
      </c>
      <c r="AZ1583" s="8">
        <f t="shared" si="31"/>
        <v>-0.35665085446802713</v>
      </c>
      <c r="BA1583" s="8">
        <f t="shared" si="32"/>
        <v>-0.36409990215357535</v>
      </c>
      <c r="BB1583" s="62">
        <f t="shared" si="33"/>
        <v>-117</v>
      </c>
      <c r="BC1583" s="21">
        <f t="shared" si="34"/>
        <v>108</v>
      </c>
      <c r="BD1583" s="21">
        <f t="shared" si="35"/>
        <v>-118</v>
      </c>
      <c r="BE1583" s="21">
        <f t="shared" si="36"/>
        <v>-146</v>
      </c>
      <c r="BF1583" s="94">
        <f t="shared" si="57"/>
        <v>0.54002411285890095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0.48015060155492834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0.54153423888721319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0.59349888642366599</v>
      </c>
      <c r="BJ1583" s="21">
        <f t="shared" si="39"/>
        <v>-126</v>
      </c>
      <c r="BK1583" s="21">
        <f t="shared" si="40"/>
        <v>113</v>
      </c>
      <c r="BL1583" s="21">
        <f t="shared" si="41"/>
        <v>-112</v>
      </c>
      <c r="BM1583" s="21">
        <f t="shared" si="42"/>
        <v>-139</v>
      </c>
      <c r="BN1583" s="22">
        <f t="shared" si="61"/>
        <v>0.55842650453484388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0.46931362181574787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0.52907013501898836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0.5822537650675681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8" customHeight="1" x14ac:dyDescent="0.3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1593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8" customHeight="1" x14ac:dyDescent="0.3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1593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8" customHeight="1" x14ac:dyDescent="0.3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1593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8" customHeight="1" x14ac:dyDescent="0.3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1593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8" customHeight="1" x14ac:dyDescent="0.3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1593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8" customHeight="1" x14ac:dyDescent="0.3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1593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8" customHeight="1" x14ac:dyDescent="0.3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1593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8" customHeight="1" x14ac:dyDescent="0.3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1593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8" customHeight="1" x14ac:dyDescent="0.3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1592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8" customHeight="1" x14ac:dyDescent="0.3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1592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8" customHeight="1" x14ac:dyDescent="0.3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1593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8" customHeight="1" x14ac:dyDescent="0.3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1593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8" customHeight="1" x14ac:dyDescent="0.3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1593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8" customHeight="1" x14ac:dyDescent="0.3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1593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8" customHeight="1" x14ac:dyDescent="0.3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1943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3.0840686831386792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3.0840686831386792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3.0637016571605584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1593</v>
      </c>
      <c r="AT1598" s="20">
        <f t="shared" ref="AT1598" si="509">(AK1598*V1598*X1598*Z1599*AA1598*AB1599*AC1598*AD1599*AG1598*AH1599)+AR1598</f>
        <v>2.97443109498206</v>
      </c>
      <c r="AU1598" s="20">
        <f t="shared" ref="AU1598" si="510">AT1599</f>
        <v>3.3602310810810816</v>
      </c>
      <c r="AV1598" s="12">
        <f t="shared" ref="AV1598" si="511">AK1598*V1598*X1598*Z1599*AA1598*AB1599</f>
        <v>3.0044310949820598</v>
      </c>
      <c r="AW1598" s="12">
        <f t="shared" ref="AW1598" si="512">AV1599</f>
        <v>3.4016083449888805</v>
      </c>
      <c r="AX1598" s="8">
        <f t="shared" si="466"/>
        <v>2.4431094982070078E-2</v>
      </c>
      <c r="AY1598" s="8">
        <f t="shared" si="467"/>
        <v>0.26023108108109172</v>
      </c>
      <c r="AZ1598" s="8">
        <f t="shared" si="468"/>
        <v>0.2846621760631618</v>
      </c>
      <c r="BA1598" s="8">
        <f t="shared" si="469"/>
        <v>-0.23579998609902164</v>
      </c>
      <c r="BB1598" s="62">
        <f t="shared" si="470"/>
        <v>129</v>
      </c>
      <c r="BC1598" s="21">
        <f t="shared" si="471"/>
        <v>-159</v>
      </c>
      <c r="BD1598" s="21">
        <f t="shared" si="472"/>
        <v>-130</v>
      </c>
      <c r="BE1598" s="21">
        <f t="shared" si="473"/>
        <v>-100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0.43587043385954305</v>
      </c>
      <c r="BG1598" s="22">
        <f t="shared" ref="BG1598:BI1598" si="514">1-BG1599</f>
        <v>0.61355244401944009</v>
      </c>
      <c r="BH1598" s="22">
        <f t="shared" si="514"/>
        <v>0.56431008261721693</v>
      </c>
      <c r="BI1598" s="22">
        <f t="shared" si="514"/>
        <v>0.50054248467374407</v>
      </c>
      <c r="BJ1598" s="21">
        <f t="shared" si="476"/>
        <v>130</v>
      </c>
      <c r="BK1598" s="21">
        <f t="shared" si="477"/>
        <v>-167</v>
      </c>
      <c r="BL1598" s="21">
        <f t="shared" si="478"/>
        <v>-137</v>
      </c>
      <c r="BM1598" s="21">
        <f t="shared" si="479"/>
        <v>-105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0.43549015411354469</v>
      </c>
      <c r="BO1598" s="22">
        <f t="shared" ref="BO1598:BQ1598" si="516">1-BO1599</f>
        <v>0.62482151854398305</v>
      </c>
      <c r="BP1598" s="22">
        <f t="shared" si="516"/>
        <v>0.57741130584400557</v>
      </c>
      <c r="BQ1598" s="22">
        <f t="shared" si="516"/>
        <v>0.51263184047293742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8" customHeight="1" x14ac:dyDescent="0.3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3.1141952710191902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3.1141952710191902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3.0936292906528782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3.0590999999999999</v>
      </c>
      <c r="AR1599" s="66">
        <v>0.03</v>
      </c>
      <c r="AS1599" s="96" t="s">
        <v>1593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2.97443109498206</v>
      </c>
      <c r="AV1599" s="12">
        <f t="shared" ref="AV1599" si="528">AK1599*W1599*X1599*Z1598*AA1599*AB1598</f>
        <v>3.4016083449888805</v>
      </c>
      <c r="AW1599" s="12">
        <f t="shared" ref="AW1599" si="529">AV1598</f>
        <v>3.0044310949820598</v>
      </c>
      <c r="AX1599" s="8">
        <f t="shared" si="466"/>
        <v>0.26023108108109172</v>
      </c>
      <c r="AY1599" s="8">
        <f t="shared" si="467"/>
        <v>2.4431094982070078E-2</v>
      </c>
      <c r="AZ1599" s="8">
        <f t="shared" si="468"/>
        <v>0.2846621760631618</v>
      </c>
      <c r="BA1599" s="8">
        <f t="shared" si="469"/>
        <v>0.23579998609902164</v>
      </c>
      <c r="BB1599" s="62">
        <f t="shared" si="470"/>
        <v>-129</v>
      </c>
      <c r="BC1599" s="21">
        <f t="shared" si="471"/>
        <v>159</v>
      </c>
      <c r="BD1599" s="21">
        <f t="shared" si="472"/>
        <v>130</v>
      </c>
      <c r="BE1599" s="21">
        <f t="shared" si="473"/>
        <v>100</v>
      </c>
      <c r="BF1599" s="94">
        <f t="shared" si="57"/>
        <v>0.56412956614045695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0.38644755598055991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0.43568991738278312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0.49945751532625587</v>
      </c>
      <c r="BJ1599" s="21">
        <f t="shared" si="476"/>
        <v>-130</v>
      </c>
      <c r="BK1599" s="21">
        <f t="shared" si="477"/>
        <v>167</v>
      </c>
      <c r="BL1599" s="21">
        <f t="shared" si="478"/>
        <v>137</v>
      </c>
      <c r="BM1599" s="21">
        <f t="shared" si="479"/>
        <v>105</v>
      </c>
      <c r="BN1599" s="22">
        <f t="shared" si="61"/>
        <v>0.56450984588645525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0.37517848145601695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0.42258869415599443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0.48736815952706258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8" customHeight="1" x14ac:dyDescent="0.3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1593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80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80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8" customHeight="1" x14ac:dyDescent="0.3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1593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8" customHeight="1" x14ac:dyDescent="0.3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1593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8" customHeight="1" x14ac:dyDescent="0.3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1593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8" customHeight="1" x14ac:dyDescent="0.3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1592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8" customHeight="1" x14ac:dyDescent="0.3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1592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8" customHeight="1" x14ac:dyDescent="0.3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1593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8" customHeight="1" x14ac:dyDescent="0.3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1593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8" customHeight="1" x14ac:dyDescent="0.3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3.0583484634671354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3.0124732365151283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1592</v>
      </c>
      <c r="AT1608" s="20">
        <f t="shared" ref="AT1608" si="692">(AK1608*V1608*X1608*Z1609*AA1608*AB1609*AC1608*AD1609*AG1608*AH1609)+AR1608</f>
        <v>2.6610259251459465</v>
      </c>
      <c r="AU1608" s="20">
        <f t="shared" ref="AU1608" si="693">AT1609</f>
        <v>3.6684985947635131</v>
      </c>
      <c r="AV1608" s="12">
        <f t="shared" ref="AV1608" si="694">AK1608*V1608*X1608*Z1609*AA1608*AB1609</f>
        <v>2.7310259251459463</v>
      </c>
      <c r="AW1608" s="12">
        <f t="shared" ref="AW1608" si="695">AV1609</f>
        <v>3.5913560132703739</v>
      </c>
      <c r="AX1608" s="8">
        <f t="shared" si="588"/>
        <v>-0.18897407485404338</v>
      </c>
      <c r="AY1608" s="8">
        <f t="shared" si="589"/>
        <v>-3.150140523647682E-2</v>
      </c>
      <c r="AZ1608" s="8">
        <f t="shared" si="590"/>
        <v>-0.2204754800905202</v>
      </c>
      <c r="BA1608" s="8">
        <f t="shared" si="591"/>
        <v>-0.15747266961756656</v>
      </c>
      <c r="BB1608" s="62">
        <f t="shared" si="592"/>
        <v>189</v>
      </c>
      <c r="BC1608" s="21">
        <f t="shared" si="593"/>
        <v>-158</v>
      </c>
      <c r="BD1608" s="21">
        <f t="shared" si="594"/>
        <v>-128</v>
      </c>
      <c r="BE1608" s="21">
        <f t="shared" si="595"/>
        <v>101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0.34549128320192563</v>
      </c>
      <c r="BG1608" s="22">
        <f t="shared" si="550"/>
        <v>0.61223650581805589</v>
      </c>
      <c r="BH1608" s="22">
        <f t="shared" si="550"/>
        <v>0.56198431366896062</v>
      </c>
      <c r="BI1608" s="22">
        <f t="shared" si="550"/>
        <v>0.49751121289253153</v>
      </c>
      <c r="BJ1608" s="21">
        <f t="shared" si="597"/>
        <v>174</v>
      </c>
      <c r="BK1608" s="21">
        <f t="shared" si="598"/>
        <v>-157</v>
      </c>
      <c r="BL1608" s="21">
        <f t="shared" si="599"/>
        <v>-127</v>
      </c>
      <c r="BM1608" s="21">
        <f t="shared" si="600"/>
        <v>101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0.36497271681767918</v>
      </c>
      <c r="BO1608" s="22">
        <f t="shared" si="552"/>
        <v>0.61015853031950851</v>
      </c>
      <c r="BP1608" s="22">
        <f t="shared" si="552"/>
        <v>0.56029137885737468</v>
      </c>
      <c r="BQ1608" s="22">
        <f t="shared" si="552"/>
        <v>0.49676404583161382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8" customHeight="1" x14ac:dyDescent="0.3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2.9231153681437592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3.0400399828695095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0.995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2.8269673052215638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2.7959499999999999</v>
      </c>
      <c r="AR1609" s="66">
        <v>7.0000000000000007E-2</v>
      </c>
      <c r="AS1609" s="96" t="s">
        <v>1592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2.6610259251459465</v>
      </c>
      <c r="AV1609" s="12">
        <f t="shared" ref="AV1609" si="708">AK1609*W1609*X1609*Z1608*AA1609*AB1608</f>
        <v>3.5913560132703739</v>
      </c>
      <c r="AW1609" s="12">
        <f t="shared" ref="AW1609" si="709">AV1608</f>
        <v>2.7310259251459463</v>
      </c>
      <c r="AX1609" s="8">
        <f t="shared" si="588"/>
        <v>-3.150140523647682E-2</v>
      </c>
      <c r="AY1609" s="8">
        <f t="shared" si="589"/>
        <v>-0.18897407485404338</v>
      </c>
      <c r="AZ1609" s="8">
        <f t="shared" si="590"/>
        <v>-0.2204754800905202</v>
      </c>
      <c r="BA1609" s="8">
        <f t="shared" si="591"/>
        <v>0.15747266961756656</v>
      </c>
      <c r="BB1609" s="62">
        <f t="shared" si="592"/>
        <v>-189</v>
      </c>
      <c r="BC1609" s="21">
        <f t="shared" si="593"/>
        <v>158</v>
      </c>
      <c r="BD1609" s="21">
        <f t="shared" si="594"/>
        <v>128</v>
      </c>
      <c r="BE1609" s="21">
        <f t="shared" si="595"/>
        <v>-101</v>
      </c>
      <c r="BF1609" s="94">
        <f t="shared" si="57"/>
        <v>0.65450871679807432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0.38776349418194406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0.43801568633103938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0.50248878710746847</v>
      </c>
      <c r="BJ1609" s="21">
        <f t="shared" si="597"/>
        <v>-174</v>
      </c>
      <c r="BK1609" s="21">
        <f t="shared" si="598"/>
        <v>157</v>
      </c>
      <c r="BL1609" s="21">
        <f t="shared" si="599"/>
        <v>127</v>
      </c>
      <c r="BM1609" s="21">
        <f t="shared" si="600"/>
        <v>-101</v>
      </c>
      <c r="BN1609" s="22">
        <f t="shared" si="61"/>
        <v>0.63502728318232082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0.38984146968049149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0.43970862114262532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0.50323595416838618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8" customHeight="1" x14ac:dyDescent="0.3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1592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8" customHeight="1" x14ac:dyDescent="0.3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1592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8" customHeight="1" x14ac:dyDescent="0.3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1592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8" customHeight="1" x14ac:dyDescent="0.3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1592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8" customHeight="1" x14ac:dyDescent="0.3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1592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8" customHeight="1" x14ac:dyDescent="0.3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1592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8" customHeight="1" x14ac:dyDescent="0.3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1593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8" customHeight="1" x14ac:dyDescent="0.3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1593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8" customHeight="1" x14ac:dyDescent="0.3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1592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8" customHeight="1" x14ac:dyDescent="0.3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1592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8" customHeight="1" x14ac:dyDescent="0.3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1591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8" customHeight="1" x14ac:dyDescent="0.3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1591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8" customHeight="1" x14ac:dyDescent="0.3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1593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8" customHeight="1" x14ac:dyDescent="0.3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1593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8" customHeight="1" x14ac:dyDescent="0.3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1943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3.0637016571605584</v>
      </c>
      <c r="AL1624" s="23">
        <f t="shared" si="917"/>
        <v>3.0653333431398884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1593</v>
      </c>
      <c r="AT1624" s="20">
        <f t="shared" ref="AT1624" si="965">(AK1624*V1624*X1624*Z1625*AA1624*AB1625*AC1624*AD1625*AG1624*AH1625)+AR1624</f>
        <v>3.3612166336165443</v>
      </c>
      <c r="AU1624" s="20">
        <f t="shared" ref="AU1624" si="966">AT1625</f>
        <v>3.2726155287162162</v>
      </c>
      <c r="AV1624" s="12">
        <f t="shared" ref="AV1624" si="967">AK1624*V1624*X1624*Z1625*AA1624*AB1625</f>
        <v>3.3312166336165445</v>
      </c>
      <c r="AW1624" s="12">
        <f t="shared" ref="AW1624" si="968">AV1625</f>
        <v>3.2864162156509447</v>
      </c>
      <c r="AX1624" s="8">
        <f t="shared" si="925"/>
        <v>6.1216633616554272E-2</v>
      </c>
      <c r="AY1624" s="8">
        <f t="shared" si="926"/>
        <v>2.2615528716226407E-2</v>
      </c>
      <c r="AZ1624" s="8">
        <f t="shared" si="927"/>
        <v>8.383216233278068E-2</v>
      </c>
      <c r="BA1624" s="8">
        <f t="shared" si="928"/>
        <v>3.8601104900327865E-2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0.51741106023672856</v>
      </c>
      <c r="BG1624" s="22">
        <f t="shared" si="550"/>
        <v>0.6573267409339838</v>
      </c>
      <c r="BH1624" s="22">
        <f t="shared" si="550"/>
        <v>0.61564764058475707</v>
      </c>
      <c r="BI1624" s="22">
        <f t="shared" si="550"/>
        <v>0.54888901395553291</v>
      </c>
      <c r="BJ1624" s="21">
        <f t="shared" si="934"/>
        <v>-105</v>
      </c>
      <c r="BK1624" s="21">
        <f t="shared" si="935"/>
        <v>-189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0.51120552216703929</v>
      </c>
      <c r="BO1624" s="22">
        <f t="shared" si="552"/>
        <v>0.65451742219572329</v>
      </c>
      <c r="BP1624" s="22">
        <f t="shared" si="552"/>
        <v>0.61267910421332572</v>
      </c>
      <c r="BQ1624" s="22">
        <f t="shared" si="552"/>
        <v>0.54649738232189593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8" customHeight="1" x14ac:dyDescent="0.3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3.1712198211437737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3.1712198211437737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1.0350343436353238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3.1616829731715659</v>
      </c>
      <c r="AO1625" s="23">
        <f>IF(AJ1625=0,_xlfn.XLOOKUP(I1625,Goalies!B:B,Goalies!I:I),INDEX($AP$105:$AP1625,AJ1625))</f>
        <v>3.2641541166700181</v>
      </c>
      <c r="AP1625" s="23">
        <f t="shared" si="919"/>
        <v>3.2739981209996598</v>
      </c>
      <c r="AQ1625" s="23">
        <f t="shared" si="920"/>
        <v>3.3180000000000005</v>
      </c>
      <c r="AR1625" s="66">
        <v>-0.03</v>
      </c>
      <c r="AS1625" s="96" t="s">
        <v>1593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3.3612166336165443</v>
      </c>
      <c r="AV1625" s="12">
        <f t="shared" ref="AV1625" si="981">AK1625*W1625*X1625*Z1624*AA1625*AB1624</f>
        <v>3.2864162156509447</v>
      </c>
      <c r="AW1625" s="12">
        <f t="shared" ref="AW1625" si="982">AV1624</f>
        <v>3.3312166336165445</v>
      </c>
      <c r="AX1625" s="8">
        <f t="shared" si="925"/>
        <v>2.2615528716226407E-2</v>
      </c>
      <c r="AY1625" s="8">
        <f t="shared" si="926"/>
        <v>6.1216633616554272E-2</v>
      </c>
      <c r="AZ1625" s="8">
        <f t="shared" si="927"/>
        <v>8.383216233278068E-2</v>
      </c>
      <c r="BA1625" s="8">
        <f t="shared" si="928"/>
        <v>-3.8601104900327865E-2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0.48258893976327144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0.3426732590660162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0.38435235941524293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0.45111098604446709</v>
      </c>
      <c r="BJ1625" s="21">
        <f t="shared" si="934"/>
        <v>105</v>
      </c>
      <c r="BK1625" s="21">
        <f t="shared" si="935"/>
        <v>189</v>
      </c>
      <c r="BL1625" s="21">
        <f t="shared" si="936"/>
        <v>158</v>
      </c>
      <c r="BM1625" s="21">
        <f t="shared" si="937"/>
        <v>121</v>
      </c>
      <c r="BN1625" s="22">
        <f t="shared" si="61"/>
        <v>0.48879447783296071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0.34548257780427671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0.38732089578667422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0.45350261767810407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8" customHeight="1" x14ac:dyDescent="0.3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1592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8" customHeight="1" x14ac:dyDescent="0.3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1592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8" customHeight="1" x14ac:dyDescent="0.3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1592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8" customHeight="1" x14ac:dyDescent="0.3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1592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8" customHeight="1" x14ac:dyDescent="0.3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1593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8" customHeight="1" x14ac:dyDescent="0.3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1593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8" customHeight="1" x14ac:dyDescent="0.3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1593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8" customHeight="1" x14ac:dyDescent="0.3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1593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8" customHeight="1" x14ac:dyDescent="0.3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1592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8" customHeight="1" x14ac:dyDescent="0.3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1592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8" customHeight="1" x14ac:dyDescent="0.3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1591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8" customHeight="1" x14ac:dyDescent="0.3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1591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8" customHeight="1" x14ac:dyDescent="0.3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3.124242832139811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3.124242832139811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3.0936292906528782</v>
      </c>
      <c r="AN1638" s="23">
        <f t="shared" ref="AN1638:AN1649" si="1190">IF(S1638=0,AM1638,S1638*L1638+AM1638*(1-L1638))</f>
        <v>3.098221321875918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3.0626929977463493</v>
      </c>
      <c r="AR1638" s="66">
        <v>0.05</v>
      </c>
      <c r="AS1638" s="96" t="s">
        <v>1592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3.0753374858732263</v>
      </c>
      <c r="AV1638" s="12">
        <f t="shared" ref="AV1638" si="1195">AK1638*V1638*X1638*Z1639*AA1638*AB1639</f>
        <v>2.8265085104592851</v>
      </c>
      <c r="AW1638" s="12">
        <f t="shared" ref="AW1638" si="1196">AV1639</f>
        <v>3.1191340715606857</v>
      </c>
      <c r="AX1638" s="8">
        <f t="shared" ref="AX1638:AX1649" si="1197">(AT1638-N1638)</f>
        <v>-7.3491489540705057E-2</v>
      </c>
      <c r="AY1638" s="8">
        <f t="shared" ref="AY1638:AY1649" si="1198">(AU1638-O1638)</f>
        <v>-7.4662514126763835E-2</v>
      </c>
      <c r="AZ1638" s="8">
        <f t="shared" ref="AZ1638:AZ1649" si="1199">SUM(AX1638:AY1638)</f>
        <v>-0.14815400366746889</v>
      </c>
      <c r="BA1638" s="8">
        <f t="shared" ref="BA1638:BA1649" si="1200">AX1638-AY1638</f>
        <v>1.1710245860587776E-3</v>
      </c>
      <c r="BB1638" s="62">
        <f t="shared" ref="BB1638:BB1649" si="1201">IF(BF1638=0.5,100,IF(BF1638&gt;0.5,-ROUND(100*BF1638/(1-BF1638),0),ROUND(100*(1-BF1638)/BF1638,0)))</f>
        <v>116</v>
      </c>
      <c r="BC1638" s="21">
        <f t="shared" ref="BC1638:BC1649" si="1202">IF(BG1638=0.5,100,IF(BG1638&gt;0.5,-ROUND(100*BG1638/(1-BG1638),0),ROUND(100*(1-BG1638)/BG1638,0)))</f>
        <v>-125</v>
      </c>
      <c r="BD1638" s="21">
        <f t="shared" ref="BD1638:BD1649" si="1203">IF(BH1638=0.5,100,IF(BH1638&gt;0.5,-ROUND(100*BH1638/(1-BH1638),0),ROUND(100*(1-BH1638)/BH1638,0)))</f>
        <v>101</v>
      </c>
      <c r="BE1638" s="21">
        <f t="shared" ref="BE1638:BE1649" si="1204">IF(BI1638=0.5,100,IF(BI1638&gt;0.5,-ROUND(100*BI1638/(1-BI1638),0),ROUND(100*(1-BI1638)/BI1638,0)))</f>
        <v>127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0.46278409085778716</v>
      </c>
      <c r="BG1638" s="22">
        <f t="shared" si="550"/>
        <v>0.55478482216757974</v>
      </c>
      <c r="BH1638" s="22">
        <f t="shared" si="550"/>
        <v>0.49706657748077454</v>
      </c>
      <c r="BI1638" s="22">
        <f t="shared" si="550"/>
        <v>0.44001339310163057</v>
      </c>
      <c r="BJ1638" s="21">
        <f t="shared" ref="BJ1638:BJ1649" si="1206">IF(BN1638=0.5,100,IF(BN1638&gt;0.5,-ROUND(100*BN1638/(1-BN1638),0),ROUND(100*(1-BN1638)/BN1638,0)))</f>
        <v>122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102</v>
      </c>
      <c r="BM1638" s="21">
        <f t="shared" ref="BM1638:BM1649" si="1209">IF(BQ1638=0.5,100,IF(BQ1638&gt;0.5,-ROUND(100*BQ1638/(1-BQ1638),0),ROUND(100*(1-BQ1638)/BQ1638,0)))</f>
        <v>128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0.45140940204058205</v>
      </c>
      <c r="BO1638" s="22">
        <f t="shared" si="552"/>
        <v>0.55238102311837578</v>
      </c>
      <c r="BP1638" s="22">
        <f t="shared" si="552"/>
        <v>0.49455688777378448</v>
      </c>
      <c r="BQ1638" s="22">
        <f t="shared" si="552"/>
        <v>0.43797552974613829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8" customHeight="1" x14ac:dyDescent="0.3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3.0700828436042618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2.9472795298600913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1.0451450306259724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3.0426703768344767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1592</v>
      </c>
      <c r="AT1639" s="20">
        <f t="shared" ref="AT1639" si="1219">(AK1639*V1639*X1639*Z1638*AA1639*AB1638*AC1639*AD1638*AG1639*AH1638)+AR1639</f>
        <v>3.0753374858732263</v>
      </c>
      <c r="AU1639" s="20">
        <f t="shared" ref="AU1639" si="1220">AT1638</f>
        <v>2.8765085104592849</v>
      </c>
      <c r="AV1639" s="12">
        <f t="shared" ref="AV1639" si="1221">AK1639*W1639*X1639*Z1638*AA1639*AB1638</f>
        <v>3.1191340715606857</v>
      </c>
      <c r="AW1639" s="12">
        <f t="shared" ref="AW1639" si="1222">AV1638</f>
        <v>2.8265085104592851</v>
      </c>
      <c r="AX1639" s="8">
        <f t="shared" si="1197"/>
        <v>-7.4662514126763835E-2</v>
      </c>
      <c r="AY1639" s="8">
        <f t="shared" si="1198"/>
        <v>-7.3491489540705057E-2</v>
      </c>
      <c r="AZ1639" s="8">
        <f t="shared" si="1199"/>
        <v>-0.14815400366746889</v>
      </c>
      <c r="BA1639" s="8">
        <f t="shared" si="1200"/>
        <v>-1.1710245860587776E-3</v>
      </c>
      <c r="BB1639" s="62">
        <f t="shared" si="1201"/>
        <v>-116</v>
      </c>
      <c r="BC1639" s="21">
        <f t="shared" si="1202"/>
        <v>125</v>
      </c>
      <c r="BD1639" s="21">
        <f t="shared" si="1203"/>
        <v>-101</v>
      </c>
      <c r="BE1639" s="21">
        <f t="shared" si="1204"/>
        <v>-127</v>
      </c>
      <c r="BF1639" s="94">
        <f t="shared" si="57"/>
        <v>0.53721590914221284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  <c r="BJ1639" s="21">
        <f t="shared" si="1206"/>
        <v>-122</v>
      </c>
      <c r="BK1639" s="21">
        <f t="shared" si="1207"/>
        <v>123</v>
      </c>
      <c r="BL1639" s="21">
        <f t="shared" si="1208"/>
        <v>-102</v>
      </c>
      <c r="BM1639" s="21">
        <f t="shared" si="1209"/>
        <v>-128</v>
      </c>
      <c r="BN1639" s="22">
        <f t="shared" si="61"/>
        <v>0.54859059795941789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0.44761897688162422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0.50544311222621552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0.56202447025386171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8" customHeight="1" x14ac:dyDescent="0.3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3.0261621696212115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2.7992000068996208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v>3.12</v>
      </c>
      <c r="AM1640" s="23">
        <f>IF(AI1640=0,_xlfn.XLOOKUP(E1640,'Starting GF'!A:A,'Starting GF'!C:C),INDEX($AN$63:$AN1640,AI1640))</f>
        <v>3.37</v>
      </c>
      <c r="AN1640" s="23">
        <v>3.35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1593</v>
      </c>
      <c r="AT1640" s="20">
        <f t="shared" ref="AT1640" si="1237">(AK1640*V1640*X1640*Z1641*AA1640*AB1641*AC1640*AD1641*AG1640*AH1641)+AR1640</f>
        <v>2.5182741501875747</v>
      </c>
      <c r="AU1640" s="20">
        <f t="shared" ref="AU1640" si="1238">AT1641</f>
        <v>4.0744898694983114</v>
      </c>
      <c r="AV1640" s="12">
        <f t="shared" ref="AV1640" si="1239">AK1640*V1640*X1640*Z1641*AA1640*AB1641</f>
        <v>2.5182741501875747</v>
      </c>
      <c r="AW1640" s="12">
        <f t="shared" ref="AW1640" si="1240">AV1641</f>
        <v>4.0789788139166339</v>
      </c>
      <c r="AX1640" s="8">
        <f t="shared" si="1197"/>
        <v>6.8274150187584759E-2</v>
      </c>
      <c r="AY1640" s="8">
        <f t="shared" si="1198"/>
        <v>-0.12551013050167903</v>
      </c>
      <c r="AZ1640" s="8">
        <f t="shared" si="1199"/>
        <v>-5.723598031409427E-2</v>
      </c>
      <c r="BA1640" s="8">
        <f t="shared" si="1200"/>
        <v>0.19378428068926379</v>
      </c>
      <c r="BB1640" s="62">
        <f t="shared" si="1201"/>
        <v>261</v>
      </c>
      <c r="BC1640" s="21">
        <f t="shared" si="1202"/>
        <v>-186</v>
      </c>
      <c r="BD1640" s="21">
        <f t="shared" si="1203"/>
        <v>-153</v>
      </c>
      <c r="BE1640" s="21">
        <f t="shared" si="1204"/>
        <v>-115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0.2768314921240897</v>
      </c>
      <c r="BG1640" s="22">
        <f t="shared" si="550"/>
        <v>0.64991180931110615</v>
      </c>
      <c r="BH1640" s="22">
        <f t="shared" si="550"/>
        <v>0.60416634930518653</v>
      </c>
      <c r="BI1640" s="22">
        <f t="shared" si="550"/>
        <v>0.53433267186195521</v>
      </c>
      <c r="BJ1640" s="21">
        <f t="shared" si="1206"/>
        <v>262</v>
      </c>
      <c r="BK1640" s="21">
        <f t="shared" si="1207"/>
        <v>-186</v>
      </c>
      <c r="BL1640" s="21">
        <f t="shared" si="1208"/>
        <v>-153</v>
      </c>
      <c r="BM1640" s="21">
        <f t="shared" si="1209"/>
        <v>-115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0.27626028428170013</v>
      </c>
      <c r="BO1640" s="22">
        <f t="shared" si="552"/>
        <v>0.65056976104130337</v>
      </c>
      <c r="BP1640" s="22">
        <f t="shared" si="552"/>
        <v>0.60482315008453624</v>
      </c>
      <c r="BQ1640" s="22">
        <f t="shared" si="552"/>
        <v>0.53479654179136982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8" customHeight="1" x14ac:dyDescent="0.3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2.5465536687973893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2.610217510517324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1.01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v>3.58</v>
      </c>
      <c r="AM1641" s="23">
        <f>IF(AI1641=0,_xlfn.XLOOKUP(E1641,'Starting GF'!A:A,'Starting GF'!C:C),INDEX($AN$63:$AN1641,AI1641))</f>
        <v>2.6258649633648323</v>
      </c>
      <c r="AN1641" s="23">
        <v>2.62</v>
      </c>
      <c r="AO1641" s="23">
        <f>IF(AJ1641=0,_xlfn.XLOOKUP(I1641,Goalies!B:B,Goalies!I:I),INDEX($AP$105:$AP1641,AJ1641))</f>
        <v>2.6723900477170837</v>
      </c>
      <c r="AP1641" s="23">
        <f t="shared" si="1191"/>
        <v>2.6573344213823256</v>
      </c>
      <c r="AQ1641" s="23">
        <f t="shared" si="1192"/>
        <v>2.6521236129984809</v>
      </c>
      <c r="AR1641" s="66">
        <v>0</v>
      </c>
      <c r="AS1641" s="96" t="s">
        <v>1593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2.5182741501875747</v>
      </c>
      <c r="AV1641" s="12">
        <f t="shared" ref="AV1641" si="1253">AK1641*W1641*X1641*Z1640*AA1641*AB1640</f>
        <v>4.0789788139166339</v>
      </c>
      <c r="AW1641" s="12">
        <f t="shared" ref="AW1641" si="1254">AV1640</f>
        <v>2.5182741501875747</v>
      </c>
      <c r="AX1641" s="8">
        <f t="shared" si="1197"/>
        <v>-0.12551013050167903</v>
      </c>
      <c r="AY1641" s="8">
        <f t="shared" si="1198"/>
        <v>6.8274150187584759E-2</v>
      </c>
      <c r="AZ1641" s="8">
        <f t="shared" si="1199"/>
        <v>-5.723598031409427E-2</v>
      </c>
      <c r="BA1641" s="8">
        <f t="shared" si="1200"/>
        <v>-0.19378428068926379</v>
      </c>
      <c r="BB1641" s="62">
        <f t="shared" si="1201"/>
        <v>-261</v>
      </c>
      <c r="BC1641" s="21">
        <f t="shared" si="1202"/>
        <v>186</v>
      </c>
      <c r="BD1641" s="21">
        <f t="shared" si="1203"/>
        <v>153</v>
      </c>
      <c r="BE1641" s="21">
        <f t="shared" si="1204"/>
        <v>115</v>
      </c>
      <c r="BF1641" s="94">
        <f t="shared" si="57"/>
        <v>0.72316850787591025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0.35008819068889385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0.39583365069481352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0.46566732813804479</v>
      </c>
      <c r="BJ1641" s="21">
        <f t="shared" si="1206"/>
        <v>-262</v>
      </c>
      <c r="BK1641" s="21">
        <f t="shared" si="1207"/>
        <v>186</v>
      </c>
      <c r="BL1641" s="21">
        <f t="shared" si="1208"/>
        <v>153</v>
      </c>
      <c r="BM1641" s="21">
        <f t="shared" si="1209"/>
        <v>115</v>
      </c>
      <c r="BN1641" s="22">
        <f t="shared" si="61"/>
        <v>0.72373971571829987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0.34943023895869663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0.39517684991546381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0.46520345820863024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8" customHeight="1" x14ac:dyDescent="0.3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v>3.04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1593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8" customHeight="1" x14ac:dyDescent="0.3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v>3.06</v>
      </c>
      <c r="AM1643" s="23">
        <f>IF(AI1643=0,_xlfn.XLOOKUP(E1643,'Starting GF'!A:A,'Starting GF'!C:C),INDEX($AN$63:$AN1643,AI1643))</f>
        <v>2.9292746173710973</v>
      </c>
      <c r="AN1643" s="23">
        <v>2.95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1593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8" customHeight="1" x14ac:dyDescent="0.3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1593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8" customHeight="1" x14ac:dyDescent="0.3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1593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8" customHeight="1" x14ac:dyDescent="0.3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1593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8" customHeight="1" x14ac:dyDescent="0.3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v>2.69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1593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8" customHeight="1" x14ac:dyDescent="0.3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1591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8" customHeight="1" x14ac:dyDescent="0.3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v>3.26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1591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8" customHeight="1" x14ac:dyDescent="0.3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Alex Lyon</v>
      </c>
      <c r="J1650" s="33" t="s">
        <v>274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0</v>
      </c>
      <c r="O1650">
        <f t="shared" ref="O1650" si="1390">N1651</f>
        <v>0</v>
      </c>
      <c r="P1650" s="68">
        <f t="shared" ref="P1650:P1665" si="1391">N1650</f>
        <v>0</v>
      </c>
      <c r="Q1650">
        <f t="shared" ref="Q1650" si="1392">P1651</f>
        <v>0</v>
      </c>
      <c r="R1650" s="5">
        <f t="shared" ref="R1650" si="1393">N1650/W1650/X1650/Z1651/AB1651/AA1650</f>
        <v>0</v>
      </c>
      <c r="S1650" s="5">
        <f t="shared" ref="S1650" si="1394">O1650/W1651/Y1650/Z1650/AA1651/AB1650</f>
        <v>0</v>
      </c>
      <c r="T1650" s="5">
        <f t="shared" ref="T1650" si="1395">P1650/W1650/X1650/Z1651/AB1651</f>
        <v>0</v>
      </c>
      <c r="U1650" s="5">
        <f t="shared" ref="U1650" si="1396">Q1650/W1651/Y1650/Z1650/AA1651</f>
        <v>0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0.99</v>
      </c>
      <c r="AA1650" s="23">
        <f>_xlfn.XLOOKUP(E1650,Injuries!A:A,Injuries!B:B)</f>
        <v>0.98</v>
      </c>
      <c r="AB1650" s="23">
        <f>_xlfn.XLOOKUP(E1650,Injuries!A:A,Injuries!C:C)</f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1526</v>
      </c>
      <c r="AK1650" s="23">
        <f>IF(AI1650=0,_xlfn.XLOOKUP(E1650,'Starting GF'!A:A,'Starting GF'!B:B),INDEX($AL$63:$AL1650,AI1650))</f>
        <v>3.0954569936043623</v>
      </c>
      <c r="AL1650" s="23">
        <f t="shared" ref="AL1650:AL1665" si="1399">IF(R1650=0,AK1650,R1650*L1650*(1-M1650)+T1650*L1650*M1650+AK1650*(1-L1650))</f>
        <v>3.0954569936043623</v>
      </c>
      <c r="AM1650" s="23">
        <f>IF(AI1650=0,_xlfn.XLOOKUP(E1650,'Starting GF'!A:A,'Starting GF'!C:C),INDEX($AN$63:$AN1650,AI1650))</f>
        <v>3.0585090047302281</v>
      </c>
      <c r="AN1650" s="23">
        <f t="shared" ref="AN1650:AN1665" si="1400">IF(S1650=0,AM1650,S1650*L1650+AM1650*(1-L1650))</f>
        <v>3.0585090047302281</v>
      </c>
      <c r="AO1650" s="23">
        <f>IF(AJ1650=0,_xlfn.XLOOKUP(I1650,Goalies!B:B,Goalies!I:I),INDEX($AP$105:$AP1650,AJ1650))</f>
        <v>3.1880743513572143</v>
      </c>
      <c r="AP1650" s="23">
        <f t="shared" ref="AP1650:AP1665" si="1401">IF(S1650=0,AO1650,S1650*L1650*Z1650+AO1650*(1-L1650))</f>
        <v>3.1880743513572143</v>
      </c>
      <c r="AQ1650" s="23">
        <f t="shared" ref="AQ1650:AQ1665" si="1402">AM1650*Z1650</f>
        <v>3.0279239146829258</v>
      </c>
      <c r="AR1650" s="66">
        <v>0</v>
      </c>
      <c r="AS1650" s="96" t="s">
        <v>1593</v>
      </c>
      <c r="AT1650" s="20">
        <f t="shared" ref="AT1650" si="1403">(AK1650*V1650*X1650*Z1651*AA1650*AB1651*AC1650*AD1651*AG1650*AH1651)+AR1650</f>
        <v>2.9477538627951958</v>
      </c>
      <c r="AU1650" s="20">
        <f t="shared" ref="AU1650" si="1404">AT1651</f>
        <v>3.2268200903667212</v>
      </c>
      <c r="AV1650" s="12">
        <f t="shared" ref="AV1650" si="1405">AK1650*V1650*X1650*Z1651*AA1650*AB1651</f>
        <v>2.9477538627951958</v>
      </c>
      <c r="AW1650" s="12">
        <f t="shared" ref="AW1650" si="1406">AV1651</f>
        <v>3.2303751405687153</v>
      </c>
      <c r="AX1650" s="8">
        <f t="shared" ref="AX1650:AX1665" si="1407">(AT1650-N1650)</f>
        <v>2.9477538627951958</v>
      </c>
      <c r="AY1650" s="8">
        <f t="shared" ref="AY1650:AY1665" si="1408">(AU1650-O1650)</f>
        <v>3.2268200903667212</v>
      </c>
      <c r="AZ1650" s="8">
        <f t="shared" ref="AZ1650:AZ1665" si="1409">SUM(AX1650:AY1650)</f>
        <v>6.174573953161917</v>
      </c>
      <c r="BA1650" s="8">
        <f t="shared" ref="BA1650:BA1665" si="1410">AX1650-AY1650</f>
        <v>-0.27906622757152544</v>
      </c>
      <c r="BB1650" s="62">
        <f t="shared" ref="BB1650:BB1665" si="1411">IF(BF1650=0.5,100,IF(BF1650&gt;0.5,-ROUND(100*BF1650/(1-BF1650),0),ROUND(100*(1-BF1650)/BF1650,0)))</f>
        <v>122</v>
      </c>
      <c r="BC1650" s="21">
        <f t="shared" ref="BC1650:BC1665" si="1412">IF(BG1650=0.5,100,IF(BG1650&gt;0.5,-ROUND(100*BG1650/(1-BG1650),0),ROUND(100*(1-BG1650)/BG1650,0)))</f>
        <v>-144</v>
      </c>
      <c r="BD1650" s="21">
        <f t="shared" ref="BD1650:BD1665" si="1413">IF(BH1650=0.5,100,IF(BH1650&gt;0.5,-ROUND(100*BH1650/(1-BH1650),0),ROUND(100*(1-BH1650)/BH1650,0)))</f>
        <v>-116</v>
      </c>
      <c r="BE1650" s="21">
        <f t="shared" ref="BE1650:BE1665" si="1414">IF(BI1650=0.5,100,IF(BI1650&gt;0.5,-ROUND(100*BI1650/(1-BI1650),0),ROUND(100*(1-BI1650)/BI1650,0)))</f>
        <v>110</v>
      </c>
      <c r="BF1650" s="94">
        <f t="shared" ref="BF1650" si="141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0.45100075207311008</v>
      </c>
      <c r="BG1650" s="22">
        <f t="shared" si="550"/>
        <v>0.59005622799905955</v>
      </c>
      <c r="BH1650" s="22">
        <f t="shared" si="550"/>
        <v>0.53785054059451298</v>
      </c>
      <c r="BI1650" s="22">
        <f t="shared" si="550"/>
        <v>0.47707622451862486</v>
      </c>
      <c r="BJ1650" s="21">
        <f t="shared" ref="BJ1650:BJ1665" si="1416">IF(BN1650=0.5,100,IF(BN1650&gt;0.5,-ROUND(100*BN1650/(1-BN1650),0),ROUND(100*(1-BN1650)/BN1650,0)))</f>
        <v>122</v>
      </c>
      <c r="BK1650" s="21">
        <f t="shared" ref="BK1650:BK1665" si="1417">IF(BO1650=0.5,100,IF(BO1650&gt;0.5,-ROUND(100*BO1650/(1-BO1650),0),ROUND(100*(1-BO1650)/BO1650,0)))</f>
        <v>-145</v>
      </c>
      <c r="BL1650" s="21">
        <f t="shared" ref="BL1650:BL1665" si="1418">IF(BP1650=0.5,100,IF(BP1650&gt;0.5,-ROUND(100*BP1650/(1-BP1650),0),ROUND(100*(1-BP1650)/BP1650,0)))</f>
        <v>-117</v>
      </c>
      <c r="BM1650" s="21">
        <f t="shared" ref="BM1650:BM1665" si="1419">IF(BQ1650=0.5,100,IF(BQ1650&gt;0.5,-ROUND(100*BQ1650/(1-BQ1650),0),ROUND(100*(1-BQ1650)/BQ1650,0)))</f>
        <v>109</v>
      </c>
      <c r="BN1650" s="22">
        <f t="shared" ref="BN1650" si="1420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0.4505298538124296</v>
      </c>
      <c r="BO1650" s="22">
        <f t="shared" si="552"/>
        <v>0.59102192238303974</v>
      </c>
      <c r="BP1650" s="22">
        <f t="shared" si="552"/>
        <v>0.53885110561812133</v>
      </c>
      <c r="BQ1650" s="22">
        <f t="shared" si="552"/>
        <v>0.47787299029515784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8" customHeight="1" x14ac:dyDescent="0.3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0</v>
      </c>
      <c r="O1651">
        <f t="shared" ref="O1651" si="1421">N1650</f>
        <v>0</v>
      </c>
      <c r="P1651" s="68">
        <f t="shared" si="1391"/>
        <v>0</v>
      </c>
      <c r="Q1651">
        <f t="shared" ref="Q1651" si="1422">P1650</f>
        <v>0</v>
      </c>
      <c r="R1651" s="5">
        <f t="shared" ref="R1651" si="1423">N1651/W1651/X1651/Z1650/AB1650/AA1651</f>
        <v>0</v>
      </c>
      <c r="S1651" s="5">
        <f t="shared" ref="S1651" si="1424">O1651/W1650/Y1651/Z1651/AA1650/AB1651</f>
        <v>0</v>
      </c>
      <c r="T1651" s="5">
        <f t="shared" ref="T1651" si="1425">P1651/W1651/X1651/Z1650/AB1650</f>
        <v>0</v>
      </c>
      <c r="U1651" s="5">
        <f t="shared" ref="U1651" si="1426">Q1651/W1650/Y1651/Z1651/AA1650</f>
        <v>0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7">AM1650/K1651</f>
        <v>1.0332800691656177</v>
      </c>
      <c r="Y1651" s="5">
        <f t="shared" ref="Y1651" si="1428">AK1650/K1651</f>
        <v>1.0457624978393116</v>
      </c>
      <c r="Z1651" s="5">
        <f>IF(J1651="",1,(_xlfn.XLOOKUP(I1651,Goalies!B:B,Goalies!J:J)))</f>
        <v>1</v>
      </c>
      <c r="AA1651" s="23">
        <f>_xlfn.XLOOKUP(E1651,Injuries!A:A,Injuries!B:B)</f>
        <v>0.98</v>
      </c>
      <c r="AB1651" s="23">
        <f>_xlfn.XLOOKUP(E1651,Injuries!A:A,Injuries!C:C)</f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f t="shared" si="1399"/>
        <v>3.0713842074987783</v>
      </c>
      <c r="AM1651" s="23">
        <f>IF(AI1651=0,_xlfn.XLOOKUP(E1651,'Starting GF'!A:A,'Starting GF'!C:C),INDEX($AN$63:$AN1651,AI1651))</f>
        <v>3.0276695471967403</v>
      </c>
      <c r="AN1651" s="23">
        <f t="shared" si="1400"/>
        <v>3.0276695471967403</v>
      </c>
      <c r="AO1651" s="23">
        <f>IF(AJ1651=0,_xlfn.XLOOKUP(I1651,Goalies!B:B,Goalies!I:I),INDEX($AP$105:$AP1651,AJ1651))</f>
        <v>3.0380974006538217</v>
      </c>
      <c r="AP1651" s="23">
        <f t="shared" si="1401"/>
        <v>3.0380974006538217</v>
      </c>
      <c r="AQ1651" s="23">
        <f t="shared" si="1402"/>
        <v>3.0276695471967403</v>
      </c>
      <c r="AR1651" s="66">
        <v>0</v>
      </c>
      <c r="AS1651" s="96" t="s">
        <v>1593</v>
      </c>
      <c r="AT1651" s="20">
        <f t="shared" ref="AT1651" si="1429">(AK1651*V1651*X1651*Z1650*AA1651*AB1650*AC1651*AD1650*AG1651*AH1650)+AR1651</f>
        <v>3.2268200903667212</v>
      </c>
      <c r="AU1651" s="20">
        <f t="shared" ref="AU1651" si="1430">AT1650</f>
        <v>2.9477538627951958</v>
      </c>
      <c r="AV1651" s="12">
        <f t="shared" ref="AV1651" si="1431">AK1651*W1651*X1651*Z1650*AA1651*AB1650</f>
        <v>3.2303751405687153</v>
      </c>
      <c r="AW1651" s="12">
        <f t="shared" ref="AW1651" si="1432">AV1650</f>
        <v>2.9477538627951958</v>
      </c>
      <c r="AX1651" s="8">
        <f t="shared" si="1407"/>
        <v>3.2268200903667212</v>
      </c>
      <c r="AY1651" s="8">
        <f t="shared" si="1408"/>
        <v>2.9477538627951958</v>
      </c>
      <c r="AZ1651" s="8">
        <f t="shared" si="1409"/>
        <v>6.174573953161917</v>
      </c>
      <c r="BA1651" s="8">
        <f t="shared" si="1410"/>
        <v>0.27906622757152544</v>
      </c>
      <c r="BB1651" s="62">
        <f t="shared" si="1411"/>
        <v>-122</v>
      </c>
      <c r="BC1651" s="21">
        <f t="shared" si="1412"/>
        <v>144</v>
      </c>
      <c r="BD1651" s="21">
        <f t="shared" si="1413"/>
        <v>116</v>
      </c>
      <c r="BE1651" s="21">
        <f t="shared" si="1414"/>
        <v>-110</v>
      </c>
      <c r="BF1651" s="94">
        <f t="shared" si="57"/>
        <v>0.54899924792688992</v>
      </c>
      <c r="BG1651" s="22">
        <f t="shared" ref="BG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0.40994377200094045</v>
      </c>
      <c r="BH1651" s="22">
        <f t="shared" ref="BH1651" si="1434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0.46214945940548702</v>
      </c>
      <c r="BI1651" s="22">
        <f t="shared" ref="BI1651" si="143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0.52292377548137514</v>
      </c>
      <c r="BJ1651" s="21">
        <f t="shared" si="1416"/>
        <v>-122</v>
      </c>
      <c r="BK1651" s="21">
        <f t="shared" si="1417"/>
        <v>145</v>
      </c>
      <c r="BL1651" s="21">
        <f t="shared" si="1418"/>
        <v>117</v>
      </c>
      <c r="BM1651" s="21">
        <f t="shared" si="1419"/>
        <v>-109</v>
      </c>
      <c r="BN1651" s="22">
        <f t="shared" si="61"/>
        <v>0.5494701461875704</v>
      </c>
      <c r="BO1651" s="22">
        <f t="shared" ref="BO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0.40897807761696026</v>
      </c>
      <c r="BP1651" s="22">
        <f t="shared" ref="BP1651" si="1437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0.46114889438187862</v>
      </c>
      <c r="BQ1651" s="22">
        <f t="shared" ref="BQ1651" si="143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0.52212700970484216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8" customHeight="1" x14ac:dyDescent="0.3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0</v>
      </c>
      <c r="O1652">
        <f t="shared" ref="O1652" si="1439">N1653</f>
        <v>0</v>
      </c>
      <c r="P1652" s="68">
        <f t="shared" si="1391"/>
        <v>0</v>
      </c>
      <c r="Q1652">
        <f t="shared" ref="Q1652" si="1440">P1653</f>
        <v>0</v>
      </c>
      <c r="R1652" s="5">
        <f t="shared" ref="R1652" si="1441">N1652/W1652/X1652/Z1653/AB1653/AA1652</f>
        <v>0</v>
      </c>
      <c r="S1652" s="5">
        <f t="shared" ref="S1652" si="1442">O1652/W1653/Y1652/Z1652/AA1653/AB1652</f>
        <v>0</v>
      </c>
      <c r="T1652" s="5">
        <f t="shared" ref="T1652" si="1443">P1652/W1652/X1652/Z1653/AB1653</f>
        <v>0</v>
      </c>
      <c r="U1652" s="5">
        <f t="shared" ref="U1652" si="1444">Q1652/W1653/Y1652/Z1652/AA1653</f>
        <v>0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5">AM1653/K1652</f>
        <v>0.92770948674239717</v>
      </c>
      <c r="Y1652" s="5">
        <f t="shared" ref="Y1652" si="1446">AK1653/K1652</f>
        <v>1.1350619691451471</v>
      </c>
      <c r="Z1652" s="5">
        <f>IF(J1652="",1,(_xlfn.XLOOKUP(I1652,Goalies!B:B,Goalies!J:J)))</f>
        <v>0.96</v>
      </c>
      <c r="AA1652" s="23">
        <f>_xlfn.XLOOKUP(E1652,Injuries!A:A,Injuries!B:B)</f>
        <v>0.97499999999999998</v>
      </c>
      <c r="AB1652" s="23">
        <f>_xlfn.XLOOKUP(E1652,Injuries!A:A,Injuries!C:C)</f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f t="shared" si="1399"/>
        <v>2.7069465918402971</v>
      </c>
      <c r="AM1652" s="23">
        <f>IF(AI1652=0,_xlfn.XLOOKUP(E1652,'Starting GF'!A:A,'Starting GF'!C:C),INDEX($AN$63:$AN1652,AI1652))</f>
        <v>3.39</v>
      </c>
      <c r="AN1652" s="23">
        <f t="shared" si="1400"/>
        <v>3.39</v>
      </c>
      <c r="AO1652" s="23">
        <f>IF(AJ1652=0,_xlfn.XLOOKUP(I1652,Goalies!B:B,Goalies!I:I),INDEX($AP$105:$AP1652,AJ1652))</f>
        <v>3.3084322779769697</v>
      </c>
      <c r="AP1652" s="23">
        <f t="shared" si="1401"/>
        <v>3.3084322779769697</v>
      </c>
      <c r="AQ1652" s="23">
        <f t="shared" si="1402"/>
        <v>3.2544</v>
      </c>
      <c r="AR1652" s="66">
        <v>-0.04</v>
      </c>
      <c r="AS1652" s="96" t="s">
        <v>1592</v>
      </c>
      <c r="AT1652" s="20">
        <f t="shared" ref="AT1652" si="1447">(AK1652*V1652*X1652*Z1653*AA1652*AB1653*AC1652*AD1653*AG1652*AH1653)+AR1652</f>
        <v>2.3457974820888152</v>
      </c>
      <c r="AU1652" s="20">
        <f t="shared" ref="AU1652" si="1448">AT1653</f>
        <v>3.8355291783765817</v>
      </c>
      <c r="AV1652" s="12">
        <f t="shared" ref="AV1652" si="1449">AK1652*V1652*X1652*Z1653*AA1652*AB1653</f>
        <v>2.3857974820888153</v>
      </c>
      <c r="AW1652" s="12">
        <f t="shared" ref="AW1652" si="1450">AV1653</f>
        <v>3.8154412657952017</v>
      </c>
      <c r="AX1652" s="8">
        <f t="shared" si="1407"/>
        <v>2.3457974820888152</v>
      </c>
      <c r="AY1652" s="8">
        <f t="shared" si="1408"/>
        <v>3.8355291783765817</v>
      </c>
      <c r="AZ1652" s="8">
        <f t="shared" si="1409"/>
        <v>6.1813266604653965</v>
      </c>
      <c r="BA1652" s="8">
        <f t="shared" si="1410"/>
        <v>-1.4897316962877665</v>
      </c>
      <c r="BB1652" s="62">
        <f t="shared" si="1411"/>
        <v>255</v>
      </c>
      <c r="BC1652" s="21">
        <f t="shared" si="1412"/>
        <v>-144</v>
      </c>
      <c r="BD1652" s="21">
        <f t="shared" si="1413"/>
        <v>-115</v>
      </c>
      <c r="BE1652" s="21">
        <f t="shared" si="1414"/>
        <v>113</v>
      </c>
      <c r="BF1652" s="94">
        <f t="shared" ref="BF1652" si="1451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0.28143803110576415</v>
      </c>
      <c r="BG1652" s="22">
        <f t="shared" si="550"/>
        <v>0.59084906125478864</v>
      </c>
      <c r="BH1652" s="22">
        <f t="shared" si="550"/>
        <v>0.53466831981512086</v>
      </c>
      <c r="BI1652" s="22">
        <f t="shared" si="550"/>
        <v>0.4701181162659136</v>
      </c>
      <c r="BJ1652" s="21">
        <f t="shared" si="1416"/>
        <v>248</v>
      </c>
      <c r="BK1652" s="21">
        <f t="shared" si="1417"/>
        <v>-145</v>
      </c>
      <c r="BL1652" s="21">
        <f t="shared" si="1418"/>
        <v>-116</v>
      </c>
      <c r="BM1652" s="21">
        <f t="shared" si="1419"/>
        <v>112</v>
      </c>
      <c r="BN1652" s="22">
        <f t="shared" ref="BN1652" si="1452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0.28706868983108114</v>
      </c>
      <c r="BO1652" s="22">
        <f t="shared" si="552"/>
        <v>0.59213242703097002</v>
      </c>
      <c r="BP1652" s="22">
        <f t="shared" si="552"/>
        <v>0.53679797470009083</v>
      </c>
      <c r="BQ1652" s="22">
        <f t="shared" si="552"/>
        <v>0.4726792565403577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8" customHeight="1" x14ac:dyDescent="0.3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 xml:space="preserve">CAR 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0</v>
      </c>
      <c r="O1653">
        <f t="shared" ref="O1653" si="1453">N1652</f>
        <v>0</v>
      </c>
      <c r="P1653" s="68">
        <f t="shared" si="1391"/>
        <v>0</v>
      </c>
      <c r="Q1653">
        <f t="shared" ref="Q1653" si="1454">P1652</f>
        <v>0</v>
      </c>
      <c r="R1653" s="5">
        <f t="shared" ref="R1653" si="1455">N1653/W1653/X1653/Z1652/AB1652/AA1653</f>
        <v>0</v>
      </c>
      <c r="S1653" s="5">
        <f t="shared" ref="S1653" si="1456">O1653/W1652/Y1653/Z1653/AA1652/AB1653</f>
        <v>0</v>
      </c>
      <c r="T1653" s="5">
        <f t="shared" ref="T1653" si="1457">P1653/W1653/X1653/Z1652/AB1652</f>
        <v>0</v>
      </c>
      <c r="U1653" s="5">
        <f t="shared" ref="U1653" si="1458">Q1653/W1652/Y1653/Z1653/AA1652</f>
        <v>0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9">AM1652/K1653</f>
        <v>1.1452702702702704</v>
      </c>
      <c r="Y1653" s="5">
        <f t="shared" ref="Y1653" si="1460">AK1652/K1653</f>
        <v>0.91450898372983014</v>
      </c>
      <c r="Z1653" s="5">
        <f>IF(J1653="",1,(_xlfn.XLOOKUP(I1653,Goalies!B:B,Goalies!J:J)))</f>
        <v>1</v>
      </c>
      <c r="AA1653" s="23">
        <f>_xlfn.XLOOKUP(E1653,Injuries!A:A,Injuries!B:B)</f>
        <v>1</v>
      </c>
      <c r="AB1653" s="23">
        <f>_xlfn.XLOOKUP(E1653,Injuries!A:A,Injuries!C:C)</f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0</v>
      </c>
      <c r="AK1653" s="23">
        <f>IF(AI1653=0,_xlfn.XLOOKUP(E1653,'Starting GF'!A:A,'Starting GF'!B:B),INDEX($AL$63:$AL1653,AI1653))</f>
        <v>3.3597834286696355</v>
      </c>
      <c r="AL1653" s="23">
        <f t="shared" si="1399"/>
        <v>3.3597834286696355</v>
      </c>
      <c r="AM1653" s="23">
        <f>IF(AI1653=0,_xlfn.XLOOKUP(E1653,'Starting GF'!A:A,'Starting GF'!C:C),INDEX($AN$63:$AN1653,AI1653))</f>
        <v>2.7460200807574955</v>
      </c>
      <c r="AN1653" s="23">
        <f t="shared" si="1400"/>
        <v>2.7460200807574955</v>
      </c>
      <c r="AO1653" s="23" t="e">
        <f>IF(AJ1653=0,_xlfn.XLOOKUP(I1653,Goalies!B:B,Goalies!I:I),INDEX($AP$105:$AP1653,AJ1653))</f>
        <v>#N/A</v>
      </c>
      <c r="AP1653" s="23" t="e">
        <f t="shared" si="1401"/>
        <v>#N/A</v>
      </c>
      <c r="AQ1653" s="23">
        <f t="shared" si="1402"/>
        <v>2.7460200807574955</v>
      </c>
      <c r="AR1653" s="66">
        <v>0.04</v>
      </c>
      <c r="AS1653" s="96" t="s">
        <v>1592</v>
      </c>
      <c r="AT1653" s="20">
        <f t="shared" ref="AT1653" si="1461">(AK1653*V1653*X1653*Z1652*AA1653*AB1652*AC1653*AD1652*AG1653*AH1652)+AR1653</f>
        <v>3.8355291783765817</v>
      </c>
      <c r="AU1653" s="20">
        <f t="shared" ref="AU1653" si="1462">AT1652</f>
        <v>2.3457974820888152</v>
      </c>
      <c r="AV1653" s="12">
        <f t="shared" ref="AV1653" si="1463">AK1653*W1653*X1653*Z1652*AA1653*AB1652</f>
        <v>3.8154412657952017</v>
      </c>
      <c r="AW1653" s="12">
        <f t="shared" ref="AW1653" si="1464">AV1652</f>
        <v>2.3857974820888153</v>
      </c>
      <c r="AX1653" s="8">
        <f t="shared" si="1407"/>
        <v>3.8355291783765817</v>
      </c>
      <c r="AY1653" s="8">
        <f t="shared" si="1408"/>
        <v>2.3457974820888152</v>
      </c>
      <c r="AZ1653" s="8">
        <f t="shared" si="1409"/>
        <v>6.1813266604653965</v>
      </c>
      <c r="BA1653" s="8">
        <f t="shared" si="1410"/>
        <v>1.4897316962877665</v>
      </c>
      <c r="BB1653" s="62">
        <f t="shared" si="1411"/>
        <v>-255</v>
      </c>
      <c r="BC1653" s="21">
        <f t="shared" si="1412"/>
        <v>144</v>
      </c>
      <c r="BD1653" s="21">
        <f t="shared" si="1413"/>
        <v>115</v>
      </c>
      <c r="BE1653" s="21">
        <f t="shared" si="1414"/>
        <v>-113</v>
      </c>
      <c r="BF1653" s="94">
        <f t="shared" si="57"/>
        <v>0.71856196889423585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0.40915093874521136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0.46533168018487914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0.5298818837340864</v>
      </c>
      <c r="BJ1653" s="21">
        <f t="shared" si="1416"/>
        <v>-248</v>
      </c>
      <c r="BK1653" s="21">
        <f t="shared" si="1417"/>
        <v>145</v>
      </c>
      <c r="BL1653" s="21">
        <f t="shared" si="1418"/>
        <v>116</v>
      </c>
      <c r="BM1653" s="21">
        <f t="shared" si="1419"/>
        <v>-112</v>
      </c>
      <c r="BN1653" s="22">
        <f t="shared" si="61"/>
        <v>0.71293131016891886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0.40786757296903003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0.46320202529990917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0.5273207434596423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8" customHeight="1" x14ac:dyDescent="0.3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Casey Desmith</v>
      </c>
      <c r="J1654" s="33" t="s">
        <v>451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0</v>
      </c>
      <c r="O1654">
        <f t="shared" ref="O1654" si="1471">N1655</f>
        <v>0</v>
      </c>
      <c r="P1654" s="68">
        <f t="shared" si="1391"/>
        <v>0</v>
      </c>
      <c r="Q1654">
        <f t="shared" ref="Q1654" si="1472">P1655</f>
        <v>0</v>
      </c>
      <c r="R1654" s="5">
        <f t="shared" ref="R1654" si="1473">N1654/W1654/X1654/Z1655/AB1655/AA1654</f>
        <v>0</v>
      </c>
      <c r="S1654" s="5">
        <f t="shared" ref="S1654" si="1474">O1654/W1655/Y1654/Z1654/AA1655/AB1654</f>
        <v>0</v>
      </c>
      <c r="T1654" s="5">
        <f t="shared" ref="T1654" si="1475">P1654/W1654/X1654/Z1655/AB1655</f>
        <v>0</v>
      </c>
      <c r="U1654" s="5">
        <f t="shared" ref="U1654" si="1476">Q1654/W1655/Y1654/Z1654/AA1655</f>
        <v>0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1.0681361395849884</v>
      </c>
      <c r="Y1654" s="5">
        <f t="shared" ref="Y1654" si="1478">AK1655/K1654</f>
        <v>1.0282341990654729</v>
      </c>
      <c r="Z1654" s="5">
        <f>IF(J1654="",1,(_xlfn.XLOOKUP(I1654,Goalies!B:B,Goalies!J:J)))</f>
        <v>1.0049999999999999</v>
      </c>
      <c r="AA1654" s="23">
        <f>_xlfn.XLOOKUP(E1654,Injuries!A:A,Injuries!B:B)</f>
        <v>0.96</v>
      </c>
      <c r="AB1654" s="23">
        <f>_xlfn.XLOOKUP(E1654,Injuries!A:A,Injuries!C:C)</f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1424</v>
      </c>
      <c r="AK1654" s="23">
        <f>IF(AI1654=0,_xlfn.XLOOKUP(E1654,'Starting GF'!A:A,'Starting GF'!B:B),INDEX($AL$63:$AL1654,AI1654))</f>
        <v>3.1219373252973615</v>
      </c>
      <c r="AL1654" s="23">
        <f t="shared" si="1399"/>
        <v>3.1219373252973615</v>
      </c>
      <c r="AM1654" s="23">
        <f>IF(AI1654=0,_xlfn.XLOOKUP(E1654,'Starting GF'!A:A,'Starting GF'!C:C),INDEX($AN$63:$AN1654,AI1654))</f>
        <v>2.8820255965495507</v>
      </c>
      <c r="AN1654" s="23">
        <f t="shared" si="1400"/>
        <v>2.8820255965495507</v>
      </c>
      <c r="AO1654" s="23">
        <f>IF(AJ1654=0,_xlfn.XLOOKUP(I1654,Goalies!B:B,Goalies!I:I),INDEX($AP$105:$AP1654,AJ1654))</f>
        <v>2.8557376783307595</v>
      </c>
      <c r="AP1654" s="23">
        <f t="shared" si="1401"/>
        <v>2.8557376783307595</v>
      </c>
      <c r="AQ1654" s="23">
        <f t="shared" si="1402"/>
        <v>2.896435724532298</v>
      </c>
      <c r="AR1654" s="66">
        <v>0.05</v>
      </c>
      <c r="AS1654" s="96" t="s">
        <v>1593</v>
      </c>
      <c r="AT1654" s="20">
        <f t="shared" ref="AT1654" si="1479">(AK1654*V1654*X1654*Z1655*AA1654*AB1655*AC1654*AD1655*AG1654*AH1655)+AR1654</f>
        <v>3.015174410309637</v>
      </c>
      <c r="AU1654" s="20">
        <f t="shared" ref="AU1654" si="1480">AT1655</f>
        <v>3.0555627094313649</v>
      </c>
      <c r="AV1654" s="12">
        <f t="shared" ref="AV1654" si="1481">AK1654*V1654*X1654*Z1655*AA1654*AB1655</f>
        <v>2.9651744103096371</v>
      </c>
      <c r="AW1654" s="12">
        <f t="shared" ref="AW1654" si="1482">AV1655</f>
        <v>3.1089841680278418</v>
      </c>
      <c r="AX1654" s="8">
        <f t="shared" si="1407"/>
        <v>3.015174410309637</v>
      </c>
      <c r="AY1654" s="8">
        <f t="shared" si="1408"/>
        <v>3.0555627094313649</v>
      </c>
      <c r="AZ1654" s="8">
        <f t="shared" si="1409"/>
        <v>6.0707371197410023</v>
      </c>
      <c r="BA1654" s="8">
        <f t="shared" si="1410"/>
        <v>-4.0388299121727922E-2</v>
      </c>
      <c r="BB1654" s="62">
        <f t="shared" si="1411"/>
        <v>104</v>
      </c>
      <c r="BC1654" s="21">
        <f t="shared" si="1412"/>
        <v>-134</v>
      </c>
      <c r="BD1654" s="21">
        <f t="shared" si="1413"/>
        <v>-107</v>
      </c>
      <c r="BE1654" s="21">
        <f t="shared" si="1414"/>
        <v>118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0.49035790064931539</v>
      </c>
      <c r="BG1654" s="22">
        <f t="shared" si="550"/>
        <v>0.57279133667732862</v>
      </c>
      <c r="BH1654" s="22">
        <f t="shared" si="550"/>
        <v>0.51778166540336934</v>
      </c>
      <c r="BI1654" s="22">
        <f t="shared" si="550"/>
        <v>0.45872371834967463</v>
      </c>
      <c r="BJ1654" s="21">
        <f t="shared" si="1416"/>
        <v>112</v>
      </c>
      <c r="BK1654" s="21">
        <f t="shared" si="1417"/>
        <v>-134</v>
      </c>
      <c r="BL1654" s="21">
        <f t="shared" si="1418"/>
        <v>-107</v>
      </c>
      <c r="BM1654" s="21">
        <f t="shared" si="1419"/>
        <v>118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0.47200158470978565</v>
      </c>
      <c r="BO1654" s="22">
        <f t="shared" si="552"/>
        <v>0.57202892651780579</v>
      </c>
      <c r="BP1654" s="22">
        <f t="shared" si="552"/>
        <v>0.51773432419440668</v>
      </c>
      <c r="BQ1654" s="22">
        <f t="shared" si="552"/>
        <v>0.45944225685015749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8" customHeight="1" x14ac:dyDescent="0.3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0</v>
      </c>
      <c r="O1655">
        <f t="shared" ref="O1655" si="1485">N1654</f>
        <v>0</v>
      </c>
      <c r="P1655" s="68">
        <f t="shared" si="1391"/>
        <v>0</v>
      </c>
      <c r="Q1655">
        <f t="shared" ref="Q1655" si="1486">P1654</f>
        <v>0</v>
      </c>
      <c r="R1655" s="5">
        <f t="shared" ref="R1655" si="1487">N1655/W1655/X1655/Z1654/AB1654/AA1655</f>
        <v>0</v>
      </c>
      <c r="S1655" s="5">
        <f t="shared" ref="S1655" si="1488">O1655/W1654/Y1655/Z1655/AA1654/AB1655</f>
        <v>0</v>
      </c>
      <c r="T1655" s="5">
        <f t="shared" ref="T1655" si="1489">P1655/W1655/X1655/Z1654/AB1654</f>
        <v>0</v>
      </c>
      <c r="U1655" s="5">
        <f t="shared" ref="U1655" si="1490">Q1655/W1654/Y1655/Z1655/AA1654</f>
        <v>0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f>_xlfn.XLOOKUP(E1655,Injuries!A:A,Injuries!B:B)</f>
        <v>0.995</v>
      </c>
      <c r="AB1655" s="23">
        <f>_xlfn.XLOOKUP(E1655,Injuries!A:A,Injuries!C:C)</f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399"/>
        <v>3.0435732292337994</v>
      </c>
      <c r="AM1655" s="23">
        <f>IF(AI1655=0,_xlfn.XLOOKUP(E1655,'Starting GF'!A:A,'Starting GF'!C:C),INDEX($AN$63:$AN1655,AI1655))</f>
        <v>3.1616829731715659</v>
      </c>
      <c r="AN1655" s="23">
        <f t="shared" si="1400"/>
        <v>3.1616829731715659</v>
      </c>
      <c r="AO1655" s="23">
        <f>IF(AJ1655=0,_xlfn.XLOOKUP(I1655,Goalies!B:B,Goalies!I:I),INDEX($AP$105:$AP1655,AJ1655))</f>
        <v>3.1990124583114472</v>
      </c>
      <c r="AP1655" s="23">
        <f t="shared" si="1401"/>
        <v>3.1990124583114472</v>
      </c>
      <c r="AQ1655" s="23">
        <f t="shared" si="1402"/>
        <v>3.0826408988422767</v>
      </c>
      <c r="AR1655" s="66">
        <v>-0.05</v>
      </c>
      <c r="AS1655" s="96" t="s">
        <v>1593</v>
      </c>
      <c r="AT1655" s="20">
        <f t="shared" ref="AT1655" si="1493">(AK1655*V1655*X1655*Z1654*AA1655*AB1654*AC1655*AD1654*AG1655*AH1654)+AR1655</f>
        <v>3.0555627094313649</v>
      </c>
      <c r="AU1655" s="20">
        <f t="shared" ref="AU1655" si="1494">AT1654</f>
        <v>3.015174410309637</v>
      </c>
      <c r="AV1655" s="12">
        <f t="shared" ref="AV1655" si="1495">AK1655*W1655*X1655*Z1654*AA1655*AB1654</f>
        <v>3.1089841680278418</v>
      </c>
      <c r="AW1655" s="12">
        <f t="shared" ref="AW1655" si="1496">AV1654</f>
        <v>2.9651744103096371</v>
      </c>
      <c r="AX1655" s="8">
        <f t="shared" si="1407"/>
        <v>3.0555627094313649</v>
      </c>
      <c r="AY1655" s="8">
        <f t="shared" si="1408"/>
        <v>3.015174410309637</v>
      </c>
      <c r="AZ1655" s="8">
        <f t="shared" si="1409"/>
        <v>6.0707371197410023</v>
      </c>
      <c r="BA1655" s="8">
        <f t="shared" si="1410"/>
        <v>4.0388299121727922E-2</v>
      </c>
      <c r="BB1655" s="62">
        <f t="shared" si="1411"/>
        <v>-104</v>
      </c>
      <c r="BC1655" s="21">
        <f t="shared" si="1412"/>
        <v>134</v>
      </c>
      <c r="BD1655" s="21">
        <f t="shared" si="1413"/>
        <v>107</v>
      </c>
      <c r="BE1655" s="21">
        <f t="shared" si="1414"/>
        <v>-118</v>
      </c>
      <c r="BF1655" s="94">
        <f t="shared" si="57"/>
        <v>0.50964209935068461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0.42720866332267138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0.48221833459663066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0.54127628165032537</v>
      </c>
      <c r="BJ1655" s="21">
        <f t="shared" si="1416"/>
        <v>-112</v>
      </c>
      <c r="BK1655" s="21">
        <f t="shared" si="1417"/>
        <v>134</v>
      </c>
      <c r="BL1655" s="21">
        <f t="shared" si="1418"/>
        <v>107</v>
      </c>
      <c r="BM1655" s="21">
        <f t="shared" si="1419"/>
        <v>-118</v>
      </c>
      <c r="BN1655" s="22">
        <f t="shared" si="61"/>
        <v>0.52799841529021441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0.42797107348219421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0.48226567580559332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0.54055774314984251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8" customHeight="1" x14ac:dyDescent="0.3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Adin Hill</v>
      </c>
      <c r="J1656" s="33" t="s">
        <v>195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0</v>
      </c>
      <c r="O1656">
        <f t="shared" ref="O1656" si="1503">N1657</f>
        <v>0</v>
      </c>
      <c r="P1656" s="68">
        <f t="shared" si="1391"/>
        <v>0</v>
      </c>
      <c r="Q1656">
        <f t="shared" ref="Q1656" si="1504">P1657</f>
        <v>0</v>
      </c>
      <c r="R1656" s="5">
        <f t="shared" ref="R1656" si="1505">N1656/W1656/X1656/Z1657/AB1657/AA1656</f>
        <v>0</v>
      </c>
      <c r="S1656" s="5">
        <f t="shared" ref="S1656" si="1506">O1656/W1657/Y1656/Z1656/AA1657/AB1656</f>
        <v>0</v>
      </c>
      <c r="T1656" s="5">
        <f t="shared" ref="T1656" si="1507">P1656/W1656/X1656/Z1657/AB1657</f>
        <v>0</v>
      </c>
      <c r="U1656" s="5">
        <f t="shared" ref="U1656" si="1508">Q1656/W1657/Y1656/Z1656/AA1657</f>
        <v>0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1</v>
      </c>
      <c r="AA1656" s="23">
        <f>_xlfn.XLOOKUP(E1656,Injuries!A:A,Injuries!B:B)</f>
        <v>0.97499999999999998</v>
      </c>
      <c r="AB1656" s="23">
        <f>_xlfn.XLOOKUP(E1656,Injuries!A:A,Injuries!C:C)</f>
        <v>1.02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1509</v>
      </c>
      <c r="AK1656" s="23">
        <v>3.21</v>
      </c>
      <c r="AL1656" s="23">
        <f t="shared" ref="AL1656" si="1511">IF(R1656=0,AK1656,R1656*L1656*(1-M1656)+T1656*L1656*M1656+AK1656*(1-L1656))</f>
        <v>3.21</v>
      </c>
      <c r="AM1656" s="23">
        <v>2.76</v>
      </c>
      <c r="AN1656" s="23">
        <f t="shared" si="1400"/>
        <v>2.76</v>
      </c>
      <c r="AO1656" s="23">
        <f>IF(AJ1656=0,_xlfn.XLOOKUP(I1656,Goalies!B:B,Goalies!I:I),INDEX($AP$105:$AP1656,AJ1656))</f>
        <v>2.6690163449249975</v>
      </c>
      <c r="AP1656" s="23">
        <f t="shared" si="1401"/>
        <v>2.6690163449249975</v>
      </c>
      <c r="AQ1656" s="23">
        <f t="shared" si="1402"/>
        <v>2.76</v>
      </c>
      <c r="AR1656" s="66">
        <v>0.05</v>
      </c>
      <c r="AS1656" s="96" t="s">
        <v>1592</v>
      </c>
      <c r="AT1656" s="20">
        <f t="shared" ref="AT1656" si="1512">(AK1656*V1656*X1656*Z1657*AA1656*AB1657*AC1656*AD1657*AG1656*AH1657)+AR1656</f>
        <v>3.2846010998246644</v>
      </c>
      <c r="AU1656" s="20">
        <f t="shared" ref="AU1656" si="1513">AT1657</f>
        <v>2.8360590578097136</v>
      </c>
      <c r="AV1656" s="12">
        <f t="shared" ref="AV1656" si="1514">AK1656*V1656*X1656*Z1657*AA1656*AB1657</f>
        <v>3.2346010998246646</v>
      </c>
      <c r="AW1656" s="12">
        <f t="shared" ref="AW1656" si="1515">AV1657</f>
        <v>2.8803305820380634</v>
      </c>
      <c r="AX1656" s="8">
        <f t="shared" si="1407"/>
        <v>3.2846010998246644</v>
      </c>
      <c r="AY1656" s="8">
        <f t="shared" si="1408"/>
        <v>2.8360590578097136</v>
      </c>
      <c r="AZ1656" s="8">
        <f t="shared" si="1409"/>
        <v>6.1206601576343775</v>
      </c>
      <c r="BA1656" s="8">
        <f t="shared" si="1410"/>
        <v>0.44854204201495085</v>
      </c>
      <c r="BB1656" s="62">
        <f t="shared" si="1411"/>
        <v>-134</v>
      </c>
      <c r="BC1656" s="21">
        <f t="shared" si="1412"/>
        <v>-138</v>
      </c>
      <c r="BD1656" s="21">
        <f t="shared" si="1413"/>
        <v>-111</v>
      </c>
      <c r="BE1656" s="21">
        <f t="shared" si="1414"/>
        <v>114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0.57213828348171225</v>
      </c>
      <c r="BG1656" s="22">
        <f t="shared" si="550"/>
        <v>0.5794790956324285</v>
      </c>
      <c r="BH1656" s="22">
        <f t="shared" si="550"/>
        <v>0.52582598855668006</v>
      </c>
      <c r="BI1656" s="22">
        <f t="shared" si="550"/>
        <v>0.46633301438839569</v>
      </c>
      <c r="BJ1656" s="21">
        <f t="shared" si="1416"/>
        <v>-127</v>
      </c>
      <c r="BK1656" s="21">
        <f t="shared" si="1417"/>
        <v>-138</v>
      </c>
      <c r="BL1656" s="21">
        <f t="shared" si="1418"/>
        <v>-111</v>
      </c>
      <c r="BM1656" s="21">
        <f t="shared" si="1419"/>
        <v>115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0.55921189770386104</v>
      </c>
      <c r="BO1656" s="22">
        <f t="shared" si="552"/>
        <v>0.57923806567144731</v>
      </c>
      <c r="BP1656" s="22">
        <f t="shared" si="552"/>
        <v>0.52506744334314137</v>
      </c>
      <c r="BQ1656" s="22">
        <f t="shared" si="552"/>
        <v>0.4651804484924501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8" customHeight="1" x14ac:dyDescent="0.3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Joonas Korpisalo</v>
      </c>
      <c r="J1657" s="33" t="s">
        <v>149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0</v>
      </c>
      <c r="O1657">
        <f t="shared" ref="O1657" si="1518">N1656</f>
        <v>0</v>
      </c>
      <c r="P1657" s="68">
        <f t="shared" si="1391"/>
        <v>0</v>
      </c>
      <c r="Q1657">
        <f t="shared" ref="Q1657" si="1519">P1656</f>
        <v>0</v>
      </c>
      <c r="R1657" s="5">
        <f t="shared" ref="R1657" si="1520">N1657/W1657/X1657/Z1656/AB1656/AA1657</f>
        <v>0</v>
      </c>
      <c r="S1657" s="5">
        <f t="shared" ref="S1657" si="1521">O1657/W1656/Y1657/Z1657/AA1656/AB1657</f>
        <v>0</v>
      </c>
      <c r="T1657" s="5">
        <f t="shared" ref="T1657" si="1522">P1657/W1657/X1657/Z1656/AB1656</f>
        <v>0</v>
      </c>
      <c r="U1657" s="5">
        <f t="shared" ref="U1657" si="1523">Q1657/W1656/Y1657/Z1657/AA1656</f>
        <v>0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1.04</v>
      </c>
      <c r="AA1657" s="23">
        <f>_xlfn.XLOOKUP(E1657,Injuries!A:A,Injuries!B:B)</f>
        <v>1</v>
      </c>
      <c r="AB1657" s="23">
        <f>_xlfn.XLOOKUP(E1657,Injuries!A:A,Injuries!C:C)</f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1484</v>
      </c>
      <c r="AK1657" s="23">
        <f>IF(AI1657=0,_xlfn.XLOOKUP(E1657,'Starting GF'!A:A,'Starting GF'!B:B),INDEX($AL$63:$AL1657,AI1657))</f>
        <v>2.9318876310919304</v>
      </c>
      <c r="AL1657" s="23">
        <f t="shared" si="1399"/>
        <v>2.9318876310919304</v>
      </c>
      <c r="AM1657" s="23">
        <f>IF(AI1657=0,_xlfn.XLOOKUP(E1657,'Starting GF'!A:A,'Starting GF'!C:C),INDEX($AN$63:$AN1657,AI1657))</f>
        <v>3.0640667389033434</v>
      </c>
      <c r="AN1657" s="23">
        <f t="shared" si="1400"/>
        <v>3.0640667389033434</v>
      </c>
      <c r="AO1657" s="23">
        <f>IF(AJ1657=0,_xlfn.XLOOKUP(I1657,Goalies!B:B,Goalies!I:I),INDEX($AP$105:$AP1657,AJ1657))</f>
        <v>3.2378479636822393</v>
      </c>
      <c r="AP1657" s="23">
        <f t="shared" si="1401"/>
        <v>3.2378479636822393</v>
      </c>
      <c r="AQ1657" s="23">
        <f t="shared" si="1402"/>
        <v>3.1866294084594773</v>
      </c>
      <c r="AR1657" s="66">
        <v>-0.05</v>
      </c>
      <c r="AS1657" s="96" t="s">
        <v>1592</v>
      </c>
      <c r="AT1657" s="20">
        <f t="shared" ref="AT1657" si="1526">(AK1657*V1657*X1657*Z1656*AA1657*AB1656*AC1657*AD1656*AG1657*AH1656)+AR1657</f>
        <v>2.8360590578097136</v>
      </c>
      <c r="AU1657" s="20">
        <f t="shared" ref="AU1657" si="1527">AT1656</f>
        <v>3.2846010998246644</v>
      </c>
      <c r="AV1657" s="12">
        <f t="shared" ref="AV1657" si="1528">AK1657*W1657*X1657*Z1656*AA1657*AB1656</f>
        <v>2.8803305820380634</v>
      </c>
      <c r="AW1657" s="12">
        <f t="shared" ref="AW1657" si="1529">AV1656</f>
        <v>3.2346010998246646</v>
      </c>
      <c r="AX1657" s="8">
        <f t="shared" si="1407"/>
        <v>2.8360590578097136</v>
      </c>
      <c r="AY1657" s="8">
        <f t="shared" si="1408"/>
        <v>3.2846010998246644</v>
      </c>
      <c r="AZ1657" s="8">
        <f t="shared" si="1409"/>
        <v>6.1206601576343775</v>
      </c>
      <c r="BA1657" s="8">
        <f t="shared" si="1410"/>
        <v>-0.44854204201495085</v>
      </c>
      <c r="BB1657" s="62">
        <f t="shared" si="1411"/>
        <v>134</v>
      </c>
      <c r="BC1657" s="21">
        <f t="shared" si="1412"/>
        <v>138</v>
      </c>
      <c r="BD1657" s="21">
        <f t="shared" si="1413"/>
        <v>111</v>
      </c>
      <c r="BE1657" s="21">
        <f t="shared" si="1414"/>
        <v>-114</v>
      </c>
      <c r="BF1657" s="94">
        <f t="shared" si="57"/>
        <v>0.42786171651828775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0.4205209043675715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0.47417401144332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0.53366698561160431</v>
      </c>
      <c r="BJ1657" s="21">
        <f t="shared" si="1416"/>
        <v>127</v>
      </c>
      <c r="BK1657" s="21">
        <f t="shared" si="1417"/>
        <v>138</v>
      </c>
      <c r="BL1657" s="21">
        <f t="shared" si="1418"/>
        <v>111</v>
      </c>
      <c r="BM1657" s="21">
        <f t="shared" si="1419"/>
        <v>-115</v>
      </c>
      <c r="BN1657" s="22">
        <f t="shared" si="61"/>
        <v>0.44078810229613896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0.42076193432855274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0.47493255665685863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0.5348195515075499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8" customHeight="1" x14ac:dyDescent="0.3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Sergei Bobrovsky</v>
      </c>
      <c r="J1658" s="33" t="s">
        <v>165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0</v>
      </c>
      <c r="O1658">
        <f t="shared" ref="O1658" si="1536">N1659</f>
        <v>0</v>
      </c>
      <c r="P1658" s="68">
        <f t="shared" si="1391"/>
        <v>0</v>
      </c>
      <c r="Q1658">
        <f t="shared" ref="Q1658" si="1537">P1659</f>
        <v>0</v>
      </c>
      <c r="R1658" s="5">
        <f t="shared" ref="R1658" si="1538">N1658/W1658/X1658/Z1659/AB1659/AA1658</f>
        <v>0</v>
      </c>
      <c r="S1658" s="5">
        <f t="shared" ref="S1658" si="1539">O1658/W1659/Y1658/Z1658/AA1659/AB1658</f>
        <v>0</v>
      </c>
      <c r="T1658" s="5">
        <f t="shared" ref="T1658" si="1540">P1658/W1658/X1658/Z1659/AB1659</f>
        <v>0</v>
      </c>
      <c r="U1658" s="5">
        <f t="shared" ref="U1658" si="1541">Q1658/W1659/Y1658/Z1658/AA1659</f>
        <v>0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0.995</v>
      </c>
      <c r="AA1658" s="23">
        <f>_xlfn.XLOOKUP(E1658,Injuries!A:A,Injuries!B:B)</f>
        <v>0.98</v>
      </c>
      <c r="AB1658" s="23">
        <f>_xlfn.XLOOKUP(E1658,Injuries!A:A,Injuries!C:C)</f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1505</v>
      </c>
      <c r="AK1658" s="23">
        <f>IF(AI1658=0,_xlfn.XLOOKUP(E1658,'Starting GF'!A:A,'Starting GF'!B:B),INDEX($AL$63:$AL1658,AI1658))</f>
        <v>3.1123902235436551</v>
      </c>
      <c r="AL1658" s="23">
        <f t="shared" si="1399"/>
        <v>3.1123902235436551</v>
      </c>
      <c r="AM1658" s="23">
        <f>IF(AI1658=0,_xlfn.XLOOKUP(E1658,'Starting GF'!A:A,'Starting GF'!C:C),INDEX($AN$63:$AN1658,AI1658))</f>
        <v>2.8269673052215638</v>
      </c>
      <c r="AN1658" s="23">
        <f t="shared" si="1400"/>
        <v>2.8269673052215638</v>
      </c>
      <c r="AO1658" s="23">
        <f>IF(AJ1658=0,_xlfn.XLOOKUP(I1658,Goalies!B:B,Goalies!I:I),INDEX($AP$105:$AP1658,AJ1658))</f>
        <v>2.7934594054010731</v>
      </c>
      <c r="AP1658" s="23">
        <f t="shared" si="1401"/>
        <v>2.7934594054010731</v>
      </c>
      <c r="AQ1658" s="23">
        <f t="shared" si="1402"/>
        <v>2.812832468695456</v>
      </c>
      <c r="AR1658" s="66">
        <v>0</v>
      </c>
      <c r="AS1658" s="96" t="s">
        <v>1592</v>
      </c>
      <c r="AT1658" s="20">
        <f t="shared" ref="AT1658" si="1544">(AK1658*V1658*X1658*Z1659*AA1658*AB1659*AC1658*AD1659*AG1658*AH1659)+AR1658</f>
        <v>2.9334640298843007</v>
      </c>
      <c r="AU1658" s="20">
        <f t="shared" ref="AU1658" si="1545">AT1659</f>
        <v>2.9201995958827949</v>
      </c>
      <c r="AV1658" s="12">
        <f t="shared" ref="AV1658" si="1546">AK1658*V1658*X1658*Z1659*AA1658*AB1659</f>
        <v>2.9334640298843007</v>
      </c>
      <c r="AW1658" s="12">
        <f t="shared" ref="AW1658" si="1547">AV1659</f>
        <v>2.9144033553006317</v>
      </c>
      <c r="AX1658" s="8">
        <f t="shared" si="1407"/>
        <v>2.9334640298843007</v>
      </c>
      <c r="AY1658" s="8">
        <f t="shared" si="1408"/>
        <v>2.9201995958827949</v>
      </c>
      <c r="AZ1658" s="8">
        <f t="shared" si="1409"/>
        <v>5.853663625767096</v>
      </c>
      <c r="BA1658" s="8">
        <f t="shared" si="1410"/>
        <v>1.3264434001505787E-2</v>
      </c>
      <c r="BB1658" s="62">
        <f t="shared" si="1411"/>
        <v>-104</v>
      </c>
      <c r="BC1658" s="21">
        <f t="shared" si="1412"/>
        <v>-117</v>
      </c>
      <c r="BD1658" s="21">
        <f t="shared" si="1413"/>
        <v>109</v>
      </c>
      <c r="BE1658" s="21">
        <f t="shared" si="1414"/>
        <v>135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0.50905456887046374</v>
      </c>
      <c r="BG1658" s="22">
        <f t="shared" si="550"/>
        <v>0.53819632181764843</v>
      </c>
      <c r="BH1658" s="22">
        <f t="shared" si="550"/>
        <v>0.47917085286639105</v>
      </c>
      <c r="BI1658" s="22">
        <f t="shared" si="550"/>
        <v>0.42489146723779181</v>
      </c>
      <c r="BJ1658" s="21">
        <f t="shared" si="1416"/>
        <v>-104</v>
      </c>
      <c r="BK1658" s="21">
        <f t="shared" si="1417"/>
        <v>-116</v>
      </c>
      <c r="BL1658" s="21">
        <f t="shared" si="1418"/>
        <v>109</v>
      </c>
      <c r="BM1658" s="21">
        <f t="shared" si="1419"/>
        <v>136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0.50967105076242747</v>
      </c>
      <c r="BO1658" s="22">
        <f t="shared" si="552"/>
        <v>0.53724040129932327</v>
      </c>
      <c r="BP1658" s="22">
        <f t="shared" si="552"/>
        <v>0.47784784222982313</v>
      </c>
      <c r="BQ1658" s="22">
        <f t="shared" si="552"/>
        <v>0.42351470627095888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8" customHeight="1" x14ac:dyDescent="0.3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0</v>
      </c>
      <c r="O1659">
        <f t="shared" ref="O1659" si="1550">N1658</f>
        <v>0</v>
      </c>
      <c r="P1659" s="68">
        <f t="shared" si="1391"/>
        <v>0</v>
      </c>
      <c r="Q1659">
        <f t="shared" ref="Q1659" si="1551">P1658</f>
        <v>0</v>
      </c>
      <c r="R1659" s="5">
        <f t="shared" ref="R1659" si="1552">N1659/W1659/X1659/Z1658/AB1658/AA1659</f>
        <v>0</v>
      </c>
      <c r="S1659" s="5">
        <f t="shared" ref="S1659" si="1553">O1659/W1658/Y1659/Z1659/AA1658/AB1659</f>
        <v>0</v>
      </c>
      <c r="T1659" s="5">
        <f t="shared" ref="T1659" si="1554">P1659/W1659/X1659/Z1658/AB1658</f>
        <v>0</v>
      </c>
      <c r="U1659" s="5">
        <f t="shared" ref="U1659" si="1555">Q1659/W1658/Y1659/Z1659/AA1658</f>
        <v>0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0.95505652203431213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f>_xlfn.XLOOKUP(E1659,Injuries!A:A,Injuries!B:B)</f>
        <v>1</v>
      </c>
      <c r="AB1659" s="23">
        <f>_xlfn.XLOOKUP(E1659,Injuries!A:A,Injuries!C:C)</f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f t="shared" si="1399"/>
        <v>2.8548723341635704</v>
      </c>
      <c r="AM1659" s="23">
        <f>IF(AI1659=0,_xlfn.XLOOKUP(E1659,'Starting GF'!A:A,'Starting GF'!C:C),INDEX($AN$63:$AN1659,AI1659))</f>
        <v>3.0126844234997172</v>
      </c>
      <c r="AN1659" s="23">
        <f t="shared" si="1400"/>
        <v>3.0126844234997172</v>
      </c>
      <c r="AO1659" s="23">
        <f>IF(AJ1659=0,_xlfn.XLOOKUP(I1659,Goalies!B:B,Goalies!I:I),INDEX($AP$105:$AP1659,AJ1659))</f>
        <v>2.8973384908072388</v>
      </c>
      <c r="AP1659" s="23">
        <f t="shared" si="1401"/>
        <v>2.8973384908072388</v>
      </c>
      <c r="AQ1659" s="23">
        <f t="shared" si="1402"/>
        <v>2.9072404686772271</v>
      </c>
      <c r="AR1659" s="66">
        <v>0</v>
      </c>
      <c r="AS1659" s="96" t="s">
        <v>1592</v>
      </c>
      <c r="AT1659" s="20">
        <f t="shared" ref="AT1659" si="1558">(AK1659*V1659*X1659*Z1658*AA1659*AB1658*AC1659*AD1658*AG1659*AH1658)+AR1659</f>
        <v>2.9201995958827949</v>
      </c>
      <c r="AU1659" s="20">
        <f t="shared" ref="AU1659" si="1559">AT1658</f>
        <v>2.9334640298843007</v>
      </c>
      <c r="AV1659" s="12">
        <f t="shared" ref="AV1659" si="1560">AK1659*W1659*X1659*Z1658*AA1659*AB1658</f>
        <v>2.9144033553006317</v>
      </c>
      <c r="AW1659" s="12">
        <f t="shared" ref="AW1659" si="1561">AV1658</f>
        <v>2.9334640298843007</v>
      </c>
      <c r="AX1659" s="8">
        <f t="shared" si="1407"/>
        <v>2.9201995958827949</v>
      </c>
      <c r="AY1659" s="8">
        <f t="shared" si="1408"/>
        <v>2.9334640298843007</v>
      </c>
      <c r="AZ1659" s="8">
        <f t="shared" si="1409"/>
        <v>5.853663625767096</v>
      </c>
      <c r="BA1659" s="8">
        <f t="shared" si="1410"/>
        <v>-1.3264434001505787E-2</v>
      </c>
      <c r="BB1659" s="62">
        <f t="shared" si="1411"/>
        <v>104</v>
      </c>
      <c r="BC1659" s="21">
        <f t="shared" si="1412"/>
        <v>117</v>
      </c>
      <c r="BD1659" s="21">
        <f t="shared" si="1413"/>
        <v>-109</v>
      </c>
      <c r="BE1659" s="21">
        <f t="shared" si="1414"/>
        <v>-135</v>
      </c>
      <c r="BF1659" s="94">
        <f t="shared" si="57"/>
        <v>0.49094543112953626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  <c r="BJ1659" s="21">
        <f t="shared" si="1416"/>
        <v>104</v>
      </c>
      <c r="BK1659" s="21">
        <f t="shared" si="1417"/>
        <v>116</v>
      </c>
      <c r="BL1659" s="21">
        <f t="shared" si="1418"/>
        <v>-109</v>
      </c>
      <c r="BM1659" s="21">
        <f t="shared" si="1419"/>
        <v>-136</v>
      </c>
      <c r="BN1659" s="22">
        <f t="shared" si="61"/>
        <v>0.49032894923757253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0.46275959870067673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0.52215215777017687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0.57648529372904112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8" customHeight="1" x14ac:dyDescent="0.3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1943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0</v>
      </c>
      <c r="O1660">
        <f t="shared" ref="O1660" si="1568">N1661</f>
        <v>0</v>
      </c>
      <c r="P1660" s="68">
        <f t="shared" si="1391"/>
        <v>0</v>
      </c>
      <c r="Q1660">
        <f t="shared" ref="Q1660" si="1569">P1661</f>
        <v>0</v>
      </c>
      <c r="R1660" s="5">
        <f t="shared" ref="R1660" si="1570">N1660/W1660/X1660/Z1661/AB1661/AA1660</f>
        <v>0</v>
      </c>
      <c r="S1660" s="5">
        <f t="shared" ref="S1660" si="1571">O1660/W1661/Y1660/Z1660/AA1661/AB1660</f>
        <v>0</v>
      </c>
      <c r="T1660" s="5">
        <f t="shared" ref="T1660" si="1572">P1660/W1660/X1660/Z1661/AB1661</f>
        <v>0</v>
      </c>
      <c r="U1660" s="5">
        <f t="shared" ref="U1660" si="1573">Q1660/W1661/Y1660/Z1660/AA1661</f>
        <v>0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0.96023824573561167</v>
      </c>
      <c r="Z1660" s="5">
        <f>IF(J1660="",1,(_xlfn.XLOOKUP(I1660,Goalies!B:B,Goalies!J:J)))</f>
        <v>1.02</v>
      </c>
      <c r="AA1660" s="23">
        <f>_xlfn.XLOOKUP(E1660,Injuries!A:A,Injuries!B:B)</f>
        <v>1</v>
      </c>
      <c r="AB1660" s="23">
        <f>_xlfn.XLOOKUP(E1660,Injuries!A:A,Injuries!C:C)</f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3.0653333431398884</v>
      </c>
      <c r="AL1660" s="23">
        <f t="shared" si="1399"/>
        <v>3.0653333431398884</v>
      </c>
      <c r="AM1660" s="23">
        <f>IF(AI1660=0,_xlfn.XLOOKUP(E1660,'Starting GF'!A:A,'Starting GF'!C:C),INDEX($AN$63:$AN1660,AI1660))</f>
        <v>3.094847414579732</v>
      </c>
      <c r="AN1660" s="23">
        <f t="shared" si="1400"/>
        <v>3.094847414579732</v>
      </c>
      <c r="AO1660" s="23">
        <f>IF(AJ1660=0,_xlfn.XLOOKUP(I1660,Goalies!B:B,Goalies!I:I),INDEX($AP$105:$AP1660,AJ1660))</f>
        <v>3.0752241038499628</v>
      </c>
      <c r="AP1660" s="23">
        <f t="shared" si="1401"/>
        <v>3.0752241038499628</v>
      </c>
      <c r="AQ1660" s="23">
        <f t="shared" si="1402"/>
        <v>3.1567443628713265</v>
      </c>
      <c r="AR1660" s="66">
        <v>7.0000000000000007E-2</v>
      </c>
      <c r="AS1660" s="96" t="s">
        <v>1593</v>
      </c>
      <c r="AT1660" s="20">
        <f t="shared" ref="AT1660" si="1576">(AK1660*V1660*X1660*Z1661*AA1660*AB1661*AC1660*AD1661*AG1660*AH1661)+AR1660</f>
        <v>3.1218222580063983</v>
      </c>
      <c r="AU1660" s="20">
        <f t="shared" ref="AU1660" si="1577">AT1661</f>
        <v>3.1067255493628325</v>
      </c>
      <c r="AV1660" s="12">
        <f t="shared" ref="AV1660" si="1578">AK1660*V1660*X1660*Z1661*AA1660*AB1661</f>
        <v>3.0518222580063985</v>
      </c>
      <c r="AW1660" s="12">
        <f t="shared" ref="AW1660" si="1579">AV1661</f>
        <v>3.1802254094385942</v>
      </c>
      <c r="AX1660" s="8">
        <f t="shared" si="1407"/>
        <v>3.1218222580063983</v>
      </c>
      <c r="AY1660" s="8">
        <f t="shared" si="1408"/>
        <v>3.1067255493628325</v>
      </c>
      <c r="AZ1660" s="8">
        <f t="shared" si="1409"/>
        <v>6.2285478073692309</v>
      </c>
      <c r="BA1660" s="8">
        <f t="shared" si="1410"/>
        <v>1.5096708643565826E-2</v>
      </c>
      <c r="BB1660" s="62">
        <f t="shared" si="1411"/>
        <v>-103</v>
      </c>
      <c r="BC1660" s="21">
        <f t="shared" si="1412"/>
        <v>-149</v>
      </c>
      <c r="BD1660" s="21">
        <f t="shared" si="1413"/>
        <v>-121</v>
      </c>
      <c r="BE1660" s="21">
        <f t="shared" si="1414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0.50772367762634008</v>
      </c>
      <c r="BG1660" s="22">
        <f t="shared" si="550"/>
        <v>0.59786997582065515</v>
      </c>
      <c r="BH1660" s="22">
        <f t="shared" si="550"/>
        <v>0.54686132300276991</v>
      </c>
      <c r="BI1660" s="22">
        <f t="shared" si="550"/>
        <v>0.48531384937411359</v>
      </c>
      <c r="BJ1660" s="21">
        <f t="shared" si="1416"/>
        <v>110</v>
      </c>
      <c r="BK1660" s="21">
        <f t="shared" si="1417"/>
        <v>-148</v>
      </c>
      <c r="BL1660" s="21">
        <f t="shared" si="1418"/>
        <v>-120</v>
      </c>
      <c r="BM1660" s="21">
        <f t="shared" si="1419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0.47657248995244361</v>
      </c>
      <c r="BO1660" s="22">
        <f t="shared" si="552"/>
        <v>0.59655848878585171</v>
      </c>
      <c r="BP1660" s="22">
        <f t="shared" si="552"/>
        <v>0.54558252337407009</v>
      </c>
      <c r="BQ1660" s="22">
        <f t="shared" si="552"/>
        <v>0.48437657008064228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8" customHeight="1" x14ac:dyDescent="0.3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0</v>
      </c>
      <c r="O1661">
        <f t="shared" ref="O1661" si="1582">N1660</f>
        <v>0</v>
      </c>
      <c r="P1661" s="68">
        <f t="shared" si="1391"/>
        <v>0</v>
      </c>
      <c r="Q1661">
        <f t="shared" ref="Q1661" si="1583">P1660</f>
        <v>0</v>
      </c>
      <c r="R1661" s="5">
        <f t="shared" ref="R1661" si="1584">N1661/W1661/X1661/Z1660/AB1660/AA1661</f>
        <v>0</v>
      </c>
      <c r="S1661" s="5">
        <f t="shared" ref="S1661" si="1585">O1661/W1660/Y1661/Z1661/AA1660/AB1661</f>
        <v>0</v>
      </c>
      <c r="T1661" s="5">
        <f t="shared" ref="T1661" si="1586">P1661/W1661/X1661/Z1660/AB1660</f>
        <v>0</v>
      </c>
      <c r="U1661" s="5">
        <f t="shared" ref="U1661" si="1587">Q1661/W1660/Y1661/Z1661/AA1660</f>
        <v>0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1.035585588898611</v>
      </c>
      <c r="Z1661" s="5">
        <f>IF(J1661="",1,(_xlfn.XLOOKUP(I1661,Goalies!B:B,Goalies!J:J)))</f>
        <v>0.99094124800379646</v>
      </c>
      <c r="AA1661" s="23">
        <f>_xlfn.XLOOKUP(E1661,Injuries!A:A,Injuries!B:B)</f>
        <v>1</v>
      </c>
      <c r="AB1661" s="23">
        <f>_xlfn.XLOOKUP(E1661,Injuries!A:A,Injuries!C:C)</f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f t="shared" si="1399"/>
        <v>2.8423052073774104</v>
      </c>
      <c r="AM1661" s="23">
        <f>IF(AI1661=0,_xlfn.XLOOKUP(E1661,'Starting GF'!A:A,'Starting GF'!C:C),INDEX($AN$63:$AN1661,AI1661))</f>
        <v>3.1304136335633261</v>
      </c>
      <c r="AN1661" s="23">
        <f t="shared" si="1400"/>
        <v>3.1304136335633261</v>
      </c>
      <c r="AO1661" s="23">
        <f>IF(AJ1661=0,_xlfn.XLOOKUP(I1661,Goalies!B:B,Goalies!I:I),INDEX($AP$105:$AP1661,AJ1661))</f>
        <v>3.1327957036337719</v>
      </c>
      <c r="AP1661" s="23">
        <f t="shared" si="1401"/>
        <v>3.1327957036337719</v>
      </c>
      <c r="AQ1661" s="23">
        <f t="shared" si="1402"/>
        <v>3.1020559928113416</v>
      </c>
      <c r="AR1661" s="66">
        <v>-7.0000000000000007E-2</v>
      </c>
      <c r="AS1661" s="96" t="s">
        <v>1593</v>
      </c>
      <c r="AT1661" s="20">
        <f t="shared" ref="AT1661" si="1590">(AK1661*V1661*X1661*Z1660*AA1661*AB1660*AC1661*AD1660*AG1661*AH1660)+AR1661</f>
        <v>3.1067255493628325</v>
      </c>
      <c r="AU1661" s="20">
        <f t="shared" ref="AU1661" si="1591">AT1660</f>
        <v>3.1218222580063983</v>
      </c>
      <c r="AV1661" s="12">
        <f t="shared" ref="AV1661" si="1592">AK1661*W1661*X1661*Z1660*AA1661*AB1660</f>
        <v>3.1802254094385942</v>
      </c>
      <c r="AW1661" s="12">
        <f t="shared" ref="AW1661" si="1593">AV1660</f>
        <v>3.0518222580063985</v>
      </c>
      <c r="AX1661" s="8">
        <f t="shared" si="1407"/>
        <v>3.1067255493628325</v>
      </c>
      <c r="AY1661" s="8">
        <f t="shared" si="1408"/>
        <v>3.1218222580063983</v>
      </c>
      <c r="AZ1661" s="8">
        <f t="shared" si="1409"/>
        <v>6.2285478073692309</v>
      </c>
      <c r="BA1661" s="8">
        <f t="shared" si="1410"/>
        <v>-1.5096708643565826E-2</v>
      </c>
      <c r="BB1661" s="62">
        <f t="shared" si="1411"/>
        <v>103</v>
      </c>
      <c r="BC1661" s="21">
        <f t="shared" si="1412"/>
        <v>149</v>
      </c>
      <c r="BD1661" s="21">
        <f t="shared" si="1413"/>
        <v>121</v>
      </c>
      <c r="BE1661" s="21">
        <f t="shared" si="1414"/>
        <v>-106</v>
      </c>
      <c r="BF1661" s="94">
        <f t="shared" si="57"/>
        <v>0.49227632237365992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0.40213002417934485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0.45313867699723009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0.51468615062588641</v>
      </c>
      <c r="BJ1661" s="21">
        <f t="shared" si="1416"/>
        <v>-110</v>
      </c>
      <c r="BK1661" s="21">
        <f t="shared" si="1417"/>
        <v>148</v>
      </c>
      <c r="BL1661" s="21">
        <f t="shared" si="1418"/>
        <v>120</v>
      </c>
      <c r="BM1661" s="21">
        <f t="shared" si="1419"/>
        <v>-106</v>
      </c>
      <c r="BN1661" s="22">
        <f t="shared" si="61"/>
        <v>0.52342751004755639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0.40344151121414823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0.45441747662592996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0.51562342991935772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8" customHeight="1" x14ac:dyDescent="0.3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0</v>
      </c>
      <c r="O1662">
        <f t="shared" ref="O1662" si="1600">N1663</f>
        <v>0</v>
      </c>
      <c r="P1662" s="68">
        <f t="shared" si="1391"/>
        <v>0</v>
      </c>
      <c r="Q1662">
        <f t="shared" ref="Q1662" si="1601">P1663</f>
        <v>0</v>
      </c>
      <c r="R1662" s="5">
        <f t="shared" ref="R1662" si="1602">N1662/W1662/X1662/Z1663/AB1663/AA1662</f>
        <v>0</v>
      </c>
      <c r="S1662" s="5">
        <f t="shared" ref="S1662" si="1603">O1662/W1663/Y1662/Z1662/AA1663/AB1662</f>
        <v>0</v>
      </c>
      <c r="T1662" s="5">
        <f t="shared" ref="T1662" si="1604">P1662/W1662/X1662/Z1663/AB1663</f>
        <v>0</v>
      </c>
      <c r="U1662" s="5">
        <f t="shared" ref="U1662" si="1605">Q1662/W1663/Y1662/Z1662/AA1663</f>
        <v>0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1.1285281250732857</v>
      </c>
      <c r="Z1662" s="5">
        <f>IF(J1662="",1,(_xlfn.XLOOKUP(I1662,Goalies!B:B,Goalies!J:J)))</f>
        <v>1.03</v>
      </c>
      <c r="AA1662" s="23">
        <f>_xlfn.XLOOKUP(E1662,Injuries!A:A,Injuries!B:B)</f>
        <v>0.98</v>
      </c>
      <c r="AB1662" s="23">
        <f>_xlfn.XLOOKUP(E1662,Injuries!A:A,Injuries!C:C)</f>
        <v>1.02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f t="shared" si="1399"/>
        <v>2.9983884773145051</v>
      </c>
      <c r="AM1662" s="23">
        <f>IF(AI1662=0,_xlfn.XLOOKUP(E1662,'Starting GF'!A:A,'Starting GF'!C:C),INDEX($AN$63:$AN1662,AI1662))</f>
        <v>3.1548855008367171</v>
      </c>
      <c r="AN1662" s="23">
        <f t="shared" si="1400"/>
        <v>3.1548855008367171</v>
      </c>
      <c r="AO1662" s="23">
        <f>IF(AJ1662=0,_xlfn.XLOOKUP(I1662,Goalies!B:B,Goalies!I:I),INDEX($AP$105:$AP1662,AJ1662))</f>
        <v>3.297332012228726</v>
      </c>
      <c r="AP1662" s="23">
        <f t="shared" si="1401"/>
        <v>3.297332012228726</v>
      </c>
      <c r="AQ1662" s="23">
        <f t="shared" si="1402"/>
        <v>3.2495320658618185</v>
      </c>
      <c r="AR1662" s="66">
        <v>0</v>
      </c>
      <c r="AS1662" s="96" t="s">
        <v>1593</v>
      </c>
      <c r="AT1662" s="20">
        <f t="shared" ref="AT1662" si="1608">(AK1662*V1662*X1662*Z1663*AA1662*AB1663*AC1662*AD1663*AG1662*AH1663)+AR1662</f>
        <v>2.7898262783501684</v>
      </c>
      <c r="AU1662" s="20">
        <f t="shared" ref="AU1662" si="1609">AT1663</f>
        <v>3.6919051789944173</v>
      </c>
      <c r="AV1662" s="12">
        <f t="shared" ref="AV1662" si="1610">AK1662*V1662*X1662*Z1663*AA1662*AB1663</f>
        <v>2.7898262783501684</v>
      </c>
      <c r="AW1662" s="12">
        <f t="shared" ref="AW1662" si="1611">AV1663</f>
        <v>3.771034249580747</v>
      </c>
      <c r="AX1662" s="8">
        <f t="shared" si="1407"/>
        <v>2.7898262783501684</v>
      </c>
      <c r="AY1662" s="8">
        <f t="shared" si="1408"/>
        <v>3.6919051789944173</v>
      </c>
      <c r="AZ1662" s="8">
        <f t="shared" si="1409"/>
        <v>6.4817314573445852</v>
      </c>
      <c r="BA1662" s="8">
        <f t="shared" si="1410"/>
        <v>-0.90207890064424889</v>
      </c>
      <c r="BB1662" s="62">
        <f t="shared" si="1411"/>
        <v>175</v>
      </c>
      <c r="BC1662" s="21">
        <f t="shared" si="1412"/>
        <v>-174</v>
      </c>
      <c r="BD1662" s="21">
        <f t="shared" si="1413"/>
        <v>-143</v>
      </c>
      <c r="BE1662" s="21">
        <f t="shared" si="1414"/>
        <v>-109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0.36377146826028278</v>
      </c>
      <c r="BG1662" s="22">
        <f t="shared" si="550"/>
        <v>0.63438493836802246</v>
      </c>
      <c r="BH1662" s="22">
        <f t="shared" si="550"/>
        <v>0.58814566888490938</v>
      </c>
      <c r="BI1662" s="22">
        <f t="shared" si="550"/>
        <v>0.52211745829863432</v>
      </c>
      <c r="BJ1662" s="21">
        <f t="shared" si="1416"/>
        <v>184</v>
      </c>
      <c r="BK1662" s="21">
        <f t="shared" si="1417"/>
        <v>-181</v>
      </c>
      <c r="BL1662" s="21">
        <f t="shared" si="1418"/>
        <v>-150</v>
      </c>
      <c r="BM1662" s="21">
        <f t="shared" si="1419"/>
        <v>-114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0.35263421683014151</v>
      </c>
      <c r="BO1662" s="22">
        <f t="shared" si="552"/>
        <v>0.64464791420709444</v>
      </c>
      <c r="BP1662" s="22">
        <f t="shared" si="552"/>
        <v>0.59972895118938518</v>
      </c>
      <c r="BQ1662" s="22">
        <f t="shared" si="552"/>
        <v>0.53242323853202222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8" customHeight="1" x14ac:dyDescent="0.3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0</v>
      </c>
      <c r="O1663">
        <f t="shared" ref="O1663" si="1614">N1662</f>
        <v>0</v>
      </c>
      <c r="P1663" s="68">
        <f t="shared" si="1391"/>
        <v>0</v>
      </c>
      <c r="Q1663">
        <f t="shared" ref="Q1663" si="1615">P1662</f>
        <v>0</v>
      </c>
      <c r="R1663" s="5">
        <f t="shared" ref="R1663" si="1616">N1663/W1663/X1663/Z1662/AB1662/AA1663</f>
        <v>0</v>
      </c>
      <c r="S1663" s="5">
        <f t="shared" ref="S1663" si="1617">O1663/W1662/Y1663/Z1663/AA1662/AB1663</f>
        <v>0</v>
      </c>
      <c r="T1663" s="5">
        <f t="shared" ref="T1663" si="1618">P1663/W1663/X1663/Z1662/AB1662</f>
        <v>0</v>
      </c>
      <c r="U1663" s="5">
        <f t="shared" ref="U1663" si="1619">Q1663/W1662/Y1663/Z1663/AA1662</f>
        <v>0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f>_xlfn.XLOOKUP(E1663,Injuries!A:A,Injuries!B:B)</f>
        <v>0.94</v>
      </c>
      <c r="AB1663" s="23">
        <f>_xlfn.XLOOKUP(E1663,Injuries!A:A,Injuries!C:C)</f>
        <v>1.0149999999999999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f t="shared" si="1399"/>
        <v>3.3404432502169255</v>
      </c>
      <c r="AM1663" s="23">
        <f>IF(AI1663=0,_xlfn.XLOOKUP(E1663,'Starting GF'!A:A,'Starting GF'!C:C),INDEX($AN$63:$AN1663,AI1663))</f>
        <v>2.9892389507795527</v>
      </c>
      <c r="AN1663" s="23">
        <f t="shared" si="1400"/>
        <v>2.9892389507795527</v>
      </c>
      <c r="AO1663" s="23">
        <f>IF(AJ1663=0,_xlfn.XLOOKUP(I1663,Goalies!B:B,Goalies!I:I),INDEX($AP$105:$AP1663,AJ1663))</f>
        <v>3.063258815850634</v>
      </c>
      <c r="AP1663" s="23">
        <f t="shared" si="1401"/>
        <v>3.063258815850634</v>
      </c>
      <c r="AQ1663" s="23">
        <f t="shared" si="1402"/>
        <v>2.9145079770100639</v>
      </c>
      <c r="AR1663" s="66">
        <v>0</v>
      </c>
      <c r="AS1663" s="96" t="s">
        <v>1593</v>
      </c>
      <c r="AT1663" s="20">
        <f t="shared" ref="AT1663" si="1622">(AK1663*V1663*X1663*Z1662*AA1663*AB1662*AC1663*AD1662*AG1663*AH1662)+AR1663</f>
        <v>3.6919051789944173</v>
      </c>
      <c r="AU1663" s="20">
        <f t="shared" ref="AU1663" si="1623">AT1662</f>
        <v>2.7898262783501684</v>
      </c>
      <c r="AV1663" s="12">
        <f t="shared" ref="AV1663" si="1624">AK1663*W1663*X1663*Z1662*AA1663*AB1662</f>
        <v>3.771034249580747</v>
      </c>
      <c r="AW1663" s="12">
        <f t="shared" ref="AW1663" si="1625">AV1662</f>
        <v>2.7898262783501684</v>
      </c>
      <c r="AX1663" s="8">
        <f t="shared" si="1407"/>
        <v>3.6919051789944173</v>
      </c>
      <c r="AY1663" s="8">
        <f t="shared" si="1408"/>
        <v>2.7898262783501684</v>
      </c>
      <c r="AZ1663" s="8">
        <f t="shared" si="1409"/>
        <v>6.4817314573445852</v>
      </c>
      <c r="BA1663" s="8">
        <f t="shared" si="1410"/>
        <v>0.90207890064424889</v>
      </c>
      <c r="BB1663" s="62">
        <f t="shared" si="1411"/>
        <v>-175</v>
      </c>
      <c r="BC1663" s="21">
        <f t="shared" si="1412"/>
        <v>174</v>
      </c>
      <c r="BD1663" s="21">
        <f t="shared" si="1413"/>
        <v>143</v>
      </c>
      <c r="BE1663" s="21">
        <f t="shared" si="1414"/>
        <v>109</v>
      </c>
      <c r="BF1663" s="94">
        <f t="shared" si="57"/>
        <v>0.63622853173971716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0.36561506163197754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0.41185433111509057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0.47788254170136563</v>
      </c>
      <c r="BJ1663" s="21">
        <f t="shared" si="1416"/>
        <v>-184</v>
      </c>
      <c r="BK1663" s="21">
        <f t="shared" si="1417"/>
        <v>181</v>
      </c>
      <c r="BL1663" s="21">
        <f t="shared" si="1418"/>
        <v>150</v>
      </c>
      <c r="BM1663" s="21">
        <f t="shared" si="1419"/>
        <v>114</v>
      </c>
      <c r="BN1663" s="22">
        <f t="shared" si="61"/>
        <v>0.64736578316985849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0.3553520857929055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0.40027104881061482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0.46757676146797772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8" customHeight="1" x14ac:dyDescent="0.3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0</v>
      </c>
      <c r="O1664">
        <f t="shared" ref="O1664" si="1633">N1665</f>
        <v>0</v>
      </c>
      <c r="P1664" s="68">
        <f t="shared" si="1391"/>
        <v>0</v>
      </c>
      <c r="Q1664">
        <f t="shared" ref="Q1664" si="1634">P1665</f>
        <v>0</v>
      </c>
      <c r="R1664" s="5">
        <f t="shared" ref="R1664" si="1635">N1664/W1664/X1664/Z1665/AB1665/AA1664</f>
        <v>0</v>
      </c>
      <c r="S1664" s="5">
        <f t="shared" ref="S1664" si="1636">O1664/W1665/Y1664/Z1664/AA1665/AB1664</f>
        <v>0</v>
      </c>
      <c r="T1664" s="5">
        <f t="shared" ref="T1664" si="1637">P1664/W1664/X1664/Z1665/AB1665</f>
        <v>0</v>
      </c>
      <c r="U1664" s="5">
        <f t="shared" ref="U1664" si="1638">Q1664/W1665/Y1664/Z1664/AA1665</f>
        <v>0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1.01</v>
      </c>
      <c r="AA1664" s="23">
        <f>_xlfn.XLOOKUP(E1664,Injuries!A:A,Injuries!B:B)</f>
        <v>1</v>
      </c>
      <c r="AB1664" s="23">
        <f>_xlfn.XLOOKUP(E1664,Injuries!A:A,Injuries!C:C)</f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399"/>
        <v>2.9477473499218645</v>
      </c>
      <c r="AM1664" s="23">
        <f>IF(AI1664=0,_xlfn.XLOOKUP(E1664,'Starting GF'!A:A,'Starting GF'!C:C),INDEX($AN$63:$AN1664,AI1664))</f>
        <v>3.098221321875918</v>
      </c>
      <c r="AN1664" s="23">
        <f t="shared" si="1400"/>
        <v>3.098221321875918</v>
      </c>
      <c r="AO1664" s="23">
        <f>IF(AJ1664=0,_xlfn.XLOOKUP(I1664,Goalies!B:B,Goalies!I:I),INDEX($AP$105:$AP1664,AJ1664))</f>
        <v>3.1285726033183892</v>
      </c>
      <c r="AP1664" s="23">
        <f t="shared" si="1401"/>
        <v>3.1285726033183892</v>
      </c>
      <c r="AQ1664" s="23">
        <f t="shared" si="1402"/>
        <v>3.1292035350946774</v>
      </c>
      <c r="AR1664" s="66">
        <v>0</v>
      </c>
      <c r="AS1664" s="96" t="s">
        <v>1593</v>
      </c>
      <c r="AT1664" s="20">
        <f t="shared" ref="AT1664" si="1641">(AK1664*V1664*X1664*Z1665*AA1664*AB1665*AC1664*AD1665*AG1664*AH1665)+AR1664</f>
        <v>2.7730590894977682</v>
      </c>
      <c r="AU1664" s="20">
        <f t="shared" ref="AU1664" si="1642">AT1665</f>
        <v>3.3167532458321185</v>
      </c>
      <c r="AV1664" s="12">
        <f t="shared" ref="AV1664" si="1643">AK1664*V1664*X1664*Z1665*AA1664*AB1665</f>
        <v>2.7730590894977682</v>
      </c>
      <c r="AW1664" s="12">
        <f t="shared" ref="AW1664" si="1644">AV1665</f>
        <v>3.3878416375925946</v>
      </c>
      <c r="AX1664" s="8">
        <f t="shared" si="1407"/>
        <v>2.7730590894977682</v>
      </c>
      <c r="AY1664" s="8">
        <f t="shared" si="1408"/>
        <v>3.3167532458321185</v>
      </c>
      <c r="AZ1664" s="8">
        <f t="shared" si="1409"/>
        <v>6.0898123353298867</v>
      </c>
      <c r="BA1664" s="8">
        <f t="shared" si="1410"/>
        <v>-0.54369415633435025</v>
      </c>
      <c r="BB1664" s="62">
        <f t="shared" si="1411"/>
        <v>142</v>
      </c>
      <c r="BC1664" s="21">
        <f t="shared" si="1412"/>
        <v>-135</v>
      </c>
      <c r="BD1664" s="21">
        <f t="shared" si="1413"/>
        <v>-108</v>
      </c>
      <c r="BE1664" s="21">
        <f t="shared" si="1414"/>
        <v>117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0.41267683810537109</v>
      </c>
      <c r="BG1664" s="22">
        <f t="shared" si="550"/>
        <v>0.57497704689269824</v>
      </c>
      <c r="BH1664" s="22">
        <f t="shared" si="550"/>
        <v>0.52022569484437353</v>
      </c>
      <c r="BI1664" s="22">
        <f t="shared" si="550"/>
        <v>0.46084139511446232</v>
      </c>
      <c r="BJ1664" s="21">
        <f t="shared" si="1416"/>
        <v>148</v>
      </c>
      <c r="BK1664" s="21">
        <f t="shared" si="1417"/>
        <v>-142</v>
      </c>
      <c r="BL1664" s="21">
        <f t="shared" si="1418"/>
        <v>-114</v>
      </c>
      <c r="BM1664" s="21">
        <f t="shared" si="1419"/>
        <v>111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0.40302903355291908</v>
      </c>
      <c r="BO1664" s="22">
        <f t="shared" si="552"/>
        <v>0.58673692257975096</v>
      </c>
      <c r="BP1664" s="22">
        <f t="shared" si="552"/>
        <v>0.53368465202966453</v>
      </c>
      <c r="BQ1664" s="22">
        <f t="shared" si="552"/>
        <v>0.47297639797830926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8" customHeight="1" x14ac:dyDescent="0.3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0</v>
      </c>
      <c r="O1665">
        <f t="shared" ref="O1665" si="1647">N1664</f>
        <v>0</v>
      </c>
      <c r="P1665" s="68">
        <f t="shared" si="1391"/>
        <v>0</v>
      </c>
      <c r="Q1665">
        <f t="shared" ref="Q1665" si="1648">P1664</f>
        <v>0</v>
      </c>
      <c r="R1665" s="5">
        <f t="shared" ref="R1665" si="1649">N1665/W1665/X1665/Z1664/AB1664/AA1665</f>
        <v>0</v>
      </c>
      <c r="S1665" s="5">
        <f t="shared" ref="S1665" si="1650">O1665/W1664/Y1665/Z1665/AA1664/AB1665</f>
        <v>0</v>
      </c>
      <c r="T1665" s="5">
        <f t="shared" ref="T1665" si="1651">P1665/W1665/X1665/Z1664/AB1664</f>
        <v>0</v>
      </c>
      <c r="U1665" s="5">
        <f t="shared" ref="U1665" si="1652">Q1665/W1664/Y1665/Z1665/AA1664</f>
        <v>0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1.0466963925256481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f>_xlfn.XLOOKUP(E1665,Injuries!A:A,Injuries!B:B)</f>
        <v>0.94</v>
      </c>
      <c r="AB1665" s="23">
        <f>_xlfn.XLOOKUP(E1665,Injuries!A:A,Injuries!C:C)</f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399"/>
        <v>3.1787319638967459</v>
      </c>
      <c r="AM1665" s="23">
        <f>IF(AI1665=0,_xlfn.XLOOKUP(E1665,'Starting GF'!A:A,'Starting GF'!C:C),INDEX($AN$63:$AN1665,AI1665))</f>
        <v>2.8468752584326014</v>
      </c>
      <c r="AN1665" s="23">
        <f t="shared" si="1400"/>
        <v>2.8468752584326014</v>
      </c>
      <c r="AO1665" s="23">
        <f>IF(AJ1665=0,_xlfn.XLOOKUP(I1665,Goalies!B:B,Goalies!I:I),INDEX($AP$105:$AP1665,AJ1665))</f>
        <v>2.8427821019531461</v>
      </c>
      <c r="AP1665" s="23">
        <f t="shared" si="1401"/>
        <v>2.8427821019531461</v>
      </c>
      <c r="AQ1665" s="23">
        <f t="shared" si="1402"/>
        <v>2.8184065058482752</v>
      </c>
      <c r="AR1665" s="66">
        <v>0</v>
      </c>
      <c r="AS1665" s="96" t="s">
        <v>1593</v>
      </c>
      <c r="AT1665" s="20">
        <f t="shared" ref="AT1665" si="1655">(AK1665*V1665*X1665*Z1664*AA1665*AB1664*AC1665*AD1664*AG1665*AH1664)+AR1665</f>
        <v>3.3167532458321185</v>
      </c>
      <c r="AU1665" s="20">
        <f t="shared" ref="AU1665" si="1656">AT1664</f>
        <v>2.7730590894977682</v>
      </c>
      <c r="AV1665" s="12">
        <f t="shared" ref="AV1665" si="1657">AK1665*W1665*X1665*Z1664*AA1665*AB1664</f>
        <v>3.3878416375925946</v>
      </c>
      <c r="AW1665" s="12">
        <f t="shared" ref="AW1665" si="1658">AV1664</f>
        <v>2.7730590894977682</v>
      </c>
      <c r="AX1665" s="8">
        <f t="shared" si="1407"/>
        <v>3.3167532458321185</v>
      </c>
      <c r="AY1665" s="8">
        <f t="shared" si="1408"/>
        <v>2.7730590894977682</v>
      </c>
      <c r="AZ1665" s="8">
        <f t="shared" si="1409"/>
        <v>6.0898123353298867</v>
      </c>
      <c r="BA1665" s="8">
        <f t="shared" si="1410"/>
        <v>0.54369415633435025</v>
      </c>
      <c r="BB1665" s="62">
        <f t="shared" si="1411"/>
        <v>-142</v>
      </c>
      <c r="BC1665" s="21">
        <f t="shared" si="1412"/>
        <v>135</v>
      </c>
      <c r="BD1665" s="21">
        <f t="shared" si="1413"/>
        <v>108</v>
      </c>
      <c r="BE1665" s="21">
        <f t="shared" si="1414"/>
        <v>-117</v>
      </c>
      <c r="BF1665" s="94">
        <f t="shared" si="57"/>
        <v>0.58732316189462885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0.4250229531073017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0.47977430515562647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0.53915860488553768</v>
      </c>
      <c r="BJ1665" s="21">
        <f t="shared" si="1416"/>
        <v>-148</v>
      </c>
      <c r="BK1665" s="21">
        <f t="shared" si="1417"/>
        <v>142</v>
      </c>
      <c r="BL1665" s="21">
        <f t="shared" si="1418"/>
        <v>114</v>
      </c>
      <c r="BM1665" s="21">
        <f t="shared" si="1419"/>
        <v>-111</v>
      </c>
      <c r="BN1665" s="22">
        <f t="shared" si="61"/>
        <v>0.59697096644708092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0.41326307742024904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0.46631534797033541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0.52702360202169074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8" customHeight="1" x14ac:dyDescent="0.3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>TBL Andrei Vasilevskiy</v>
      </c>
      <c r="J1666" s="33" t="s">
        <v>187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0</v>
      </c>
      <c r="O1666">
        <f t="shared" ref="O1666" si="1665">N1667</f>
        <v>0</v>
      </c>
      <c r="P1666" s="68">
        <f t="shared" ref="P1666:P1681" si="1666">N1666</f>
        <v>0</v>
      </c>
      <c r="Q1666">
        <f t="shared" ref="Q1666" si="1667">P1667</f>
        <v>0</v>
      </c>
      <c r="R1666" s="5">
        <f t="shared" ref="R1666" si="1668">N1666/W1666/X1666/Z1667/AB1667/AA1666</f>
        <v>0</v>
      </c>
      <c r="S1666" s="5">
        <f t="shared" ref="S1666" si="1669">O1666/W1667/Y1666/Z1666/AA1667/AB1666</f>
        <v>0</v>
      </c>
      <c r="T1666" s="5">
        <f t="shared" ref="T1666" si="1670">P1666/W1666/X1666/Z1667/AB1667</f>
        <v>0</v>
      </c>
      <c r="U1666" s="5">
        <f t="shared" ref="U1666" si="1671">Q1666/W1667/Y1666/Z1666/AA1667</f>
        <v>0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" si="1672">AM1667/K1666</f>
        <v>1.1452702702702704</v>
      </c>
      <c r="Y1666" s="5">
        <f t="shared" ref="Y1666" si="1673">AK1667/K1666</f>
        <v>0.91450898372983014</v>
      </c>
      <c r="Z1666" s="5">
        <f>IF(J1666="",1,(_xlfn.XLOOKUP(I1666,Goalies!B:B,Goalies!J:J)))</f>
        <v>0.96499999999999997</v>
      </c>
      <c r="AA1666" s="23">
        <f>_xlfn.XLOOKUP(E1666,Injuries!A:A,Injuries!B:B)</f>
        <v>0.93</v>
      </c>
      <c r="AB1666" s="23">
        <f>_xlfn.XLOOKUP(E1666,Injuries!A:A,Injuries!C:C)</f>
        <v>1.05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1523</v>
      </c>
      <c r="AK1666" s="23">
        <f>IF(AI1666=0,_xlfn.XLOOKUP(E1666,'Starting GF'!A:A,'Starting GF'!B:B),INDEX($AL$63:$AL1666,AI1666))</f>
        <v>3.3792482218053363</v>
      </c>
      <c r="AL1666" s="23">
        <f t="shared" ref="AL1666:AL1681" si="1674">IF(R1666=0,AK1666,R1666*L1666*(1-M1666)+T1666*L1666*M1666+AK1666*(1-L1666))</f>
        <v>3.3792482218053363</v>
      </c>
      <c r="AM1666" s="23">
        <f>IF(AI1666=0,_xlfn.XLOOKUP(E1666,'Starting GF'!A:A,'Starting GF'!C:C),INDEX($AN$63:$AN1666,AI1666))</f>
        <v>2.6169942674414828</v>
      </c>
      <c r="AN1666" s="23">
        <f t="shared" ref="AN1666:AN1681" si="1675">IF(S1666=0,AM1666,S1666*L1666+AM1666*(1-L1666))</f>
        <v>2.6169942674414828</v>
      </c>
      <c r="AO1666" s="23">
        <f>IF(AJ1666=0,_xlfn.XLOOKUP(I1666,Goalies!B:B,Goalies!I:I),INDEX($AP$105:$AP1666,AJ1666))</f>
        <v>2.5835263332000444</v>
      </c>
      <c r="AP1666" s="23">
        <f t="shared" ref="AP1666:AP1681" si="1676">IF(S1666=0,AO1666,S1666*L1666*Z1666+AO1666*(1-L1666))</f>
        <v>2.5835263332000444</v>
      </c>
      <c r="AQ1666" s="23">
        <f t="shared" ref="AQ1666:AQ1681" si="1677">AM1666*Z1666</f>
        <v>2.525399468081031</v>
      </c>
      <c r="AR1666" s="66">
        <v>0</v>
      </c>
      <c r="AS1666" s="96" t="s">
        <v>1593</v>
      </c>
      <c r="AT1666" s="20">
        <f t="shared" ref="AT1666" si="1678">(AK1666*V1666*X1666*Z1667*AA1666*AB1667*AC1666*AD1667*AG1666*AH1667)+AR1666</f>
        <v>3.8331925676902889</v>
      </c>
      <c r="AU1666" s="20">
        <f t="shared" ref="AU1666" si="1679">AT1667</f>
        <v>2.3879946493466395</v>
      </c>
      <c r="AV1666" s="12">
        <f t="shared" ref="AV1666" si="1680">AK1666*V1666*X1666*Z1667*AA1666*AB1667</f>
        <v>3.8331925676902889</v>
      </c>
      <c r="AW1666" s="12">
        <f t="shared" ref="AW1666" si="1681">AV1667</f>
        <v>2.3772178454329898</v>
      </c>
      <c r="AX1666" s="8">
        <f t="shared" ref="AX1666:AX1681" si="1682">(AT1666-N1666)</f>
        <v>3.8331925676902889</v>
      </c>
      <c r="AY1666" s="8">
        <f t="shared" ref="AY1666:AY1681" si="1683">(AU1666-O1666)</f>
        <v>2.3879946493466395</v>
      </c>
      <c r="AZ1666" s="8">
        <f t="shared" ref="AZ1666:AZ1681" si="1684">SUM(AX1666:AY1666)</f>
        <v>6.2211872170369285</v>
      </c>
      <c r="BA1666" s="8">
        <f t="shared" ref="BA1666:BA1681" si="1685">AX1666-AY1666</f>
        <v>1.4451979183436494</v>
      </c>
      <c r="BB1666" s="62">
        <f t="shared" ref="BB1666:BB1681" si="1686">IF(BF1666=0.5,100,IF(BF1666&gt;0.5,-ROUND(100*BF1666/(1-BF1666),0),ROUND(100*(1-BF1666)/BF1666,0)))</f>
        <v>-250</v>
      </c>
      <c r="BC1666" s="21">
        <f t="shared" ref="BC1666:BC1681" si="1687">IF(BG1666=0.5,100,IF(BG1666&gt;0.5,-ROUND(100*BG1666/(1-BG1666),0),ROUND(100*(1-BG1666)/BG1666,0)))</f>
        <v>-147</v>
      </c>
      <c r="BD1666" s="21">
        <f t="shared" ref="BD1666:BD1681" si="1688">IF(BH1666=0.5,100,IF(BH1666&gt;0.5,-ROUND(100*BH1666/(1-BH1666),0),ROUND(100*(1-BH1666)/BH1666,0)))</f>
        <v>-118</v>
      </c>
      <c r="BE1666" s="21">
        <f t="shared" ref="BE1666:BE1681" si="1689">IF(BI1666=0.5,100,IF(BI1666&gt;0.5,-ROUND(100*BI1666/(1-BI1666),0),ROUND(100*(1-BI1666)/BI1666,0)))</f>
        <v>110</v>
      </c>
      <c r="BF1666" s="94">
        <f t="shared" ref="BF1666" si="169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0.71450105320323776</v>
      </c>
      <c r="BG1666" s="22">
        <f t="shared" si="550"/>
        <v>0.59525039058612839</v>
      </c>
      <c r="BH1666" s="22">
        <f t="shared" si="550"/>
        <v>0.540384953796194</v>
      </c>
      <c r="BI1666" s="22">
        <f t="shared" si="550"/>
        <v>0.47588296288650933</v>
      </c>
      <c r="BJ1666" s="21">
        <f t="shared" ref="BJ1666:BJ1681" si="1691">IF(BN1666=0.5,100,IF(BN1666&gt;0.5,-ROUND(100*BN1666/(1-BN1666),0),ROUND(100*(1-BN1666)/BN1666,0)))</f>
        <v>-251</v>
      </c>
      <c r="BK1666" s="21">
        <f t="shared" ref="BK1666:BK1681" si="1692">IF(BO1666=0.5,100,IF(BO1666&gt;0.5,-ROUND(100*BO1666/(1-BO1666),0),ROUND(100*(1-BO1666)/BO1666,0)))</f>
        <v>-146</v>
      </c>
      <c r="BL1666" s="21">
        <f t="shared" ref="BL1666:BL1681" si="1693">IF(BP1666=0.5,100,IF(BP1666&gt;0.5,-ROUND(100*BP1666/(1-BP1666),0),ROUND(100*(1-BP1666)/BP1666,0)))</f>
        <v>-117</v>
      </c>
      <c r="BM1666" s="21">
        <f t="shared" ref="BM1666:BM1681" si="1694">IF(BQ1666=0.5,100,IF(BQ1666&gt;0.5,-ROUND(100*BQ1666/(1-BQ1666),0),ROUND(100*(1-BQ1666)/BQ1666,0)))</f>
        <v>111</v>
      </c>
      <c r="BN1666" s="22">
        <f t="shared" ref="BN1666" si="1695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0.71534442549030519</v>
      </c>
      <c r="BO1666" s="22">
        <f t="shared" si="552"/>
        <v>0.59408280398254365</v>
      </c>
      <c r="BP1666" s="22">
        <f t="shared" si="552"/>
        <v>0.53885708505869057</v>
      </c>
      <c r="BQ1666" s="22">
        <f t="shared" si="552"/>
        <v>0.4743316128393299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8" customHeight="1" x14ac:dyDescent="0.3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 xml:space="preserve">CHI 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0</v>
      </c>
      <c r="O1667">
        <f t="shared" ref="O1667" si="1696">N1666</f>
        <v>0</v>
      </c>
      <c r="P1667" s="68">
        <f t="shared" si="1666"/>
        <v>0</v>
      </c>
      <c r="Q1667">
        <f t="shared" ref="Q1667" si="1697">P1666</f>
        <v>0</v>
      </c>
      <c r="R1667" s="5">
        <f t="shared" ref="R1667" si="1698">N1667/W1667/X1667/Z1666/AB1666/AA1667</f>
        <v>0</v>
      </c>
      <c r="S1667" s="5">
        <f t="shared" ref="S1667" si="1699">O1667/W1666/Y1667/Z1667/AA1666/AB1667</f>
        <v>0</v>
      </c>
      <c r="T1667" s="5">
        <f t="shared" ref="T1667" si="1700">P1667/W1667/X1667/Z1666/AB1666</f>
        <v>0</v>
      </c>
      <c r="U1667" s="5">
        <f t="shared" ref="U1667" si="1701">Q1667/W1666/Y1667/Z1667/AA1666</f>
        <v>0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" si="1702">AM1666/K1667</f>
        <v>0.88411968494644688</v>
      </c>
      <c r="Y1667" s="5">
        <f t="shared" ref="Y1667" si="1703">AK1666/K1667</f>
        <v>1.141637912772073</v>
      </c>
      <c r="Z1667" s="5">
        <f>IF(J1667="",1,(_xlfn.XLOOKUP(I1667,Goalies!B:B,Goalies!J:J)))</f>
        <v>1</v>
      </c>
      <c r="AA1667" s="23">
        <f>_xlfn.XLOOKUP(E1667,Injuries!A:A,Injuries!B:B)</f>
        <v>0.97499999999999998</v>
      </c>
      <c r="AB1667" s="23">
        <f>_xlfn.XLOOKUP(E1667,Injuries!A:A,Injuries!C:C)</f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0</v>
      </c>
      <c r="AK1667" s="23">
        <f>IF(AI1667=0,_xlfn.XLOOKUP(E1667,'Starting GF'!A:A,'Starting GF'!B:B),INDEX($AL$63:$AL1667,AI1667))</f>
        <v>2.7069465918402971</v>
      </c>
      <c r="AL1667" s="23">
        <f t="shared" si="1674"/>
        <v>2.7069465918402971</v>
      </c>
      <c r="AM1667" s="23">
        <f>IF(AI1667=0,_xlfn.XLOOKUP(E1667,'Starting GF'!A:A,'Starting GF'!C:C),INDEX($AN$63:$AN1667,AI1667))</f>
        <v>3.39</v>
      </c>
      <c r="AN1667" s="23">
        <f t="shared" si="1675"/>
        <v>3.39</v>
      </c>
      <c r="AO1667" s="23" t="e">
        <f>IF(AJ1667=0,_xlfn.XLOOKUP(I1667,Goalies!B:B,Goalies!I:I),INDEX($AP$105:$AP1667,AJ1667))</f>
        <v>#N/A</v>
      </c>
      <c r="AP1667" s="23" t="e">
        <f t="shared" si="1676"/>
        <v>#N/A</v>
      </c>
      <c r="AQ1667" s="23">
        <f t="shared" si="1677"/>
        <v>3.39</v>
      </c>
      <c r="AR1667" s="66">
        <v>0</v>
      </c>
      <c r="AS1667" s="96" t="s">
        <v>1593</v>
      </c>
      <c r="AT1667" s="20">
        <f t="shared" ref="AT1667" si="1704">(AK1667*V1667*X1667*Z1666*AA1667*AB1666*AC1667*AD1666*AG1667*AH1666)+AR1667</f>
        <v>2.3879946493466395</v>
      </c>
      <c r="AU1667" s="20">
        <f t="shared" ref="AU1667" si="1705">AT1666</f>
        <v>3.8331925676902889</v>
      </c>
      <c r="AV1667" s="12">
        <f t="shared" ref="AV1667" si="1706">AK1667*W1667*X1667*Z1666*AA1667*AB1666</f>
        <v>2.3772178454329898</v>
      </c>
      <c r="AW1667" s="12">
        <f t="shared" ref="AW1667" si="1707">AV1666</f>
        <v>3.8331925676902889</v>
      </c>
      <c r="AX1667" s="8">
        <f t="shared" si="1682"/>
        <v>2.3879946493466395</v>
      </c>
      <c r="AY1667" s="8">
        <f t="shared" si="1683"/>
        <v>3.8331925676902889</v>
      </c>
      <c r="AZ1667" s="8">
        <f t="shared" si="1684"/>
        <v>6.2211872170369285</v>
      </c>
      <c r="BA1667" s="8">
        <f t="shared" si="1685"/>
        <v>-1.4451979183436494</v>
      </c>
      <c r="BB1667" s="62">
        <f t="shared" si="1686"/>
        <v>250</v>
      </c>
      <c r="BC1667" s="21">
        <f t="shared" si="1687"/>
        <v>147</v>
      </c>
      <c r="BD1667" s="21">
        <f t="shared" si="1688"/>
        <v>118</v>
      </c>
      <c r="BE1667" s="21">
        <f t="shared" si="1689"/>
        <v>-110</v>
      </c>
      <c r="BF1667" s="94">
        <f t="shared" si="57"/>
        <v>0.28549894679676224</v>
      </c>
      <c r="BG1667" s="22">
        <f t="shared" ref="BG1667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0.40474960941387156</v>
      </c>
      <c r="BH1667" s="22">
        <f t="shared" ref="BH1667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0.459615046203806</v>
      </c>
      <c r="BI1667" s="22">
        <f t="shared" ref="BI1667" si="171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0.52411703711349067</v>
      </c>
      <c r="BJ1667" s="21">
        <f t="shared" si="1691"/>
        <v>251</v>
      </c>
      <c r="BK1667" s="21">
        <f t="shared" si="1692"/>
        <v>146</v>
      </c>
      <c r="BL1667" s="21">
        <f t="shared" si="1693"/>
        <v>117</v>
      </c>
      <c r="BM1667" s="21">
        <f t="shared" si="1694"/>
        <v>-111</v>
      </c>
      <c r="BN1667" s="22">
        <f t="shared" si="61"/>
        <v>0.28465557450969481</v>
      </c>
      <c r="BO1667" s="22">
        <f t="shared" ref="BO1667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0.40591719601745641</v>
      </c>
      <c r="BP1667" s="22">
        <f t="shared" ref="BP1667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0.46114291494130943</v>
      </c>
      <c r="BQ1667" s="22">
        <f t="shared" ref="BQ1667" si="1713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0.5256683871606701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8" customHeight="1" x14ac:dyDescent="0.3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0</v>
      </c>
      <c r="O1668">
        <f t="shared" ref="O1668" si="1714">N1669</f>
        <v>0</v>
      </c>
      <c r="P1668" s="68">
        <f t="shared" si="1666"/>
        <v>0</v>
      </c>
      <c r="Q1668">
        <f t="shared" ref="Q1668" si="1715">P1669</f>
        <v>0</v>
      </c>
      <c r="R1668" s="5">
        <f t="shared" ref="R1668" si="1716">N1668/W1668/X1668/Z1669/AB1669/AA1668</f>
        <v>0</v>
      </c>
      <c r="S1668" s="5">
        <f t="shared" ref="S1668" si="1717">O1668/W1669/Y1668/Z1668/AA1669/AB1668</f>
        <v>0</v>
      </c>
      <c r="T1668" s="5">
        <f t="shared" ref="T1668" si="1718">P1668/W1668/X1668/Z1669/AB1669</f>
        <v>0</v>
      </c>
      <c r="U1668" s="5">
        <f t="shared" ref="U1668" si="1719">Q1668/W1669/Y1668/Z1668/AA1669</f>
        <v>0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" si="1720">AM1669/K1668</f>
        <v>1.0319079853820199</v>
      </c>
      <c r="Y1668" s="5">
        <f t="shared" ref="Y1668" si="1721">AK1669/K1668</f>
        <v>1.0279291813629989</v>
      </c>
      <c r="Z1668" s="5">
        <f>IF(J1668="",1,(_xlfn.XLOOKUP(I1668,Goalies!B:B,Goalies!J:J)))</f>
        <v>1</v>
      </c>
      <c r="AA1668" s="23">
        <f>_xlfn.XLOOKUP(E1668,Injuries!A:A,Injuries!B:B)</f>
        <v>0.97499999999999998</v>
      </c>
      <c r="AB1668" s="23">
        <f>_xlfn.XLOOKUP(E1668,Injuries!A:A,Injuries!C:C)</f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1552</v>
      </c>
      <c r="AK1668" s="23">
        <f>IF(AI1668=0,_xlfn.XLOOKUP(E1668,'Starting GF'!A:A,'Starting GF'!B:B),INDEX($AL$63:$AL1668,AI1668))</f>
        <v>3.21</v>
      </c>
      <c r="AL1668" s="23">
        <f t="shared" si="1674"/>
        <v>3.21</v>
      </c>
      <c r="AM1668" s="23">
        <f>IF(AI1668=0,_xlfn.XLOOKUP(E1668,'Starting GF'!A:A,'Starting GF'!C:C),INDEX($AN$63:$AN1668,AI1668))</f>
        <v>2.76</v>
      </c>
      <c r="AN1668" s="23">
        <f t="shared" si="1675"/>
        <v>2.76</v>
      </c>
      <c r="AO1668" s="23">
        <f>IF(AJ1668=0,_xlfn.XLOOKUP(I1668,Goalies!B:B,Goalies!I:I),INDEX($AP$105:$AP1668,AJ1668))</f>
        <v>2.6690163449249975</v>
      </c>
      <c r="AP1668" s="23">
        <f t="shared" si="1676"/>
        <v>2.6690163449249975</v>
      </c>
      <c r="AQ1668" s="23">
        <f t="shared" si="1677"/>
        <v>2.76</v>
      </c>
      <c r="AR1668" s="66">
        <v>-2.5000000000000001E-2</v>
      </c>
      <c r="AS1668" s="96" t="s">
        <v>1593</v>
      </c>
      <c r="AT1668" s="20">
        <f t="shared" ref="AT1668" si="1722">(AK1668*V1668*X1668*Z1669*AA1668*AB1669*AC1668*AD1669*AG1668*AH1669)+AR1668</f>
        <v>3.0106111032332064</v>
      </c>
      <c r="AU1668" s="20">
        <f t="shared" ref="AU1668" si="1723">AT1669</f>
        <v>2.9419768412240987</v>
      </c>
      <c r="AV1668" s="12">
        <f t="shared" ref="AV1668" si="1724">AK1668*V1668*X1668*Z1669*AA1668*AB1669</f>
        <v>3.0356111032332063</v>
      </c>
      <c r="AW1668" s="12">
        <f t="shared" ref="AW1668" si="1725">AV1669</f>
        <v>2.979496774748172</v>
      </c>
      <c r="AX1668" s="8">
        <f t="shared" si="1682"/>
        <v>3.0106111032332064</v>
      </c>
      <c r="AY1668" s="8">
        <f t="shared" si="1683"/>
        <v>2.9419768412240987</v>
      </c>
      <c r="AZ1668" s="8">
        <f t="shared" si="1684"/>
        <v>5.9525879444573047</v>
      </c>
      <c r="BA1668" s="8">
        <f t="shared" si="1685"/>
        <v>6.8634262009107605E-2</v>
      </c>
      <c r="BB1668" s="62">
        <f t="shared" si="1686"/>
        <v>-108</v>
      </c>
      <c r="BC1668" s="21">
        <f t="shared" si="1687"/>
        <v>-125</v>
      </c>
      <c r="BD1668" s="21">
        <f t="shared" si="1688"/>
        <v>101</v>
      </c>
      <c r="BE1668" s="21">
        <f t="shared" si="1689"/>
        <v>127</v>
      </c>
      <c r="BF1668" s="94">
        <f t="shared" ref="BF1668" si="1726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0.51857499620665926</v>
      </c>
      <c r="BG1668" s="22">
        <f t="shared" si="550"/>
        <v>0.55504555817516732</v>
      </c>
      <c r="BH1668" s="22">
        <f t="shared" si="550"/>
        <v>0.49795197830534377</v>
      </c>
      <c r="BI1668" s="22">
        <f t="shared" si="550"/>
        <v>0.4413208334535389</v>
      </c>
      <c r="BJ1668" s="21">
        <f t="shared" si="1691"/>
        <v>-106</v>
      </c>
      <c r="BK1668" s="21">
        <f t="shared" si="1692"/>
        <v>-130</v>
      </c>
      <c r="BL1668" s="21">
        <f t="shared" si="1693"/>
        <v>-103</v>
      </c>
      <c r="BM1668" s="21">
        <f t="shared" si="1694"/>
        <v>122</v>
      </c>
      <c r="BN1668" s="22">
        <f t="shared" ref="BN1668" si="1727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0.51376747104692155</v>
      </c>
      <c r="BO1668" s="22">
        <f t="shared" si="552"/>
        <v>0.56433484129834843</v>
      </c>
      <c r="BP1668" s="22">
        <f t="shared" si="552"/>
        <v>0.50819930006320102</v>
      </c>
      <c r="BQ1668" s="22">
        <f t="shared" si="552"/>
        <v>0.45018739969575727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8" customHeight="1" x14ac:dyDescent="0.3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Joseph Woll</v>
      </c>
      <c r="J1669" s="33" t="s">
        <v>190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0</v>
      </c>
      <c r="O1669">
        <f t="shared" ref="O1669" si="1728">N1668</f>
        <v>0</v>
      </c>
      <c r="P1669" s="68">
        <f t="shared" si="1666"/>
        <v>0</v>
      </c>
      <c r="Q1669">
        <f t="shared" ref="Q1669" si="1729">P1668</f>
        <v>0</v>
      </c>
      <c r="R1669" s="5">
        <f t="shared" ref="R1669" si="1730">N1669/W1669/X1669/Z1668/AB1668/AA1669</f>
        <v>0</v>
      </c>
      <c r="S1669" s="5">
        <f t="shared" ref="S1669" si="1731">O1669/W1668/Y1669/Z1669/AA1668/AB1669</f>
        <v>0</v>
      </c>
      <c r="T1669" s="5">
        <f t="shared" ref="T1669" si="1732">P1669/W1669/X1669/Z1668/AB1668</f>
        <v>0</v>
      </c>
      <c r="U1669" s="5">
        <f t="shared" ref="U1669" si="1733">Q1669/W1668/Y1669/Z1669/AA1668</f>
        <v>0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" si="1734">AM1668/K1669</f>
        <v>0.93243243243243235</v>
      </c>
      <c r="Y1669" s="5">
        <f t="shared" ref="Y1669" si="1735">AK1668/K1669</f>
        <v>1.0844594594594594</v>
      </c>
      <c r="Z1669" s="5">
        <f>IF(J1669="",1,(_xlfn.XLOOKUP(I1669,Goalies!B:B,Goalies!J:J)))</f>
        <v>0.97</v>
      </c>
      <c r="AA1669" s="23">
        <f>_xlfn.XLOOKUP(E1669,Injuries!A:A,Injuries!B:B)</f>
        <v>0.96</v>
      </c>
      <c r="AB1669" s="23">
        <f>_xlfn.XLOOKUP(E1669,Injuries!A:A,Injuries!C:C)</f>
        <v>1.02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1535</v>
      </c>
      <c r="AK1669" s="23">
        <f>IF(AI1669=0,_xlfn.XLOOKUP(E1669,'Starting GF'!A:A,'Starting GF'!B:B),INDEX($AL$63:$AL1669,AI1669))</f>
        <v>3.0426703768344767</v>
      </c>
      <c r="AL1669" s="23">
        <f t="shared" si="1674"/>
        <v>3.0426703768344767</v>
      </c>
      <c r="AM1669" s="23">
        <f>IF(AI1669=0,_xlfn.XLOOKUP(E1669,'Starting GF'!A:A,'Starting GF'!C:C),INDEX($AN$63:$AN1669,AI1669))</f>
        <v>3.0544476367307789</v>
      </c>
      <c r="AN1669" s="23">
        <f t="shared" si="1675"/>
        <v>3.0544476367307789</v>
      </c>
      <c r="AO1669" s="23">
        <f>IF(AJ1669=0,_xlfn.XLOOKUP(I1669,Goalies!B:B,Goalies!I:I),INDEX($AP$105:$AP1669,AJ1669))</f>
        <v>3.0358417269402542</v>
      </c>
      <c r="AP1669" s="23">
        <f t="shared" si="1676"/>
        <v>3.0358417269402542</v>
      </c>
      <c r="AQ1669" s="23">
        <f t="shared" si="1677"/>
        <v>2.9628142076288553</v>
      </c>
      <c r="AR1669" s="66">
        <v>2.5000000000000001E-2</v>
      </c>
      <c r="AS1669" s="96" t="s">
        <v>1593</v>
      </c>
      <c r="AT1669" s="20">
        <f t="shared" ref="AT1669" si="1736">(AK1669*V1669*X1669*Z1668*AA1669*AB1668*AC1669*AD1668*AG1669*AH1668)+AR1669</f>
        <v>2.9419768412240987</v>
      </c>
      <c r="AU1669" s="20">
        <f t="shared" ref="AU1669" si="1737">AT1668</f>
        <v>3.0106111032332064</v>
      </c>
      <c r="AV1669" s="12">
        <f t="shared" ref="AV1669" si="1738">AK1669*W1669*X1669*Z1668*AA1669*AB1668</f>
        <v>2.979496774748172</v>
      </c>
      <c r="AW1669" s="12">
        <f t="shared" ref="AW1669" si="1739">AV1668</f>
        <v>3.0356111032332063</v>
      </c>
      <c r="AX1669" s="8">
        <f t="shared" si="1682"/>
        <v>2.9419768412240987</v>
      </c>
      <c r="AY1669" s="8">
        <f t="shared" si="1683"/>
        <v>3.0106111032332064</v>
      </c>
      <c r="AZ1669" s="8">
        <f t="shared" si="1684"/>
        <v>5.9525879444573047</v>
      </c>
      <c r="BA1669" s="8">
        <f t="shared" si="1685"/>
        <v>-6.8634262009107605E-2</v>
      </c>
      <c r="BB1669" s="62">
        <f t="shared" si="1686"/>
        <v>108</v>
      </c>
      <c r="BC1669" s="21">
        <f t="shared" si="1687"/>
        <v>125</v>
      </c>
      <c r="BD1669" s="21">
        <f t="shared" si="1688"/>
        <v>-101</v>
      </c>
      <c r="BE1669" s="21">
        <f t="shared" si="1689"/>
        <v>-127</v>
      </c>
      <c r="BF1669" s="94">
        <f t="shared" si="57"/>
        <v>0.48142500379334074</v>
      </c>
      <c r="BG1669" s="22">
        <f t="shared" ref="BG1669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0.44495444182483268</v>
      </c>
      <c r="BH1669" s="22">
        <f t="shared" ref="BH1669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0.50204802169465623</v>
      </c>
      <c r="BI1669" s="22">
        <f t="shared" ref="BI1669" si="1742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0.5586791665464611</v>
      </c>
      <c r="BJ1669" s="21">
        <f t="shared" si="1691"/>
        <v>106</v>
      </c>
      <c r="BK1669" s="21">
        <f t="shared" si="1692"/>
        <v>130</v>
      </c>
      <c r="BL1669" s="21">
        <f t="shared" si="1693"/>
        <v>103</v>
      </c>
      <c r="BM1669" s="21">
        <f t="shared" si="1694"/>
        <v>-122</v>
      </c>
      <c r="BN1669" s="22">
        <f t="shared" si="61"/>
        <v>0.48623252895307845</v>
      </c>
      <c r="BO1669" s="22">
        <f t="shared" ref="BO1669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0.43566515870165157</v>
      </c>
      <c r="BP1669" s="22">
        <f t="shared" ref="BP1669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0.49180069993679898</v>
      </c>
      <c r="BQ1669" s="22">
        <f t="shared" ref="BQ1669" si="1745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0.54981260030424273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8" customHeight="1" x14ac:dyDescent="0.3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Joel Hofer</v>
      </c>
      <c r="J1670" s="33" t="s">
        <v>233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0</v>
      </c>
      <c r="O1670">
        <f t="shared" ref="O1670" si="1746">N1671</f>
        <v>0</v>
      </c>
      <c r="P1670" s="68">
        <f t="shared" si="1666"/>
        <v>0</v>
      </c>
      <c r="Q1670">
        <f t="shared" ref="Q1670" si="1747">P1671</f>
        <v>0</v>
      </c>
      <c r="R1670" s="5">
        <f t="shared" ref="R1670" si="1748">N1670/W1670/X1670/Z1671/AB1671/AA1670</f>
        <v>0</v>
      </c>
      <c r="S1670" s="5">
        <f t="shared" ref="S1670" si="1749">O1670/W1671/Y1670/Z1670/AA1671/AB1670</f>
        <v>0</v>
      </c>
      <c r="T1670" s="5">
        <f t="shared" ref="T1670" si="1750">P1670/W1670/X1670/Z1671/AB1671</f>
        <v>0</v>
      </c>
      <c r="U1670" s="5">
        <f t="shared" ref="U1670" si="1751">Q1670/W1671/Y1670/Z1670/AA1671</f>
        <v>0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" si="1752">AM1671/K1670</f>
        <v>0.97365729613160501</v>
      </c>
      <c r="Y1670" s="5">
        <f t="shared" ref="Y1670" si="1753">AK1671/K1670</f>
        <v>1.0547085558437033</v>
      </c>
      <c r="Z1670" s="5">
        <f>IF(J1670="",1,(_xlfn.XLOOKUP(I1670,Goalies!B:B,Goalies!J:J)))</f>
        <v>0.98</v>
      </c>
      <c r="AA1670" s="23">
        <f>_xlfn.XLOOKUP(E1670,Injuries!A:A,Injuries!B:B)</f>
        <v>0.95</v>
      </c>
      <c r="AB1670" s="23">
        <f>_xlfn.XLOOKUP(E1670,Injuries!A:A,Injuries!C:C)</f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1528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2.7154856075114999</v>
      </c>
      <c r="AM1670" s="23">
        <f>IF(AI1670=0,_xlfn.XLOOKUP(E1670,'Starting GF'!A:A,'Starting GF'!C:C),INDEX($AN$63:$AN1670,AI1670))</f>
        <v>3.1543344671177911</v>
      </c>
      <c r="AN1670" s="23">
        <f t="shared" si="1675"/>
        <v>3.1543344671177911</v>
      </c>
      <c r="AO1670" s="23">
        <f>IF(AJ1670=0,_xlfn.XLOOKUP(I1670,Goalies!B:B,Goalies!I:I),INDEX($AP$105:$AP1670,AJ1670))</f>
        <v>3.1098740810297896</v>
      </c>
      <c r="AP1670" s="23">
        <f t="shared" si="1676"/>
        <v>3.1098740810297896</v>
      </c>
      <c r="AQ1670" s="23">
        <f t="shared" si="1677"/>
        <v>3.0912477777754352</v>
      </c>
      <c r="AR1670" s="66">
        <v>0.02</v>
      </c>
      <c r="AS1670" s="96" t="s">
        <v>1593</v>
      </c>
      <c r="AT1670" s="20">
        <f t="shared" ref="AT1670" si="1754">(AK1670*V1670*X1670*Z1671*AA1670*AB1671*AC1670*AD1671*AG1670*AH1671)+AR1670</f>
        <v>2.6950188146918896</v>
      </c>
      <c r="AU1670" s="20">
        <f t="shared" ref="AU1670" si="1755">AT1671</f>
        <v>3.1728628725659997</v>
      </c>
      <c r="AV1670" s="12">
        <f t="shared" ref="AV1670" si="1756">AK1670*V1670*X1670*Z1671*AA1670*AB1671</f>
        <v>2.6750188146918896</v>
      </c>
      <c r="AW1670" s="12">
        <f t="shared" ref="AW1670" si="1757">AV1671</f>
        <v>3.1784537711426655</v>
      </c>
      <c r="AX1670" s="8">
        <f t="shared" si="1682"/>
        <v>2.6950188146918896</v>
      </c>
      <c r="AY1670" s="8">
        <f t="shared" si="1683"/>
        <v>3.1728628725659997</v>
      </c>
      <c r="AZ1670" s="8">
        <f t="shared" si="1684"/>
        <v>5.8678816872578894</v>
      </c>
      <c r="BA1670" s="8">
        <f t="shared" si="1685"/>
        <v>-0.47784405787411011</v>
      </c>
      <c r="BB1670" s="62">
        <f t="shared" si="1686"/>
        <v>138</v>
      </c>
      <c r="BC1670" s="21">
        <f t="shared" si="1687"/>
        <v>-118</v>
      </c>
      <c r="BD1670" s="21">
        <f t="shared" si="1688"/>
        <v>108</v>
      </c>
      <c r="BE1670" s="21">
        <f t="shared" si="1689"/>
        <v>135</v>
      </c>
      <c r="BF1670" s="94">
        <f t="shared" ref="BF1670" si="1758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0.42023678353451188</v>
      </c>
      <c r="BG1670" s="22">
        <f t="shared" si="550"/>
        <v>0.54131384996873655</v>
      </c>
      <c r="BH1670" s="22">
        <f t="shared" si="550"/>
        <v>0.48167447658603502</v>
      </c>
      <c r="BI1670" s="22">
        <f t="shared" si="550"/>
        <v>0.42624939664031136</v>
      </c>
      <c r="BJ1670" s="21">
        <f t="shared" si="1691"/>
        <v>140</v>
      </c>
      <c r="BK1670" s="21">
        <f t="shared" si="1692"/>
        <v>-117</v>
      </c>
      <c r="BL1670" s="21">
        <f t="shared" si="1693"/>
        <v>109</v>
      </c>
      <c r="BM1670" s="21">
        <f t="shared" si="1694"/>
        <v>136</v>
      </c>
      <c r="BN1670" s="22">
        <f t="shared" ref="BN1670" si="1759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0.41644625132920787</v>
      </c>
      <c r="BO1670" s="22">
        <f t="shared" si="552"/>
        <v>0.53871836781413662</v>
      </c>
      <c r="BP1670" s="22">
        <f t="shared" si="552"/>
        <v>0.4787549722689235</v>
      </c>
      <c r="BQ1670" s="22">
        <f t="shared" si="552"/>
        <v>0.42367628037137284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8" customHeight="1" x14ac:dyDescent="0.3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 xml:space="preserve">DAL 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0</v>
      </c>
      <c r="O1671">
        <f t="shared" ref="O1671" si="1760">N1670</f>
        <v>0</v>
      </c>
      <c r="P1671" s="68">
        <f t="shared" si="1666"/>
        <v>0</v>
      </c>
      <c r="Q1671">
        <f t="shared" ref="Q1671" si="1761">P1670</f>
        <v>0</v>
      </c>
      <c r="R1671" s="5">
        <f t="shared" ref="R1671" si="1762">N1671/W1671/X1671/Z1670/AB1670/AA1671</f>
        <v>0</v>
      </c>
      <c r="S1671" s="5">
        <f t="shared" ref="S1671" si="1763">O1671/W1670/Y1671/Z1671/AA1670/AB1671</f>
        <v>0</v>
      </c>
      <c r="T1671" s="5">
        <f t="shared" ref="T1671" si="1764">P1671/W1671/X1671/Z1670/AB1670</f>
        <v>0</v>
      </c>
      <c r="U1671" s="5">
        <f t="shared" ref="U1671" si="1765">Q1671/W1670/Y1671/Z1671/AA1670</f>
        <v>0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" si="1766">AM1670/K1671</f>
        <v>1.0656535361884429</v>
      </c>
      <c r="Y1671" s="5">
        <f t="shared" ref="Y1671" si="1767">AK1670/K1671</f>
        <v>0.91739378632145274</v>
      </c>
      <c r="Z1671" s="5">
        <f>IF(J1671="",1,(_xlfn.XLOOKUP(I1671,Goalies!B:B,Goalies!J:J)))</f>
        <v>1</v>
      </c>
      <c r="AA1671" s="23">
        <f>_xlfn.XLOOKUP(E1671,Injuries!A:A,Injuries!B:B)</f>
        <v>0.96</v>
      </c>
      <c r="AB1671" s="23">
        <f>_xlfn.XLOOKUP(E1671,Injuries!A:A,Injuries!C:C)</f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0</v>
      </c>
      <c r="AK1671" s="23">
        <f>IF(AI1671=0,_xlfn.XLOOKUP(E1671,'Starting GF'!A:A,'Starting GF'!B:B),INDEX($AL$63:$AL1671,AI1671))</f>
        <v>3.1219373252973615</v>
      </c>
      <c r="AL1671" s="23">
        <f t="shared" si="1674"/>
        <v>3.1219373252973615</v>
      </c>
      <c r="AM1671" s="23">
        <f>IF(AI1671=0,_xlfn.XLOOKUP(E1671,'Starting GF'!A:A,'Starting GF'!C:C),INDEX($AN$63:$AN1671,AI1671))</f>
        <v>2.8820255965495507</v>
      </c>
      <c r="AN1671" s="23">
        <f t="shared" si="1675"/>
        <v>2.8820255965495507</v>
      </c>
      <c r="AO1671" s="23" t="e">
        <f>IF(AJ1671=0,_xlfn.XLOOKUP(I1671,Goalies!B:B,Goalies!I:I),INDEX($AP$105:$AP1671,AJ1671))</f>
        <v>#N/A</v>
      </c>
      <c r="AP1671" s="23" t="e">
        <f t="shared" si="1676"/>
        <v>#N/A</v>
      </c>
      <c r="AQ1671" s="23">
        <f t="shared" si="1677"/>
        <v>2.8820255965495507</v>
      </c>
      <c r="AR1671" s="66">
        <v>-0.02</v>
      </c>
      <c r="AS1671" s="96" t="s">
        <v>1593</v>
      </c>
      <c r="AT1671" s="20">
        <f t="shared" ref="AT1671" si="1768">(AK1671*V1671*X1671*Z1670*AA1671*AB1670*AC1671*AD1670*AG1671*AH1670)+AR1671</f>
        <v>3.1728628725659997</v>
      </c>
      <c r="AU1671" s="20">
        <f t="shared" ref="AU1671" si="1769">AT1670</f>
        <v>2.6950188146918896</v>
      </c>
      <c r="AV1671" s="12">
        <f t="shared" ref="AV1671" si="1770">AK1671*W1671*X1671*Z1670*AA1671*AB1670</f>
        <v>3.1784537711426655</v>
      </c>
      <c r="AW1671" s="12">
        <f t="shared" ref="AW1671" si="1771">AV1670</f>
        <v>2.6750188146918896</v>
      </c>
      <c r="AX1671" s="8">
        <f t="shared" si="1682"/>
        <v>3.1728628725659997</v>
      </c>
      <c r="AY1671" s="8">
        <f t="shared" si="1683"/>
        <v>2.6950188146918896</v>
      </c>
      <c r="AZ1671" s="8">
        <f t="shared" si="1684"/>
        <v>5.8678816872578894</v>
      </c>
      <c r="BA1671" s="8">
        <f t="shared" si="1685"/>
        <v>0.47784405787411011</v>
      </c>
      <c r="BB1671" s="62">
        <f t="shared" si="1686"/>
        <v>-138</v>
      </c>
      <c r="BC1671" s="21">
        <f t="shared" si="1687"/>
        <v>118</v>
      </c>
      <c r="BD1671" s="21">
        <f t="shared" si="1688"/>
        <v>-108</v>
      </c>
      <c r="BE1671" s="21">
        <f t="shared" si="1689"/>
        <v>-135</v>
      </c>
      <c r="BF1671" s="94">
        <f t="shared" si="57"/>
        <v>0.57976321646548812</v>
      </c>
      <c r="BG1671" s="22">
        <f t="shared" ref="BG167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0.45868615003126345</v>
      </c>
      <c r="BH1671" s="22">
        <f t="shared" ref="BH167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0.51832552341396498</v>
      </c>
      <c r="BI1671" s="22">
        <f t="shared" ref="BI167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0.57375060335968864</v>
      </c>
      <c r="BJ1671" s="21">
        <f t="shared" si="1691"/>
        <v>-140</v>
      </c>
      <c r="BK1671" s="21">
        <f t="shared" si="1692"/>
        <v>117</v>
      </c>
      <c r="BL1671" s="21">
        <f t="shared" si="1693"/>
        <v>-109</v>
      </c>
      <c r="BM1671" s="21">
        <f t="shared" si="1694"/>
        <v>-136</v>
      </c>
      <c r="BN1671" s="22">
        <f t="shared" si="61"/>
        <v>0.58355374867079213</v>
      </c>
      <c r="BO1671" s="22">
        <f t="shared" ref="BO167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0.46128163218586338</v>
      </c>
      <c r="BP1671" s="22">
        <f t="shared" ref="BP167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0.5212450277310765</v>
      </c>
      <c r="BQ1671" s="22">
        <f t="shared" ref="BQ167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0.57632371962862716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8" customHeight="1" x14ac:dyDescent="0.3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 xml:space="preserve">PHI 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0</v>
      </c>
      <c r="O1672">
        <f t="shared" ref="O1672" si="1778">N1673</f>
        <v>0</v>
      </c>
      <c r="P1672" s="68">
        <f t="shared" si="1666"/>
        <v>0</v>
      </c>
      <c r="Q1672">
        <f t="shared" ref="Q1672" si="1779">P1673</f>
        <v>0</v>
      </c>
      <c r="R1672" s="5">
        <f t="shared" ref="R1672" si="1780">N1672/W1672/X1672/Z1673/AB1673/AA1672</f>
        <v>0</v>
      </c>
      <c r="S1672" s="5">
        <f t="shared" ref="S1672" si="1781">O1672/W1673/Y1672/Z1672/AA1673/AB1672</f>
        <v>0</v>
      </c>
      <c r="T1672" s="5">
        <f t="shared" ref="T1672" si="1782">P1672/W1672/X1672/Z1673/AB1673</f>
        <v>0</v>
      </c>
      <c r="U1672" s="5">
        <f t="shared" ref="U1672" si="1783">Q1672/W1673/Y1672/Z1672/AA1673</f>
        <v>0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" si="1784">AM1673/K1672</f>
        <v>0.8851351351351352</v>
      </c>
      <c r="Y1672" s="5">
        <f t="shared" ref="Y1672" si="1785">AK1673/K1672</f>
        <v>1.2094594594594594</v>
      </c>
      <c r="Z1672" s="5">
        <f>IF(J1672="",1,(_xlfn.XLOOKUP(I1672,Goalies!B:B,Goalies!J:J)))</f>
        <v>1</v>
      </c>
      <c r="AA1672" s="23">
        <f>_xlfn.XLOOKUP(E1672,Injuries!A:A,Injuries!B:B)</f>
        <v>0.99</v>
      </c>
      <c r="AB1672" s="23">
        <f>_xlfn.XLOOKUP(E1672,Injuries!A:A,Injuries!C:C)</f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0</v>
      </c>
      <c r="AK1672" s="23">
        <f>IF(AI1672=0,_xlfn.XLOOKUP(E1672,'Starting GF'!A:A,'Starting GF'!B:B),INDEX($AL$63:$AL1672,AI1672))</f>
        <v>2.8063166501230854</v>
      </c>
      <c r="AL1672" s="23">
        <f t="shared" si="1674"/>
        <v>2.8063166501230854</v>
      </c>
      <c r="AM1672" s="23">
        <f>IF(AI1672=0,_xlfn.XLOOKUP(E1672,'Starting GF'!A:A,'Starting GF'!C:C),INDEX($AN$63:$AN1672,AI1672))</f>
        <v>3.04</v>
      </c>
      <c r="AN1672" s="23">
        <f t="shared" si="1675"/>
        <v>3.04</v>
      </c>
      <c r="AO1672" s="23" t="e">
        <f>IF(AJ1672=0,_xlfn.XLOOKUP(I1672,Goalies!B:B,Goalies!I:I),INDEX($AP$105:$AP1672,AJ1672))</f>
        <v>#N/A</v>
      </c>
      <c r="AP1672" s="23" t="e">
        <f t="shared" si="1676"/>
        <v>#N/A</v>
      </c>
      <c r="AQ1672" s="23">
        <f t="shared" si="1677"/>
        <v>3.04</v>
      </c>
      <c r="AR1672" s="66">
        <v>-0.1</v>
      </c>
      <c r="AS1672" s="96" t="s">
        <v>1593</v>
      </c>
      <c r="AT1672" s="20">
        <f t="shared" ref="AT1672" si="1786">(AK1672*V1672*X1672*Z1673*AA1672*AB1673*AC1672*AD1673*AG1672*AH1673)+AR1672</f>
        <v>2.270631839971498</v>
      </c>
      <c r="AU1672" s="20">
        <f t="shared" ref="AU1672" si="1787">AT1673</f>
        <v>3.969617355675676</v>
      </c>
      <c r="AV1672" s="12">
        <f t="shared" ref="AV1672" si="1788">AK1672*V1672*X1672*Z1673*AA1672*AB1673</f>
        <v>2.3706318399714981</v>
      </c>
      <c r="AW1672" s="12">
        <f t="shared" ref="AW1672" si="1789">AV1673</f>
        <v>3.8738805880768257</v>
      </c>
      <c r="AX1672" s="8">
        <f t="shared" si="1682"/>
        <v>2.270631839971498</v>
      </c>
      <c r="AY1672" s="8">
        <f t="shared" si="1683"/>
        <v>3.969617355675676</v>
      </c>
      <c r="AZ1672" s="8">
        <f t="shared" si="1684"/>
        <v>6.2402491956471735</v>
      </c>
      <c r="BA1672" s="8">
        <f t="shared" si="1685"/>
        <v>-1.698985515704178</v>
      </c>
      <c r="BB1672" s="62">
        <f t="shared" si="1686"/>
        <v>293</v>
      </c>
      <c r="BC1672" s="21">
        <f t="shared" si="1687"/>
        <v>-150</v>
      </c>
      <c r="BD1672" s="21">
        <f t="shared" si="1688"/>
        <v>-120</v>
      </c>
      <c r="BE1672" s="21">
        <f t="shared" si="1689"/>
        <v>109</v>
      </c>
      <c r="BF1672" s="94">
        <f t="shared" ref="BF1672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0.25424032179495504</v>
      </c>
      <c r="BG1672" s="22">
        <f t="shared" si="550"/>
        <v>0.60001666273969478</v>
      </c>
      <c r="BH1672" s="22">
        <f t="shared" si="550"/>
        <v>0.54453731227992774</v>
      </c>
      <c r="BI1672" s="22">
        <f t="shared" si="550"/>
        <v>0.47821979096773548</v>
      </c>
      <c r="BJ1672" s="21">
        <f t="shared" si="1691"/>
        <v>257</v>
      </c>
      <c r="BK1672" s="21">
        <f t="shared" si="1692"/>
        <v>-149</v>
      </c>
      <c r="BL1672" s="21">
        <f t="shared" si="1693"/>
        <v>-120</v>
      </c>
      <c r="BM1672" s="21">
        <f t="shared" si="1694"/>
        <v>108</v>
      </c>
      <c r="BN1672" s="22">
        <f t="shared" ref="BN1672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0.27979601817922722</v>
      </c>
      <c r="BO1672" s="22">
        <f t="shared" si="552"/>
        <v>0.59918191267039256</v>
      </c>
      <c r="BP1672" s="22">
        <f t="shared" si="552"/>
        <v>0.54504189247625201</v>
      </c>
      <c r="BQ1672" s="22">
        <f t="shared" si="552"/>
        <v>0.48019485821005214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8" customHeight="1" x14ac:dyDescent="0.3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0</v>
      </c>
      <c r="O1673">
        <f t="shared" ref="O1673" si="1792">N1672</f>
        <v>0</v>
      </c>
      <c r="P1673" s="68">
        <f t="shared" si="1666"/>
        <v>0</v>
      </c>
      <c r="Q1673">
        <f t="shared" ref="Q1673" si="1793">P1672</f>
        <v>0</v>
      </c>
      <c r="R1673" s="5">
        <f t="shared" ref="R1673" si="1794">N1673/W1673/X1673/Z1672/AB1672/AA1673</f>
        <v>0</v>
      </c>
      <c r="S1673" s="5">
        <f t="shared" ref="S1673" si="1795">O1673/W1672/Y1673/Z1673/AA1672/AB1673</f>
        <v>0</v>
      </c>
      <c r="T1673" s="5">
        <f t="shared" ref="T1673" si="1796">P1673/W1673/X1673/Z1672/AB1672</f>
        <v>0</v>
      </c>
      <c r="U1673" s="5">
        <f t="shared" ref="U1673" si="1797">Q1673/W1672/Y1673/Z1673/AA1672</f>
        <v>0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" si="1798">AM1672/K1673</f>
        <v>1.027027027027027</v>
      </c>
      <c r="Y1673" s="5">
        <f t="shared" ref="Y1673" si="1799">AK1672/K1673</f>
        <v>0.94807994936590723</v>
      </c>
      <c r="Z1673" s="5">
        <f>IF(J1673="",1,(_xlfn.XLOOKUP(I1673,Goalies!B:B,Goalies!J:J)))</f>
        <v>0.99</v>
      </c>
      <c r="AA1673" s="23">
        <f>_xlfn.XLOOKUP(E1673,Injuries!A:A,Injuries!B:B)</f>
        <v>0.97499999999999998</v>
      </c>
      <c r="AB1673" s="23">
        <f>_xlfn.XLOOKUP(E1673,Injuries!A:A,Injuries!C:C)</f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</v>
      </c>
      <c r="AL1673" s="23">
        <f t="shared" si="1674"/>
        <v>3.58</v>
      </c>
      <c r="AM1673" s="23">
        <f>IF(AI1673=0,_xlfn.XLOOKUP(E1673,'Starting GF'!A:A,'Starting GF'!C:C),INDEX($AN$63:$AN1673,AI1673))</f>
        <v>2.62</v>
      </c>
      <c r="AN1673" s="23">
        <f t="shared" si="1675"/>
        <v>2.62</v>
      </c>
      <c r="AO1673" s="23">
        <f>IF(AJ1673=0,_xlfn.XLOOKUP(I1673,Goalies!B:B,Goalies!I:I),INDEX($AP$105:$AP1673,AJ1673))</f>
        <v>2.651677087771255</v>
      </c>
      <c r="AP1673" s="23">
        <f t="shared" si="1676"/>
        <v>2.651677087771255</v>
      </c>
      <c r="AQ1673" s="23">
        <f t="shared" si="1677"/>
        <v>2.5937999999999999</v>
      </c>
      <c r="AR1673" s="66">
        <v>0.1</v>
      </c>
      <c r="AS1673" s="96" t="s">
        <v>1593</v>
      </c>
      <c r="AT1673" s="20">
        <f t="shared" ref="AT1673" si="1800">(AK1673*V1673*X1673*Z1672*AA1673*AB1672*AC1673*AD1672*AG1673*AH1672)+AR1673</f>
        <v>3.969617355675676</v>
      </c>
      <c r="AU1673" s="20">
        <f t="shared" ref="AU1673" si="1801">AT1672</f>
        <v>2.270631839971498</v>
      </c>
      <c r="AV1673" s="12">
        <f t="shared" ref="AV1673" si="1802">AK1673*W1673*X1673*Z1672*AA1673*AB1672</f>
        <v>3.8738805880768257</v>
      </c>
      <c r="AW1673" s="12">
        <f t="shared" ref="AW1673" si="1803">AV1672</f>
        <v>2.3706318399714981</v>
      </c>
      <c r="AX1673" s="8">
        <f t="shared" si="1682"/>
        <v>3.969617355675676</v>
      </c>
      <c r="AY1673" s="8">
        <f t="shared" si="1683"/>
        <v>2.270631839971498</v>
      </c>
      <c r="AZ1673" s="8">
        <f t="shared" si="1684"/>
        <v>6.2402491956471735</v>
      </c>
      <c r="BA1673" s="8">
        <f t="shared" si="1685"/>
        <v>1.698985515704178</v>
      </c>
      <c r="BB1673" s="62">
        <f t="shared" si="1686"/>
        <v>-293</v>
      </c>
      <c r="BC1673" s="21">
        <f t="shared" si="1687"/>
        <v>150</v>
      </c>
      <c r="BD1673" s="21">
        <f t="shared" si="1688"/>
        <v>120</v>
      </c>
      <c r="BE1673" s="21">
        <f t="shared" si="1689"/>
        <v>-109</v>
      </c>
      <c r="BF1673" s="94">
        <f t="shared" si="57"/>
        <v>0.74575967820504496</v>
      </c>
      <c r="BG1673" s="22">
        <f t="shared" ref="BG1673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0.39998333726030516</v>
      </c>
      <c r="BH1673" s="22">
        <f t="shared" ref="BH1673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0.4554626877200722</v>
      </c>
      <c r="BI1673" s="22">
        <f t="shared" ref="BI1673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0.52178020903226452</v>
      </c>
      <c r="BJ1673" s="21">
        <f t="shared" si="1691"/>
        <v>-257</v>
      </c>
      <c r="BK1673" s="21">
        <f t="shared" si="1692"/>
        <v>149</v>
      </c>
      <c r="BL1673" s="21">
        <f t="shared" si="1693"/>
        <v>120</v>
      </c>
      <c r="BM1673" s="21">
        <f t="shared" si="1694"/>
        <v>-108</v>
      </c>
      <c r="BN1673" s="22">
        <f t="shared" si="61"/>
        <v>0.72020398182077283</v>
      </c>
      <c r="BO1673" s="22">
        <f t="shared" ref="BO1673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0.40081808732960739</v>
      </c>
      <c r="BP1673" s="22">
        <f t="shared" ref="BP1673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0.45495810752374799</v>
      </c>
      <c r="BQ1673" s="22">
        <f t="shared" ref="BQ1673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0.51980514178994786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8" customHeight="1" x14ac:dyDescent="0.3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 xml:space="preserve">WSH 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0</v>
      </c>
      <c r="O1674">
        <f t="shared" ref="O1674" si="1810">N1675</f>
        <v>0</v>
      </c>
      <c r="P1674" s="68">
        <f t="shared" si="1666"/>
        <v>0</v>
      </c>
      <c r="Q1674">
        <f t="shared" ref="Q1674" si="1811">P1675</f>
        <v>0</v>
      </c>
      <c r="R1674" s="5">
        <f t="shared" ref="R1674" si="1812">N1674/W1674/X1674/Z1675/AB1675/AA1674</f>
        <v>0</v>
      </c>
      <c r="S1674" s="5">
        <f t="shared" ref="S1674" si="1813">O1674/W1675/Y1674/Z1674/AA1675/AB1674</f>
        <v>0</v>
      </c>
      <c r="T1674" s="5">
        <f t="shared" ref="T1674" si="1814">P1674/W1674/X1674/Z1675/AB1675</f>
        <v>0</v>
      </c>
      <c r="U1674" s="5">
        <f t="shared" ref="U1674" si="1815">Q1674/W1675/Y1674/Z1674/AA1675</f>
        <v>0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" si="1816">AM1675/K1674</f>
        <v>1.1041362973894631</v>
      </c>
      <c r="Y1674" s="5">
        <f t="shared" ref="Y1674" si="1817">AK1675/K1674</f>
        <v>0.90878378378378377</v>
      </c>
      <c r="Z1674" s="5">
        <f>IF(J1674="",1,(_xlfn.XLOOKUP(I1674,Goalies!B:B,Goalies!J:J)))</f>
        <v>1</v>
      </c>
      <c r="AA1674" s="23">
        <f>_xlfn.XLOOKUP(E1674,Injuries!A:A,Injuries!B:B)</f>
        <v>0.99</v>
      </c>
      <c r="AB1674" s="23">
        <f>_xlfn.XLOOKUP(E1674,Injuries!A:A,Injuries!C:C)</f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0</v>
      </c>
      <c r="AK1674" s="23">
        <f>IF(AI1674=0,_xlfn.XLOOKUP(E1674,'Starting GF'!A:A,'Starting GF'!B:B),INDEX($AL$63:$AL1674,AI1674))</f>
        <v>3.0709214601623342</v>
      </c>
      <c r="AL1674" s="23">
        <f t="shared" si="1674"/>
        <v>3.0709214601623342</v>
      </c>
      <c r="AM1674" s="23">
        <f>IF(AI1674=0,_xlfn.XLOOKUP(E1674,'Starting GF'!A:A,'Starting GF'!C:C),INDEX($AN$63:$AN1674,AI1674))</f>
        <v>3.0263611151696539</v>
      </c>
      <c r="AN1674" s="23">
        <f t="shared" si="1675"/>
        <v>3.0263611151696539</v>
      </c>
      <c r="AO1674" s="23" t="e">
        <f>IF(AJ1674=0,_xlfn.XLOOKUP(I1674,Goalies!B:B,Goalies!I:I),INDEX($AP$105:$AP1674,AJ1674))</f>
        <v>#N/A</v>
      </c>
      <c r="AP1674" s="23" t="e">
        <f t="shared" si="1676"/>
        <v>#N/A</v>
      </c>
      <c r="AQ1674" s="23">
        <f t="shared" si="1677"/>
        <v>3.0263611151696539</v>
      </c>
      <c r="AR1674" s="66">
        <v>0</v>
      </c>
      <c r="AS1674" s="96" t="s">
        <v>1593</v>
      </c>
      <c r="AT1674" s="20">
        <f t="shared" ref="AT1674" si="1818">(AK1674*V1674*X1674*Z1675*AA1674*AB1675*AC1674*AD1675*AG1674*AH1675)+AR1674</f>
        <v>3.141133733624629</v>
      </c>
      <c r="AU1674" s="20">
        <f t="shared" ref="AU1674" si="1819">AT1675</f>
        <v>2.752618163980475</v>
      </c>
      <c r="AV1674" s="12">
        <f t="shared" ref="AV1674" si="1820">AK1674*V1674*X1674*Z1675*AA1674*AB1675</f>
        <v>3.141133733624629</v>
      </c>
      <c r="AW1674" s="12">
        <f t="shared" ref="AW1674" si="1821">AV1675</f>
        <v>2.7556507767341536</v>
      </c>
      <c r="AX1674" s="8">
        <f t="shared" si="1682"/>
        <v>3.141133733624629</v>
      </c>
      <c r="AY1674" s="8">
        <f t="shared" si="1683"/>
        <v>2.752618163980475</v>
      </c>
      <c r="AZ1674" s="8">
        <f t="shared" si="1684"/>
        <v>5.893751897605104</v>
      </c>
      <c r="BA1674" s="8">
        <f t="shared" si="1685"/>
        <v>0.38851556964415401</v>
      </c>
      <c r="BB1674" s="62">
        <f t="shared" si="1686"/>
        <v>-131</v>
      </c>
      <c r="BC1674" s="21">
        <f t="shared" si="1687"/>
        <v>-120</v>
      </c>
      <c r="BD1674" s="21">
        <f t="shared" si="1688"/>
        <v>106</v>
      </c>
      <c r="BE1674" s="21">
        <f t="shared" si="1689"/>
        <v>132</v>
      </c>
      <c r="BF1674" s="94">
        <f t="shared" ref="BF1674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0.56708822312714735</v>
      </c>
      <c r="BG1674" s="22">
        <f t="shared" si="550"/>
        <v>0.54449630147154027</v>
      </c>
      <c r="BH1674" s="22">
        <f t="shared" si="550"/>
        <v>0.48654306445667062</v>
      </c>
      <c r="BI1674" s="22">
        <f t="shared" si="550"/>
        <v>0.4316247586833768</v>
      </c>
      <c r="BJ1674" s="21">
        <f t="shared" si="1691"/>
        <v>-131</v>
      </c>
      <c r="BK1674" s="21">
        <f t="shared" si="1692"/>
        <v>-120</v>
      </c>
      <c r="BL1674" s="21">
        <f t="shared" si="1693"/>
        <v>105</v>
      </c>
      <c r="BM1674" s="21">
        <f t="shared" si="1694"/>
        <v>132</v>
      </c>
      <c r="BN1674" s="22">
        <f t="shared" ref="BN1674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0.56637885972510815</v>
      </c>
      <c r="BO1674" s="22">
        <f t="shared" si="552"/>
        <v>0.5448261368570827</v>
      </c>
      <c r="BP1674" s="22">
        <f t="shared" si="552"/>
        <v>0.48686210375543848</v>
      </c>
      <c r="BQ1674" s="22">
        <f t="shared" si="552"/>
        <v>0.43186266888209446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8" customHeight="1" x14ac:dyDescent="0.3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Dustin Wolf</v>
      </c>
      <c r="J1675" s="33" t="s">
        <v>151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0</v>
      </c>
      <c r="O1675">
        <f t="shared" ref="O1675" si="1824">N1674</f>
        <v>0</v>
      </c>
      <c r="P1675" s="68">
        <f t="shared" si="1666"/>
        <v>0</v>
      </c>
      <c r="Q1675">
        <f t="shared" ref="Q1675" si="1825">P1674</f>
        <v>0</v>
      </c>
      <c r="R1675" s="5">
        <f t="shared" ref="R1675" si="1826">N1675/W1675/X1675/Z1674/AB1674/AA1675</f>
        <v>0</v>
      </c>
      <c r="S1675" s="5">
        <f t="shared" ref="S1675" si="1827">O1675/W1674/Y1675/Z1675/AA1674/AB1675</f>
        <v>0</v>
      </c>
      <c r="T1675" s="5">
        <f t="shared" ref="T1675" si="1828">P1675/W1675/X1675/Z1674/AB1674</f>
        <v>0</v>
      </c>
      <c r="U1675" s="5">
        <f t="shared" ref="U1675" si="1829">Q1675/W1674/Y1675/Z1675/AA1674</f>
        <v>0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" si="1830">AM1674/K1675</f>
        <v>1.0224192956654237</v>
      </c>
      <c r="Y1675" s="5">
        <f t="shared" ref="Y1675" si="1831">AK1674/K1675</f>
        <v>1.037473466271059</v>
      </c>
      <c r="Z1675" s="5">
        <f>IF(J1675="",1,(_xlfn.XLOOKUP(I1675,Goalies!B:B,Goalies!J:J)))</f>
        <v>0.98499999999999999</v>
      </c>
      <c r="AA1675" s="23">
        <f>_xlfn.XLOOKUP(E1675,Injuries!A:A,Injuries!B:B)</f>
        <v>0.95499999999999996</v>
      </c>
      <c r="AB1675" s="23">
        <f>_xlfn.XLOOKUP(E1675,Injuries!A:A,Injuries!C:C)</f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1543</v>
      </c>
      <c r="AK1675" s="23">
        <f>IF(AI1675=0,_xlfn.XLOOKUP(E1675,'Starting GF'!A:A,'Starting GF'!B:B),INDEX($AL$63:$AL1675,AI1675))</f>
        <v>2.69</v>
      </c>
      <c r="AL1675" s="23">
        <f t="shared" si="1674"/>
        <v>2.69</v>
      </c>
      <c r="AM1675" s="23">
        <f>IF(AI1675=0,_xlfn.XLOOKUP(E1675,'Starting GF'!A:A,'Starting GF'!C:C),INDEX($AN$63:$AN1675,AI1675))</f>
        <v>3.2682434402728107</v>
      </c>
      <c r="AN1675" s="23">
        <f t="shared" si="1675"/>
        <v>3.2682434402728107</v>
      </c>
      <c r="AO1675" s="23">
        <f>IF(AJ1675=0,_xlfn.XLOOKUP(I1675,Goalies!B:B,Goalies!I:I),INDEX($AP$105:$AP1675,AJ1675))</f>
        <v>3.1755838834082821</v>
      </c>
      <c r="AP1675" s="23">
        <f t="shared" si="1676"/>
        <v>3.1755838834082821</v>
      </c>
      <c r="AQ1675" s="23">
        <f t="shared" si="1677"/>
        <v>3.2192197886687186</v>
      </c>
      <c r="AR1675" s="66">
        <v>0</v>
      </c>
      <c r="AS1675" s="96" t="s">
        <v>1593</v>
      </c>
      <c r="AT1675" s="20">
        <f t="shared" ref="AT1675" si="1832">(AK1675*V1675*X1675*Z1674*AA1675*AB1674*AC1675*AD1674*AG1675*AH1674)+AR1675</f>
        <v>2.752618163980475</v>
      </c>
      <c r="AU1675" s="20">
        <f t="shared" ref="AU1675" si="1833">AT1674</f>
        <v>3.141133733624629</v>
      </c>
      <c r="AV1675" s="12">
        <f t="shared" ref="AV1675" si="1834">AK1675*W1675*X1675*Z1674*AA1675*AB1674</f>
        <v>2.7556507767341536</v>
      </c>
      <c r="AW1675" s="12">
        <f t="shared" ref="AW1675" si="1835">AV1674</f>
        <v>3.141133733624629</v>
      </c>
      <c r="AX1675" s="8">
        <f t="shared" si="1682"/>
        <v>2.752618163980475</v>
      </c>
      <c r="AY1675" s="8">
        <f t="shared" si="1683"/>
        <v>3.141133733624629</v>
      </c>
      <c r="AZ1675" s="8">
        <f t="shared" si="1684"/>
        <v>5.893751897605104</v>
      </c>
      <c r="BA1675" s="8">
        <f t="shared" si="1685"/>
        <v>-0.38851556964415401</v>
      </c>
      <c r="BB1675" s="62">
        <f t="shared" si="1686"/>
        <v>131</v>
      </c>
      <c r="BC1675" s="21">
        <f t="shared" si="1687"/>
        <v>120</v>
      </c>
      <c r="BD1675" s="21">
        <f t="shared" si="1688"/>
        <v>-106</v>
      </c>
      <c r="BE1675" s="21">
        <f t="shared" si="1689"/>
        <v>-132</v>
      </c>
      <c r="BF1675" s="94">
        <f t="shared" si="57"/>
        <v>0.43291177687285265</v>
      </c>
      <c r="BG1675" s="22">
        <f t="shared" ref="BG1675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0.45550369852845973</v>
      </c>
      <c r="BH1675" s="22">
        <f t="shared" ref="BH1675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0.51345693554332938</v>
      </c>
      <c r="BI1675" s="22">
        <f t="shared" ref="BI1675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0.5683752413166232</v>
      </c>
      <c r="BJ1675" s="21">
        <f t="shared" si="1691"/>
        <v>131</v>
      </c>
      <c r="BK1675" s="21">
        <f t="shared" si="1692"/>
        <v>120</v>
      </c>
      <c r="BL1675" s="21">
        <f t="shared" si="1693"/>
        <v>-105</v>
      </c>
      <c r="BM1675" s="21">
        <f t="shared" si="1694"/>
        <v>-132</v>
      </c>
      <c r="BN1675" s="22">
        <f t="shared" si="61"/>
        <v>0.43362114027489185</v>
      </c>
      <c r="BO1675" s="22">
        <f t="shared" ref="BO1675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0.4551738631429173</v>
      </c>
      <c r="BP1675" s="22">
        <f t="shared" ref="BP1675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0.51313789624456152</v>
      </c>
      <c r="BQ1675" s="22">
        <f t="shared" ref="BQ1675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0.56813733111790554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8" customHeight="1" x14ac:dyDescent="0.3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0</v>
      </c>
      <c r="O1676">
        <f t="shared" ref="O1676" si="1842">N1677</f>
        <v>0</v>
      </c>
      <c r="P1676" s="68">
        <f t="shared" si="1666"/>
        <v>0</v>
      </c>
      <c r="Q1676">
        <f t="shared" ref="Q1676" si="1843">P1677</f>
        <v>0</v>
      </c>
      <c r="R1676" s="5">
        <f t="shared" ref="R1676" si="1844">N1676/W1676/X1676/Z1677/AB1677/AA1676</f>
        <v>0</v>
      </c>
      <c r="S1676" s="5">
        <f t="shared" ref="S1676" si="1845">O1676/W1677/Y1676/Z1676/AA1677/AB1676</f>
        <v>0</v>
      </c>
      <c r="T1676" s="5">
        <f t="shared" ref="T1676" si="1846">P1676/W1676/X1676/Z1677/AB1677</f>
        <v>0</v>
      </c>
      <c r="U1676" s="5">
        <f t="shared" ref="U1676" si="1847">Q1676/W1677/Y1676/Z1676/AA1677</f>
        <v>0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" si="1848">AM1677/K1676</f>
        <v>1.0720163265084468</v>
      </c>
      <c r="Y1676" s="5">
        <f t="shared" ref="Y1676" si="1849">AK1677/K1676</f>
        <v>0.90404077046651887</v>
      </c>
      <c r="Z1676" s="5">
        <f>IF(J1676="",1,(_xlfn.XLOOKUP(I1676,Goalies!B:B,Goalies!J:J)))</f>
        <v>0.97</v>
      </c>
      <c r="AA1676" s="23">
        <f>_xlfn.XLOOKUP(E1676,Injuries!A:A,Injuries!B:B)</f>
        <v>0.92500000000000004</v>
      </c>
      <c r="AB1676" s="23">
        <f>_xlfn.XLOOKUP(E1676,Injuries!A:A,Injuries!C:C)</f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v>3.15</v>
      </c>
      <c r="AL1676" s="23">
        <f t="shared" si="1674"/>
        <v>3.15</v>
      </c>
      <c r="AM1676" s="23">
        <v>3.3</v>
      </c>
      <c r="AN1676" s="23">
        <f t="shared" si="1675"/>
        <v>3.3</v>
      </c>
      <c r="AO1676" s="23">
        <f>IF(AJ1676=0,_xlfn.XLOOKUP(I1676,Goalies!B:B,Goalies!I:I),INDEX($AP$105:$AP1676,AJ1676))</f>
        <v>3.3186780482052396</v>
      </c>
      <c r="AP1676" s="23">
        <f t="shared" si="1676"/>
        <v>3.3186780482052396</v>
      </c>
      <c r="AQ1676" s="23">
        <f t="shared" si="1677"/>
        <v>3.2009999999999996</v>
      </c>
      <c r="AR1676" s="66">
        <v>0.05</v>
      </c>
      <c r="AS1676" s="96" t="s">
        <v>1593</v>
      </c>
      <c r="AT1676" s="20">
        <f t="shared" ref="AT1676" si="1850">(AK1676*V1676*X1676*Z1677*AA1676*AB1677*AC1676*AD1677*AG1676*AH1677)+AR1676</f>
        <v>3.017408192795787</v>
      </c>
      <c r="AU1676" s="20">
        <f t="shared" ref="AU1676" si="1851">AT1677</f>
        <v>3.0130659481896069</v>
      </c>
      <c r="AV1676" s="12">
        <f t="shared" ref="AV1676" si="1852">AK1676*V1676*X1676*Z1677*AA1676*AB1677</f>
        <v>2.9674081927957872</v>
      </c>
      <c r="AW1676" s="12">
        <f t="shared" ref="AW1676" si="1853">AV1677</f>
        <v>3.0664405872809959</v>
      </c>
      <c r="AX1676" s="8">
        <f t="shared" si="1682"/>
        <v>3.017408192795787</v>
      </c>
      <c r="AY1676" s="8">
        <f t="shared" si="1683"/>
        <v>3.0130659481896069</v>
      </c>
      <c r="AZ1676" s="8">
        <f t="shared" si="1684"/>
        <v>6.0304741409853939</v>
      </c>
      <c r="BA1676" s="8">
        <f t="shared" si="1685"/>
        <v>4.3422446061800457E-3</v>
      </c>
      <c r="BB1676" s="62">
        <f t="shared" si="1686"/>
        <v>-103</v>
      </c>
      <c r="BC1676" s="21">
        <f t="shared" si="1687"/>
        <v>-131</v>
      </c>
      <c r="BD1676" s="21">
        <f t="shared" si="1688"/>
        <v>-104</v>
      </c>
      <c r="BE1676" s="21">
        <f t="shared" si="1689"/>
        <v>121</v>
      </c>
      <c r="BF1676" s="94">
        <f t="shared" ref="BF1676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0.50657681767054474</v>
      </c>
      <c r="BG1676" s="22">
        <f t="shared" si="550"/>
        <v>0.56616675636527569</v>
      </c>
      <c r="BH1676" s="22">
        <f t="shared" si="550"/>
        <v>0.51066174688079768</v>
      </c>
      <c r="BI1676" s="22">
        <f t="shared" si="550"/>
        <v>0.45273353120495363</v>
      </c>
      <c r="BJ1676" s="21">
        <f t="shared" si="1691"/>
        <v>109</v>
      </c>
      <c r="BK1676" s="21">
        <f t="shared" si="1692"/>
        <v>-131</v>
      </c>
      <c r="BL1676" s="21">
        <f t="shared" si="1693"/>
        <v>-104</v>
      </c>
      <c r="BM1676" s="21">
        <f t="shared" si="1694"/>
        <v>121</v>
      </c>
      <c r="BN1676" s="22">
        <f t="shared" ref="BN1676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0.47886503959183435</v>
      </c>
      <c r="BO1676" s="22">
        <f t="shared" si="552"/>
        <v>0.56635729788359401</v>
      </c>
      <c r="BP1676" s="22">
        <f t="shared" si="552"/>
        <v>0.5106522892151828</v>
      </c>
      <c r="BQ1676" s="22">
        <f t="shared" si="552"/>
        <v>0.45252544538037265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8" customHeight="1" x14ac:dyDescent="0.3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Joey Daccord</v>
      </c>
      <c r="J1677" s="33" t="s">
        <v>184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0</v>
      </c>
      <c r="O1677">
        <f t="shared" ref="O1677" si="1856">N1676</f>
        <v>0</v>
      </c>
      <c r="P1677" s="68">
        <f t="shared" si="1666"/>
        <v>0</v>
      </c>
      <c r="Q1677">
        <f t="shared" ref="Q1677" si="1857">P1676</f>
        <v>0</v>
      </c>
      <c r="R1677" s="5">
        <f t="shared" ref="R1677" si="1858">N1677/W1677/X1677/Z1676/AB1676/AA1677</f>
        <v>0</v>
      </c>
      <c r="S1677" s="5">
        <f t="shared" ref="S1677" si="1859">O1677/W1676/Y1677/Z1677/AA1676/AB1677</f>
        <v>0</v>
      </c>
      <c r="T1677" s="5">
        <f t="shared" ref="T1677" si="1860">P1677/W1677/X1677/Z1676/AB1676</f>
        <v>0</v>
      </c>
      <c r="U1677" s="5">
        <f t="shared" ref="U1677" si="1861">Q1677/W1676/Y1677/Z1677/AA1676</f>
        <v>0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" si="1862">AM1676/K1677</f>
        <v>1.1148648648648649</v>
      </c>
      <c r="Y1677" s="5">
        <f t="shared" ref="Y1677" si="1863">AK1676/K1677</f>
        <v>1.0641891891891893</v>
      </c>
      <c r="Z1677" s="5">
        <f>IF(J1677="",1,(_xlfn.XLOOKUP(I1677,Goalies!B:B,Goalies!J:J)))</f>
        <v>1</v>
      </c>
      <c r="AA1677" s="23">
        <f>_xlfn.XLOOKUP(E1677,Injuries!A:A,Injuries!B:B)</f>
        <v>1</v>
      </c>
      <c r="AB1677" s="23">
        <f>_xlfn.XLOOKUP(E1677,Injuries!A:A,Injuries!C:C)</f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1503</v>
      </c>
      <c r="AK1677" s="23">
        <f>IF(AI1677=0,_xlfn.XLOOKUP(E1677,'Starting GF'!A:A,'Starting GF'!B:B),INDEX($AL$63:$AL1677,AI1677))</f>
        <v>2.675960680580896</v>
      </c>
      <c r="AL1677" s="23">
        <f t="shared" si="1674"/>
        <v>2.675960680580896</v>
      </c>
      <c r="AM1677" s="23">
        <f>IF(AI1677=0,_xlfn.XLOOKUP(E1677,'Starting GF'!A:A,'Starting GF'!C:C),INDEX($AN$63:$AN1677,AI1677))</f>
        <v>3.1731683264650026</v>
      </c>
      <c r="AN1677" s="23">
        <f t="shared" si="1675"/>
        <v>3.1731683264650026</v>
      </c>
      <c r="AO1677" s="23">
        <f>IF(AJ1677=0,_xlfn.XLOOKUP(I1677,Goalies!B:B,Goalies!I:I),INDEX($AP$105:$AP1677,AJ1677))</f>
        <v>3.2009993489757433</v>
      </c>
      <c r="AP1677" s="23">
        <f t="shared" si="1676"/>
        <v>3.2009993489757433</v>
      </c>
      <c r="AQ1677" s="23">
        <f t="shared" si="1677"/>
        <v>3.1731683264650026</v>
      </c>
      <c r="AR1677" s="66">
        <v>-0.05</v>
      </c>
      <c r="AS1677" s="96" t="s">
        <v>1593</v>
      </c>
      <c r="AT1677" s="20">
        <f t="shared" ref="AT1677" si="1864">(AK1677*V1677*X1677*Z1676*AA1677*AB1676*AC1677*AD1676*AG1677*AH1676)+AR1677</f>
        <v>3.0130659481896069</v>
      </c>
      <c r="AU1677" s="20">
        <f t="shared" ref="AU1677" si="1865">AT1676</f>
        <v>3.017408192795787</v>
      </c>
      <c r="AV1677" s="12">
        <f t="shared" ref="AV1677" si="1866">AK1677*W1677*X1677*Z1676*AA1677*AB1676</f>
        <v>3.0664405872809959</v>
      </c>
      <c r="AW1677" s="12">
        <f t="shared" ref="AW1677" si="1867">AV1676</f>
        <v>2.9674081927957872</v>
      </c>
      <c r="AX1677" s="8">
        <f t="shared" si="1682"/>
        <v>3.0130659481896069</v>
      </c>
      <c r="AY1677" s="8">
        <f t="shared" si="1683"/>
        <v>3.017408192795787</v>
      </c>
      <c r="AZ1677" s="8">
        <f t="shared" si="1684"/>
        <v>6.0304741409853939</v>
      </c>
      <c r="BA1677" s="8">
        <f t="shared" si="1685"/>
        <v>-4.3422446061800457E-3</v>
      </c>
      <c r="BB1677" s="62">
        <f t="shared" si="1686"/>
        <v>103</v>
      </c>
      <c r="BC1677" s="21">
        <f t="shared" si="1687"/>
        <v>131</v>
      </c>
      <c r="BD1677" s="21">
        <f t="shared" si="1688"/>
        <v>104</v>
      </c>
      <c r="BE1677" s="21">
        <f t="shared" si="1689"/>
        <v>-121</v>
      </c>
      <c r="BF1677" s="94">
        <f t="shared" si="57"/>
        <v>0.49342318232945526</v>
      </c>
      <c r="BG1677" s="22">
        <f t="shared" ref="BG1677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0.43383324363472436</v>
      </c>
      <c r="BH1677" s="22">
        <f t="shared" ref="BH1677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0.48933825311920237</v>
      </c>
      <c r="BI1677" s="22">
        <f t="shared" ref="BI1677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0.54726646879504637</v>
      </c>
      <c r="BJ1677" s="21">
        <f t="shared" si="1691"/>
        <v>-109</v>
      </c>
      <c r="BK1677" s="21">
        <f t="shared" si="1692"/>
        <v>131</v>
      </c>
      <c r="BL1677" s="21">
        <f t="shared" si="1693"/>
        <v>104</v>
      </c>
      <c r="BM1677" s="21">
        <f t="shared" si="1694"/>
        <v>-121</v>
      </c>
      <c r="BN1677" s="22">
        <f t="shared" si="61"/>
        <v>0.52113496040816565</v>
      </c>
      <c r="BO1677" s="22">
        <f t="shared" ref="BO1677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0.43364270211640599</v>
      </c>
      <c r="BP1677" s="22">
        <f t="shared" ref="BP1677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0.4893477107848172</v>
      </c>
      <c r="BQ1677" s="22">
        <f t="shared" ref="BQ1677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0.54747455461962735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8" customHeight="1" x14ac:dyDescent="0.3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>NJD Jacob Markstrom</v>
      </c>
      <c r="J1678" s="33" t="s">
        <v>173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0</v>
      </c>
      <c r="O1678">
        <f t="shared" ref="O1678" si="1874">N1679</f>
        <v>0</v>
      </c>
      <c r="P1678" s="68">
        <f t="shared" si="1666"/>
        <v>0</v>
      </c>
      <c r="Q1678">
        <f t="shared" ref="Q1678" si="1875">P1679</f>
        <v>0</v>
      </c>
      <c r="R1678" s="5">
        <f t="shared" ref="R1678" si="1876">N1678/W1678/X1678/Z1679/AB1679/AA1678</f>
        <v>0</v>
      </c>
      <c r="S1678" s="5">
        <f t="shared" ref="S1678" si="1877">O1678/W1679/Y1678/Z1678/AA1679/AB1678</f>
        <v>0</v>
      </c>
      <c r="T1678" s="5">
        <f t="shared" ref="T1678" si="1878">P1678/W1678/X1678/Z1679/AB1679</f>
        <v>0</v>
      </c>
      <c r="U1678" s="5">
        <f t="shared" ref="U1678" si="1879">Q1678/W1679/Y1678/Z1678/AA1679</f>
        <v>0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" si="1880">AM1679/K1678</f>
        <v>1.1013513513513513</v>
      </c>
      <c r="Y1678" s="5">
        <f t="shared" ref="Y1678" si="1881">AK1679/K1678</f>
        <v>0.92168260417742476</v>
      </c>
      <c r="Z1678" s="5">
        <f>IF(J1678="",1,(_xlfn.XLOOKUP(I1678,Goalies!B:B,Goalies!J:J)))</f>
        <v>1.02</v>
      </c>
      <c r="AA1678" s="23">
        <f>_xlfn.XLOOKUP(E1678,Injuries!A:A,Injuries!B:B)</f>
        <v>0.99</v>
      </c>
      <c r="AB1678" s="23">
        <f>_xlfn.XLOOKUP(E1678,Injuries!A:A,Injuries!C:C)</f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1512</v>
      </c>
      <c r="AK1678" s="23">
        <f>IF(AI1678=0,_xlfn.XLOOKUP(E1678,'Starting GF'!A:A,'Starting GF'!B:B),INDEX($AL$63:$AL1678,AI1678))</f>
        <v>2.9437888414922275</v>
      </c>
      <c r="AL1678" s="23">
        <f t="shared" si="1674"/>
        <v>2.9437888414922275</v>
      </c>
      <c r="AM1678" s="23">
        <f>IF(AI1678=0,_xlfn.XLOOKUP(E1678,'Starting GF'!A:A,'Starting GF'!C:C),INDEX($AN$63:$AN1678,AI1678))</f>
        <v>2.9463830851317612</v>
      </c>
      <c r="AN1678" s="23">
        <f t="shared" si="1675"/>
        <v>2.9463830851317612</v>
      </c>
      <c r="AO1678" s="23">
        <f>IF(AJ1678=0,_xlfn.XLOOKUP(I1678,Goalies!B:B,Goalies!I:I),INDEX($AP$105:$AP1678,AJ1678))</f>
        <v>2.9888329032733711</v>
      </c>
      <c r="AP1678" s="23">
        <f t="shared" si="1676"/>
        <v>2.9888329032733711</v>
      </c>
      <c r="AQ1678" s="23">
        <f t="shared" si="1677"/>
        <v>3.0053107468343963</v>
      </c>
      <c r="AR1678" s="66">
        <v>0.02</v>
      </c>
      <c r="AS1678" s="96" t="s">
        <v>1593</v>
      </c>
      <c r="AT1678" s="20">
        <f t="shared" ref="AT1678" si="1882">(AK1678*V1678*X1678*Z1679*AA1678*AB1679*AC1678*AD1679*AG1678*AH1679)+AR1678</f>
        <v>3.2572509565992975</v>
      </c>
      <c r="AU1678" s="20">
        <f t="shared" ref="AU1678" si="1883">AT1679</f>
        <v>2.8018804448917591</v>
      </c>
      <c r="AV1678" s="12">
        <f t="shared" ref="AV1678" si="1884">AK1678*V1678*X1678*Z1679*AA1678*AB1679</f>
        <v>3.2372509565992975</v>
      </c>
      <c r="AW1678" s="12">
        <f t="shared" ref="AW1678" si="1885">AV1679</f>
        <v>2.8162793558512162</v>
      </c>
      <c r="AX1678" s="8">
        <f t="shared" si="1682"/>
        <v>3.2572509565992975</v>
      </c>
      <c r="AY1678" s="8">
        <f t="shared" si="1683"/>
        <v>2.8018804448917591</v>
      </c>
      <c r="AZ1678" s="8">
        <f t="shared" si="1684"/>
        <v>6.0591314014910562</v>
      </c>
      <c r="BA1678" s="8">
        <f t="shared" si="1685"/>
        <v>0.45537051170753839</v>
      </c>
      <c r="BB1678" s="62">
        <f t="shared" si="1686"/>
        <v>-135</v>
      </c>
      <c r="BC1678" s="21">
        <f t="shared" si="1687"/>
        <v>-132</v>
      </c>
      <c r="BD1678" s="21">
        <f t="shared" si="1688"/>
        <v>-106</v>
      </c>
      <c r="BE1678" s="21">
        <f t="shared" si="1689"/>
        <v>119</v>
      </c>
      <c r="BF1678" s="94">
        <f t="shared" ref="BF1678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0.57452836962336229</v>
      </c>
      <c r="BG1678" s="22">
        <f t="shared" si="550"/>
        <v>0.5688909084632785</v>
      </c>
      <c r="BH1678" s="22">
        <f t="shared" si="550"/>
        <v>0.51439599259624191</v>
      </c>
      <c r="BI1678" s="22">
        <f t="shared" si="550"/>
        <v>0.45666298448987364</v>
      </c>
      <c r="BJ1678" s="21">
        <f t="shared" si="1691"/>
        <v>-132</v>
      </c>
      <c r="BK1678" s="21">
        <f t="shared" si="1692"/>
        <v>-132</v>
      </c>
      <c r="BL1678" s="21">
        <f t="shared" si="1693"/>
        <v>-105</v>
      </c>
      <c r="BM1678" s="21">
        <f t="shared" si="1694"/>
        <v>120</v>
      </c>
      <c r="BN1678" s="22">
        <f t="shared" ref="BN1678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0.56888407705134891</v>
      </c>
      <c r="BO1678" s="22">
        <f t="shared" si="552"/>
        <v>0.56817399428757986</v>
      </c>
      <c r="BP1678" s="22">
        <f t="shared" si="552"/>
        <v>0.5131101797015698</v>
      </c>
      <c r="BQ1678" s="22">
        <f t="shared" si="552"/>
        <v>0.45508084924676728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8" customHeight="1" x14ac:dyDescent="0.3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0</v>
      </c>
      <c r="O1679">
        <f t="shared" ref="O1679" si="1888">N1678</f>
        <v>0</v>
      </c>
      <c r="P1679" s="68">
        <f t="shared" si="1666"/>
        <v>0</v>
      </c>
      <c r="Q1679">
        <f t="shared" ref="Q1679" si="1889">P1678</f>
        <v>0</v>
      </c>
      <c r="R1679" s="5">
        <f t="shared" ref="R1679" si="1890">N1679/W1679/X1679/Z1678/AB1678/AA1679</f>
        <v>0</v>
      </c>
      <c r="S1679" s="5">
        <f t="shared" ref="S1679" si="1891">O1679/W1678/Y1679/Z1679/AA1678/AB1679</f>
        <v>0</v>
      </c>
      <c r="T1679" s="5">
        <f t="shared" ref="T1679" si="1892">P1679/W1679/X1679/Z1678/AB1678</f>
        <v>0</v>
      </c>
      <c r="U1679" s="5">
        <f t="shared" ref="U1679" si="1893">Q1679/W1678/Y1679/Z1679/AA1678</f>
        <v>0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" si="1894">AM1678/K1679</f>
        <v>0.99539969092289227</v>
      </c>
      <c r="Y1679" s="5">
        <f t="shared" ref="Y1679" si="1895">AK1678/K1679</f>
        <v>0.99452325726088764</v>
      </c>
      <c r="Z1679" s="5">
        <f>IF(J1679="",1,(_xlfn.XLOOKUP(I1679,Goalies!B:B,Goalies!J:J)))</f>
        <v>1.03</v>
      </c>
      <c r="AA1679" s="23">
        <f>_xlfn.XLOOKUP(E1679,Injuries!A:A,Injuries!B:B)</f>
        <v>0.96499999999999997</v>
      </c>
      <c r="AB1679" s="23">
        <f>_xlfn.XLOOKUP(E1679,Injuries!A:A,Injuries!C:C)</f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2.7281805083651771</v>
      </c>
      <c r="AM1679" s="23">
        <f>IF(AI1679=0,_xlfn.XLOOKUP(E1679,'Starting GF'!A:A,'Starting GF'!C:C),INDEX($AN$63:$AN1679,AI1679))</f>
        <v>3.26</v>
      </c>
      <c r="AN1679" s="23">
        <f t="shared" si="1675"/>
        <v>3.26</v>
      </c>
      <c r="AO1679" s="23">
        <f>IF(AJ1679=0,_xlfn.XLOOKUP(I1679,Goalies!B:B,Goalies!I:I),INDEX($AP$105:$AP1679,AJ1679))</f>
        <v>3.3563799318845291</v>
      </c>
      <c r="AP1679" s="23">
        <f t="shared" si="1676"/>
        <v>3.3563799318845291</v>
      </c>
      <c r="AQ1679" s="23">
        <f t="shared" si="1677"/>
        <v>3.3577999999999997</v>
      </c>
      <c r="AR1679" s="66">
        <v>-0.02</v>
      </c>
      <c r="AS1679" s="96" t="s">
        <v>1593</v>
      </c>
      <c r="AT1679" s="20">
        <f t="shared" ref="AT1679" si="1896">(AK1679*V1679*X1679*Z1678*AA1679*AB1678*AC1679*AD1678*AG1679*AH1678)+AR1679</f>
        <v>2.8018804448917591</v>
      </c>
      <c r="AU1679" s="20">
        <f t="shared" ref="AU1679" si="1897">AT1678</f>
        <v>3.2572509565992975</v>
      </c>
      <c r="AV1679" s="12">
        <f t="shared" ref="AV1679" si="1898">AK1679*W1679*X1679*Z1678*AA1679*AB1678</f>
        <v>2.8162793558512162</v>
      </c>
      <c r="AW1679" s="12">
        <f t="shared" ref="AW1679" si="1899">AV1678</f>
        <v>3.2372509565992975</v>
      </c>
      <c r="AX1679" s="8">
        <f t="shared" si="1682"/>
        <v>2.8018804448917591</v>
      </c>
      <c r="AY1679" s="8">
        <f t="shared" si="1683"/>
        <v>3.2572509565992975</v>
      </c>
      <c r="AZ1679" s="8">
        <f t="shared" si="1684"/>
        <v>6.0591314014910562</v>
      </c>
      <c r="BA1679" s="8">
        <f t="shared" si="1685"/>
        <v>-0.45537051170753839</v>
      </c>
      <c r="BB1679" s="62">
        <f t="shared" si="1686"/>
        <v>135</v>
      </c>
      <c r="BC1679" s="21">
        <f t="shared" si="1687"/>
        <v>132</v>
      </c>
      <c r="BD1679" s="21">
        <f t="shared" si="1688"/>
        <v>106</v>
      </c>
      <c r="BE1679" s="21">
        <f t="shared" si="1689"/>
        <v>-119</v>
      </c>
      <c r="BF1679" s="94">
        <f t="shared" si="57"/>
        <v>0.42547163037663771</v>
      </c>
      <c r="BG1679" s="22">
        <f t="shared" ref="BG1679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0.4311090915367215</v>
      </c>
      <c r="BH1679" s="22">
        <f t="shared" ref="BH1679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0.48560400740375809</v>
      </c>
      <c r="BI1679" s="22">
        <f t="shared" ref="BI1679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0.54333701551012636</v>
      </c>
      <c r="BJ1679" s="21">
        <f t="shared" si="1691"/>
        <v>132</v>
      </c>
      <c r="BK1679" s="21">
        <f t="shared" si="1692"/>
        <v>132</v>
      </c>
      <c r="BL1679" s="21">
        <f t="shared" si="1693"/>
        <v>105</v>
      </c>
      <c r="BM1679" s="21">
        <f t="shared" si="1694"/>
        <v>-120</v>
      </c>
      <c r="BN1679" s="22">
        <f t="shared" si="61"/>
        <v>0.43111592294865109</v>
      </c>
      <c r="BO1679" s="22">
        <f t="shared" ref="BO1679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0.43182600571242014</v>
      </c>
      <c r="BP1679" s="22">
        <f t="shared" ref="BP1679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0.48688982029843014</v>
      </c>
      <c r="BQ1679" s="22">
        <f t="shared" ref="BQ1679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0.54491915075323272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8" customHeight="1" x14ac:dyDescent="0.3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Jonathan Quick</v>
      </c>
      <c r="J1680" s="33" t="s">
        <v>178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0</v>
      </c>
      <c r="O1680">
        <f t="shared" ref="O1680" si="1906">N1681</f>
        <v>0</v>
      </c>
      <c r="P1680" s="68">
        <f t="shared" si="1666"/>
        <v>0</v>
      </c>
      <c r="Q1680">
        <f t="shared" ref="Q1680" si="1907">P1681</f>
        <v>0</v>
      </c>
      <c r="R1680" s="5">
        <f t="shared" ref="R1680" si="1908">N1680/W1680/X1680/Z1681/AB1681/AA1680</f>
        <v>0</v>
      </c>
      <c r="S1680" s="5">
        <f t="shared" ref="S1680" si="1909">O1680/W1681/Y1680/Z1680/AA1681/AB1680</f>
        <v>0</v>
      </c>
      <c r="T1680" s="5">
        <f t="shared" ref="T1680" si="1910">P1680/W1680/X1680/Z1681/AB1681</f>
        <v>0</v>
      </c>
      <c r="U1680" s="5">
        <f t="shared" ref="U1680" si="1911">Q1680/W1681/Y1680/Z1680/AA1681</f>
        <v>0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" si="1912">AM1681/K1680</f>
        <v>1.1357254682386577</v>
      </c>
      <c r="Y1680" s="5">
        <f t="shared" ref="Y1680" si="1913">AK1681/K1680</f>
        <v>0.99987867735458247</v>
      </c>
      <c r="Z1680" s="5">
        <f>IF(J1680="",1,(_xlfn.XLOOKUP(I1680,Goalies!B:B,Goalies!J:J)))</f>
        <v>1.05</v>
      </c>
      <c r="AA1680" s="23">
        <f>_xlfn.XLOOKUP(E1680,Injuries!A:A,Injuries!B:B)</f>
        <v>0.99</v>
      </c>
      <c r="AB1680" s="23">
        <f>_xlfn.XLOOKUP(E1680,Injuries!A:A,Injuries!C:C)</f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1532</v>
      </c>
      <c r="AK1680" s="23">
        <f>IF(AI1680=0,_xlfn.XLOOKUP(E1680,'Starting GF'!A:A,'Starting GF'!B:B),INDEX($AL$63:$AL1680,AI1680))</f>
        <v>2.8050033844250293</v>
      </c>
      <c r="AL1680" s="23">
        <f t="shared" si="1674"/>
        <v>2.8050033844250293</v>
      </c>
      <c r="AM1680" s="23">
        <f>IF(AI1680=0,_xlfn.XLOOKUP(E1680,'Starting GF'!A:A,'Starting GF'!C:C),INDEX($AN$63:$AN1680,AI1680))</f>
        <v>3.0294202777093076</v>
      </c>
      <c r="AN1680" s="23">
        <f t="shared" si="1675"/>
        <v>3.0294202777093076</v>
      </c>
      <c r="AO1680" s="23">
        <f>IF(AJ1680=0,_xlfn.XLOOKUP(I1680,Goalies!B:B,Goalies!I:I),INDEX($AP$105:$AP1680,AJ1680))</f>
        <v>3.0725869575359201</v>
      </c>
      <c r="AP1680" s="23">
        <f t="shared" si="1676"/>
        <v>3.0725869575359201</v>
      </c>
      <c r="AQ1680" s="23">
        <f t="shared" si="1677"/>
        <v>3.1808912915947731</v>
      </c>
      <c r="AR1680" s="66">
        <v>0</v>
      </c>
      <c r="AS1680" s="96" t="s">
        <v>1593</v>
      </c>
      <c r="AT1680" s="20">
        <f t="shared" ref="AT1680" si="1914">(AK1680*V1680*X1680*Z1681*AA1680*AB1681*AC1680*AD1681*AG1680*AH1681)+AR1680</f>
        <v>2.9671483310188407</v>
      </c>
      <c r="AU1680" s="20">
        <f t="shared" ref="AU1680" si="1915">AT1681</f>
        <v>3.3155182282843523</v>
      </c>
      <c r="AV1680" s="12">
        <f t="shared" ref="AV1680" si="1916">AK1680*V1680*X1680*Z1681*AA1680*AB1681</f>
        <v>2.9671483310188407</v>
      </c>
      <c r="AW1680" s="12">
        <f t="shared" ref="AW1680" si="1917">AV1681</f>
        <v>3.3329120845022788</v>
      </c>
      <c r="AX1680" s="8">
        <f t="shared" si="1682"/>
        <v>2.9671483310188407</v>
      </c>
      <c r="AY1680" s="8">
        <f t="shared" si="1683"/>
        <v>3.3155182282843523</v>
      </c>
      <c r="AZ1680" s="8">
        <f t="shared" si="1684"/>
        <v>6.282666559303193</v>
      </c>
      <c r="BA1680" s="8">
        <f t="shared" si="1685"/>
        <v>-0.3483698972655116</v>
      </c>
      <c r="BB1680" s="62">
        <f t="shared" si="1686"/>
        <v>126</v>
      </c>
      <c r="BC1680" s="21">
        <f t="shared" si="1687"/>
        <v>-154</v>
      </c>
      <c r="BD1680" s="21">
        <f t="shared" si="1688"/>
        <v>-126</v>
      </c>
      <c r="BE1680" s="21">
        <f t="shared" si="1689"/>
        <v>102</v>
      </c>
      <c r="BF1680" s="94">
        <f t="shared" ref="BF1680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0.44164135951582822</v>
      </c>
      <c r="BG1680" s="22">
        <f t="shared" si="550"/>
        <v>0.60627412709464912</v>
      </c>
      <c r="BH1680" s="22">
        <f t="shared" si="550"/>
        <v>0.55683711257800805</v>
      </c>
      <c r="BI1680" s="22">
        <f t="shared" si="550"/>
        <v>0.49471245264608033</v>
      </c>
      <c r="BJ1680" s="21">
        <f t="shared" si="1691"/>
        <v>128</v>
      </c>
      <c r="BK1680" s="21">
        <f t="shared" si="1692"/>
        <v>-156</v>
      </c>
      <c r="BL1680" s="21">
        <f t="shared" si="1693"/>
        <v>-127</v>
      </c>
      <c r="BM1680" s="21">
        <f t="shared" si="1694"/>
        <v>102</v>
      </c>
      <c r="BN1680" s="22">
        <f t="shared" ref="BN1680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0.43883934008864861</v>
      </c>
      <c r="BO1680" s="22">
        <f t="shared" si="552"/>
        <v>0.60871561406318064</v>
      </c>
      <c r="BP1680" s="22">
        <f t="shared" si="552"/>
        <v>0.5591178664781048</v>
      </c>
      <c r="BQ1680" s="22">
        <f t="shared" si="552"/>
        <v>0.49621608498414893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8" customHeight="1" x14ac:dyDescent="0.3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Yaroslav Askarov</v>
      </c>
      <c r="J1681" s="33" t="s">
        <v>183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0</v>
      </c>
      <c r="O1681">
        <f t="shared" ref="O1681" si="1920">N1680</f>
        <v>0</v>
      </c>
      <c r="P1681" s="68">
        <f t="shared" si="1666"/>
        <v>0</v>
      </c>
      <c r="Q1681">
        <f t="shared" ref="Q1681" si="1921">P1680</f>
        <v>0</v>
      </c>
      <c r="R1681" s="5">
        <f t="shared" ref="R1681" si="1922">N1681/W1681/X1681/Z1680/AB1680/AA1681</f>
        <v>0</v>
      </c>
      <c r="S1681" s="5">
        <f t="shared" ref="S1681" si="1923">O1681/W1680/Y1681/Z1681/AA1680/AB1681</f>
        <v>0</v>
      </c>
      <c r="T1681" s="5">
        <f t="shared" ref="T1681" si="1924">P1681/W1681/X1681/Z1680/AB1680</f>
        <v>0</v>
      </c>
      <c r="U1681" s="5">
        <f t="shared" ref="U1681" si="1925">Q1681/W1680/Y1681/Z1681/AA1680</f>
        <v>0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0.98</v>
      </c>
      <c r="AA1681" s="23">
        <f>_xlfn.XLOOKUP(E1681,Injuries!A:A,Injuries!B:B)</f>
        <v>0.98499999999999999</v>
      </c>
      <c r="AB1681" s="23">
        <f>_xlfn.XLOOKUP(E1681,Injuries!A:A,Injuries!C:C)</f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1522</v>
      </c>
      <c r="AK1681" s="23">
        <f>IF(AI1681=0,_xlfn.XLOOKUP(E1681,'Starting GF'!A:A,'Starting GF'!B:B),INDEX($AL$63:$AL1681,AI1681))</f>
        <v>2.9596408849695641</v>
      </c>
      <c r="AL1681" s="23">
        <f t="shared" si="1674"/>
        <v>2.9596408849695641</v>
      </c>
      <c r="AM1681" s="23">
        <f>IF(AI1681=0,_xlfn.XLOOKUP(E1681,'Starting GF'!A:A,'Starting GF'!C:C),INDEX($AN$63:$AN1681,AI1681))</f>
        <v>3.3617473859864271</v>
      </c>
      <c r="AN1681" s="23">
        <f t="shared" si="1675"/>
        <v>3.3617473859864271</v>
      </c>
      <c r="AO1681" s="23">
        <f>IF(AJ1681=0,_xlfn.XLOOKUP(I1681,Goalies!B:B,Goalies!I:I),INDEX($AP$105:$AP1681,AJ1681))</f>
        <v>3.432648974779867</v>
      </c>
      <c r="AP1681" s="23">
        <f t="shared" si="1676"/>
        <v>3.432648974779867</v>
      </c>
      <c r="AQ1681" s="23">
        <f t="shared" si="1677"/>
        <v>3.2945124382666986</v>
      </c>
      <c r="AR1681" s="66">
        <v>0</v>
      </c>
      <c r="AS1681" s="96" t="s">
        <v>1593</v>
      </c>
      <c r="AT1681" s="20">
        <f t="shared" ref="AT1681" si="1928">(AK1681*V1681*X1681*Z1680*AA1681*AB1680*AC1681*AD1680*AG1681*AH1680)+AR1681</f>
        <v>3.3155182282843523</v>
      </c>
      <c r="AU1681" s="20">
        <f t="shared" ref="AU1681" si="1929">AT1680</f>
        <v>2.9671483310188407</v>
      </c>
      <c r="AV1681" s="12">
        <f t="shared" ref="AV1681" si="1930">AK1681*W1681*X1681*Z1680*AA1681*AB1680</f>
        <v>3.3329120845022788</v>
      </c>
      <c r="AW1681" s="12">
        <f t="shared" ref="AW1681" si="1931">AV1680</f>
        <v>2.9671483310188407</v>
      </c>
      <c r="AX1681" s="8">
        <f t="shared" si="1682"/>
        <v>3.3155182282843523</v>
      </c>
      <c r="AY1681" s="8">
        <f t="shared" si="1683"/>
        <v>2.9671483310188407</v>
      </c>
      <c r="AZ1681" s="8">
        <f t="shared" si="1684"/>
        <v>6.282666559303193</v>
      </c>
      <c r="BA1681" s="8">
        <f t="shared" si="1685"/>
        <v>0.3483698972655116</v>
      </c>
      <c r="BB1681" s="62">
        <f t="shared" si="1686"/>
        <v>-126</v>
      </c>
      <c r="BC1681" s="21">
        <f t="shared" si="1687"/>
        <v>154</v>
      </c>
      <c r="BD1681" s="21">
        <f t="shared" si="1688"/>
        <v>126</v>
      </c>
      <c r="BE1681" s="21">
        <f t="shared" si="1689"/>
        <v>-102</v>
      </c>
      <c r="BF1681" s="94">
        <f t="shared" si="57"/>
        <v>0.55835864048417183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0.39372587290535088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0.44316288742199189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0.50528754735391967</v>
      </c>
      <c r="BJ1681" s="21">
        <f t="shared" si="1691"/>
        <v>-128</v>
      </c>
      <c r="BK1681" s="21">
        <f t="shared" si="1692"/>
        <v>156</v>
      </c>
      <c r="BL1681" s="21">
        <f t="shared" si="1693"/>
        <v>127</v>
      </c>
      <c r="BM1681" s="21">
        <f t="shared" si="1694"/>
        <v>-102</v>
      </c>
      <c r="BN1681" s="22">
        <f t="shared" si="61"/>
        <v>0.56116065991135144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0.39128438593681936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0.4408821335218952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0.50378391501585107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8" customHeight="1" x14ac:dyDescent="0.3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 xml:space="preserve">BUF </v>
      </c>
      <c r="K1682" s="14"/>
      <c r="L1682" s="13">
        <v>0.15</v>
      </c>
      <c r="M1682" s="28">
        <v>0.1</v>
      </c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23"/>
      <c r="AF1682" s="23"/>
      <c r="AG1682" s="26"/>
      <c r="AH1682" s="26"/>
      <c r="AI1682" s="53"/>
      <c r="AJ1682" s="6"/>
      <c r="AK1682" s="23"/>
      <c r="AL1682" s="23"/>
      <c r="AM1682" s="23"/>
      <c r="AN1682" s="23"/>
      <c r="AO1682" s="23"/>
      <c r="AP1682" s="23"/>
      <c r="AQ1682" s="23"/>
      <c r="AR1682" s="66">
        <v>0</v>
      </c>
      <c r="AS1682" s="8"/>
      <c r="AT1682" s="19"/>
      <c r="AU1682" s="19"/>
      <c r="AV1682" s="12"/>
      <c r="AW1682" s="12"/>
      <c r="AX1682" s="8"/>
      <c r="AY1682" s="8"/>
      <c r="AZ1682" s="8"/>
      <c r="BA1682" s="8"/>
      <c r="BB1682" s="62"/>
      <c r="BC1682" s="21"/>
      <c r="BD1682" s="21"/>
      <c r="BE1682" s="21"/>
      <c r="BF1682" s="22"/>
      <c r="BG1682" s="22"/>
      <c r="BH1682" s="22"/>
      <c r="BI1682" s="22"/>
      <c r="BJ1682" s="8"/>
      <c r="BK1682" s="8"/>
      <c r="BL1682" s="8"/>
      <c r="BM1682" s="8"/>
      <c r="BN1682" s="5"/>
      <c r="BO1682" s="5"/>
      <c r="BP1682" s="8"/>
      <c r="BQ1682" s="8"/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8" customHeight="1" x14ac:dyDescent="0.3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 xml:space="preserve">NYI </v>
      </c>
      <c r="K1683" s="14"/>
      <c r="L1683" s="13">
        <v>0.15</v>
      </c>
      <c r="M1683" s="28">
        <v>0.1</v>
      </c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23"/>
      <c r="AF1683" s="23"/>
      <c r="AG1683" s="26"/>
      <c r="AH1683" s="26"/>
      <c r="AI1683" s="53"/>
      <c r="AJ1683" s="6"/>
      <c r="AK1683" s="23"/>
      <c r="AL1683" s="23"/>
      <c r="AM1683" s="23"/>
      <c r="AN1683" s="23"/>
      <c r="AO1683" s="23"/>
      <c r="AP1683" s="23"/>
      <c r="AQ1683" s="23"/>
      <c r="AR1683" s="66">
        <v>0</v>
      </c>
      <c r="AS1683" s="8"/>
      <c r="AT1683" s="19"/>
      <c r="AU1683" s="19"/>
      <c r="AV1683" s="12"/>
      <c r="AW1683" s="12"/>
      <c r="AX1683" s="8"/>
      <c r="AY1683" s="8"/>
      <c r="AZ1683" s="8"/>
      <c r="BA1683" s="8"/>
      <c r="BB1683" s="62"/>
      <c r="BC1683" s="21"/>
      <c r="BD1683" s="21"/>
      <c r="BE1683" s="21"/>
      <c r="BF1683" s="22"/>
      <c r="BG1683" s="22"/>
      <c r="BH1683" s="22"/>
      <c r="BI1683" s="22"/>
      <c r="BJ1683" s="8"/>
      <c r="BK1683" s="8"/>
      <c r="BL1683" s="8"/>
      <c r="BM1683" s="8"/>
      <c r="BN1683" s="5"/>
      <c r="BO1683" s="5"/>
      <c r="BP1683" s="8"/>
      <c r="BQ1683" s="8"/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8" customHeight="1" x14ac:dyDescent="0.3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 xml:space="preserve">UTA </v>
      </c>
      <c r="K1684" s="14"/>
      <c r="L1684" s="13">
        <v>0.15</v>
      </c>
      <c r="M1684" s="28">
        <v>0.1</v>
      </c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23"/>
      <c r="AF1684" s="23"/>
      <c r="AG1684" s="26"/>
      <c r="AH1684" s="26"/>
      <c r="AI1684" s="53"/>
      <c r="AJ1684" s="6"/>
      <c r="AK1684" s="23"/>
      <c r="AL1684" s="23"/>
      <c r="AM1684" s="23"/>
      <c r="AN1684" s="23"/>
      <c r="AO1684" s="23"/>
      <c r="AP1684" s="23"/>
      <c r="AQ1684" s="23"/>
      <c r="AR1684" s="66">
        <v>0</v>
      </c>
      <c r="AS1684" s="8"/>
      <c r="AT1684" s="19"/>
      <c r="AU1684" s="19"/>
      <c r="AV1684" s="12"/>
      <c r="AW1684" s="12"/>
      <c r="AX1684" s="8"/>
      <c r="AY1684" s="8"/>
      <c r="AZ1684" s="8"/>
      <c r="BA1684" s="8"/>
      <c r="BB1684" s="62"/>
      <c r="BC1684" s="21"/>
      <c r="BD1684" s="21"/>
      <c r="BE1684" s="21"/>
      <c r="BF1684" s="22"/>
      <c r="BG1684" s="22"/>
      <c r="BH1684" s="22"/>
      <c r="BI1684" s="22"/>
      <c r="BJ1684" s="8"/>
      <c r="BK1684" s="8"/>
      <c r="BL1684" s="8"/>
      <c r="BM1684" s="8"/>
      <c r="BN1684" s="5"/>
      <c r="BO1684" s="5"/>
      <c r="BP1684" s="8"/>
      <c r="BQ1684" s="8"/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8" customHeight="1" x14ac:dyDescent="0.3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 xml:space="preserve">NSH </v>
      </c>
      <c r="K1685" s="14"/>
      <c r="L1685" s="13">
        <v>0.15</v>
      </c>
      <c r="M1685" s="28">
        <v>0.1</v>
      </c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23"/>
      <c r="AF1685" s="23"/>
      <c r="AG1685" s="26"/>
      <c r="AH1685" s="26"/>
      <c r="AI1685" s="53"/>
      <c r="AJ1685" s="6"/>
      <c r="AK1685" s="23"/>
      <c r="AL1685" s="23"/>
      <c r="AM1685" s="23"/>
      <c r="AN1685" s="23"/>
      <c r="AO1685" s="23"/>
      <c r="AP1685" s="23"/>
      <c r="AQ1685" s="23"/>
      <c r="AR1685" s="66">
        <v>0</v>
      </c>
      <c r="AS1685" s="8"/>
      <c r="AT1685" s="19"/>
      <c r="AU1685" s="19"/>
      <c r="AV1685" s="12"/>
      <c r="AW1685" s="12"/>
      <c r="AX1685" s="8"/>
      <c r="AY1685" s="8"/>
      <c r="AZ1685" s="8"/>
      <c r="BA1685" s="8"/>
      <c r="BB1685" s="62"/>
      <c r="BC1685" s="21"/>
      <c r="BD1685" s="21"/>
      <c r="BE1685" s="21"/>
      <c r="BF1685" s="22"/>
      <c r="BG1685" s="22"/>
      <c r="BH1685" s="22"/>
      <c r="BI1685" s="22"/>
      <c r="BJ1685" s="8"/>
      <c r="BK1685" s="8"/>
      <c r="BL1685" s="8"/>
      <c r="BM1685" s="8"/>
      <c r="BN1685" s="5"/>
      <c r="BO1685" s="5"/>
      <c r="BP1685" s="8"/>
      <c r="BQ1685" s="8"/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8" customHeight="1" x14ac:dyDescent="0.3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 xml:space="preserve">CAR </v>
      </c>
      <c r="K1686" s="14"/>
      <c r="L1686" s="13">
        <v>0.15</v>
      </c>
      <c r="M1686" s="28">
        <v>0.1</v>
      </c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23"/>
      <c r="AF1686" s="23"/>
      <c r="AG1686" s="26"/>
      <c r="AH1686" s="26"/>
      <c r="AI1686" s="53"/>
      <c r="AJ1686" s="6"/>
      <c r="AK1686" s="23"/>
      <c r="AL1686" s="23"/>
      <c r="AM1686" s="23"/>
      <c r="AN1686" s="23"/>
      <c r="AO1686" s="23"/>
      <c r="AP1686" s="23"/>
      <c r="AQ1686" s="23"/>
      <c r="AR1686" s="66">
        <v>0</v>
      </c>
      <c r="AS1686" s="8"/>
      <c r="AT1686" s="19"/>
      <c r="AU1686" s="19"/>
      <c r="AV1686" s="12"/>
      <c r="AW1686" s="12"/>
      <c r="AX1686" s="8"/>
      <c r="AY1686" s="8"/>
      <c r="AZ1686" s="8"/>
      <c r="BA1686" s="8"/>
      <c r="BB1686" s="62"/>
      <c r="BC1686" s="21"/>
      <c r="BD1686" s="21"/>
      <c r="BE1686" s="21"/>
      <c r="BF1686" s="22"/>
      <c r="BG1686" s="22"/>
      <c r="BH1686" s="22"/>
      <c r="BI1686" s="22"/>
      <c r="BJ1686" s="8"/>
      <c r="BK1686" s="8"/>
      <c r="BL1686" s="8"/>
      <c r="BM1686" s="8"/>
      <c r="BN1686" s="5"/>
      <c r="BO1686" s="5"/>
      <c r="BP1686" s="8"/>
      <c r="BQ1686" s="8"/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8" customHeight="1" x14ac:dyDescent="0.3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 xml:space="preserve">OTT </v>
      </c>
      <c r="K1687" s="14"/>
      <c r="L1687" s="13">
        <v>0.15</v>
      </c>
      <c r="M1687" s="28">
        <v>0.1</v>
      </c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23"/>
      <c r="AF1687" s="23"/>
      <c r="AG1687" s="26"/>
      <c r="AH1687" s="26"/>
      <c r="AI1687" s="53"/>
      <c r="AJ1687" s="6"/>
      <c r="AK1687" s="23"/>
      <c r="AL1687" s="23"/>
      <c r="AM1687" s="23"/>
      <c r="AN1687" s="23"/>
      <c r="AO1687" s="23"/>
      <c r="AP1687" s="23"/>
      <c r="AQ1687" s="23"/>
      <c r="AR1687" s="66">
        <v>0</v>
      </c>
      <c r="AS1687" s="8"/>
      <c r="AT1687" s="19"/>
      <c r="AU1687" s="19"/>
      <c r="AV1687" s="12"/>
      <c r="AW1687" s="12"/>
      <c r="AX1687" s="8"/>
      <c r="AY1687" s="8"/>
      <c r="AZ1687" s="8"/>
      <c r="BA1687" s="8"/>
      <c r="BB1687" s="62"/>
      <c r="BC1687" s="21"/>
      <c r="BD1687" s="21"/>
      <c r="BE1687" s="21"/>
      <c r="BF1687" s="22"/>
      <c r="BG1687" s="22"/>
      <c r="BH1687" s="22"/>
      <c r="BI1687" s="22"/>
      <c r="BJ1687" s="8"/>
      <c r="BK1687" s="8"/>
      <c r="BL1687" s="8"/>
      <c r="BM1687" s="8"/>
      <c r="BN1687" s="5"/>
      <c r="BO1687" s="5"/>
      <c r="BP1687" s="8"/>
      <c r="BQ1687" s="8"/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8" customHeight="1" x14ac:dyDescent="0.3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 xml:space="preserve">DET </v>
      </c>
      <c r="K1688" s="14"/>
      <c r="L1688" s="13">
        <v>0.15</v>
      </c>
      <c r="M1688" s="28">
        <v>0.1</v>
      </c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23"/>
      <c r="AF1688" s="23"/>
      <c r="AG1688" s="26"/>
      <c r="AH1688" s="26"/>
      <c r="AI1688" s="53"/>
      <c r="AJ1688" s="6"/>
      <c r="AK1688" s="23"/>
      <c r="AL1688" s="23"/>
      <c r="AM1688" s="23"/>
      <c r="AN1688" s="23"/>
      <c r="AO1688" s="23"/>
      <c r="AP1688" s="23"/>
      <c r="AQ1688" s="23"/>
      <c r="AR1688" s="66">
        <v>0</v>
      </c>
      <c r="AS1688" s="8"/>
      <c r="AT1688" s="19"/>
      <c r="AU1688" s="19"/>
      <c r="AV1688" s="12"/>
      <c r="AW1688" s="12"/>
      <c r="AX1688" s="8"/>
      <c r="AY1688" s="8"/>
      <c r="AZ1688" s="8"/>
      <c r="BA1688" s="8"/>
      <c r="BB1688" s="62"/>
      <c r="BC1688" s="21"/>
      <c r="BD1688" s="21"/>
      <c r="BE1688" s="21"/>
      <c r="BF1688" s="22"/>
      <c r="BG1688" s="22"/>
      <c r="BH1688" s="22"/>
      <c r="BI1688" s="22"/>
      <c r="BJ1688" s="8"/>
      <c r="BK1688" s="8"/>
      <c r="BL1688" s="8"/>
      <c r="BM1688" s="8"/>
      <c r="BN1688" s="5"/>
      <c r="BO1688" s="5"/>
      <c r="BP1688" s="8"/>
      <c r="BQ1688" s="8"/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8" customHeight="1" x14ac:dyDescent="0.3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 xml:space="preserve">WPG </v>
      </c>
      <c r="K1689" s="14"/>
      <c r="L1689" s="13">
        <v>0.15</v>
      </c>
      <c r="M1689" s="28">
        <v>0.1</v>
      </c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23"/>
      <c r="AF1689" s="23"/>
      <c r="AG1689" s="26"/>
      <c r="AH1689" s="26"/>
      <c r="AI1689" s="53"/>
      <c r="AJ1689" s="6"/>
      <c r="AK1689" s="23"/>
      <c r="AL1689" s="23"/>
      <c r="AM1689" s="23"/>
      <c r="AN1689" s="23"/>
      <c r="AO1689" s="23"/>
      <c r="AP1689" s="23"/>
      <c r="AQ1689" s="23"/>
      <c r="AR1689" s="66">
        <v>0</v>
      </c>
      <c r="AS1689" s="8"/>
      <c r="AT1689" s="19"/>
      <c r="AU1689" s="19"/>
      <c r="AV1689" s="12"/>
      <c r="AW1689" s="12"/>
      <c r="AX1689" s="8"/>
      <c r="AY1689" s="8"/>
      <c r="AZ1689" s="8"/>
      <c r="BA1689" s="8"/>
      <c r="BB1689" s="62"/>
      <c r="BC1689" s="21"/>
      <c r="BD1689" s="21"/>
      <c r="BE1689" s="21"/>
      <c r="BF1689" s="22"/>
      <c r="BG1689" s="22"/>
      <c r="BH1689" s="22"/>
      <c r="BI1689" s="22"/>
      <c r="BJ1689" s="8"/>
      <c r="BK1689" s="8"/>
      <c r="BL1689" s="8"/>
      <c r="BM1689" s="8"/>
      <c r="BN1689" s="5"/>
      <c r="BO1689" s="5"/>
      <c r="BP1689" s="8"/>
      <c r="BQ1689" s="8"/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8" customHeight="1" x14ac:dyDescent="0.3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/>
      <c r="L1690" s="13">
        <v>0.15</v>
      </c>
      <c r="M1690" s="28">
        <v>0.1</v>
      </c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23"/>
      <c r="AF1690" s="23"/>
      <c r="AG1690" s="26"/>
      <c r="AH1690" s="26"/>
      <c r="AI1690" s="53"/>
      <c r="AJ1690" s="6"/>
      <c r="AK1690" s="23"/>
      <c r="AL1690" s="23"/>
      <c r="AM1690" s="23"/>
      <c r="AN1690" s="23"/>
      <c r="AO1690" s="23"/>
      <c r="AP1690" s="23"/>
      <c r="AQ1690" s="23"/>
      <c r="AR1690" s="66">
        <v>0</v>
      </c>
      <c r="AS1690" s="8"/>
      <c r="AT1690" s="19"/>
      <c r="AU1690" s="19"/>
      <c r="AV1690" s="12"/>
      <c r="AW1690" s="12"/>
      <c r="AX1690" s="8"/>
      <c r="AY1690" s="8"/>
      <c r="AZ1690" s="8"/>
      <c r="BA1690" s="8"/>
      <c r="BB1690" s="62"/>
      <c r="BC1690" s="21"/>
      <c r="BD1690" s="21"/>
      <c r="BE1690" s="21"/>
      <c r="BF1690" s="22"/>
      <c r="BG1690" s="22"/>
      <c r="BH1690" s="22"/>
      <c r="BI1690" s="22"/>
      <c r="BJ1690" s="8"/>
      <c r="BK1690" s="8"/>
      <c r="BL1690" s="8"/>
      <c r="BM1690" s="8"/>
      <c r="BN1690" s="5"/>
      <c r="BO1690" s="5"/>
      <c r="BP1690" s="8"/>
      <c r="BQ1690" s="8"/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8" customHeight="1" x14ac:dyDescent="0.3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 xml:space="preserve">BOS </v>
      </c>
      <c r="K1691" s="14"/>
      <c r="L1691" s="13">
        <v>0.15</v>
      </c>
      <c r="M1691" s="28">
        <v>0.1</v>
      </c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23"/>
      <c r="AF1691" s="23"/>
      <c r="AG1691" s="26"/>
      <c r="AH1691" s="26"/>
      <c r="AI1691" s="53"/>
      <c r="AJ1691" s="6"/>
      <c r="AK1691" s="23"/>
      <c r="AL1691" s="23"/>
      <c r="AM1691" s="23"/>
      <c r="AN1691" s="23"/>
      <c r="AO1691" s="23"/>
      <c r="AP1691" s="23"/>
      <c r="AQ1691" s="23"/>
      <c r="AR1691" s="66">
        <v>0</v>
      </c>
      <c r="AS1691" s="8"/>
      <c r="AT1691" s="19"/>
      <c r="AU1691" s="19"/>
      <c r="AV1691" s="12"/>
      <c r="AW1691" s="12"/>
      <c r="AX1691" s="8"/>
      <c r="AY1691" s="8"/>
      <c r="AZ1691" s="8"/>
      <c r="BA1691" s="8"/>
      <c r="BB1691" s="62"/>
      <c r="BC1691" s="21"/>
      <c r="BD1691" s="21"/>
      <c r="BE1691" s="21"/>
      <c r="BF1691" s="22"/>
      <c r="BG1691" s="22"/>
      <c r="BH1691" s="22"/>
      <c r="BI1691" s="22"/>
      <c r="BJ1691" s="8"/>
      <c r="BK1691" s="8"/>
      <c r="BL1691" s="8"/>
      <c r="BM1691" s="8"/>
      <c r="BN1691" s="5"/>
      <c r="BO1691" s="5"/>
      <c r="BP1691" s="8"/>
      <c r="BQ1691" s="8"/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8" customHeight="1" x14ac:dyDescent="0.3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/>
      <c r="L1692" s="13">
        <v>0.15</v>
      </c>
      <c r="M1692" s="28">
        <v>0.1</v>
      </c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23"/>
      <c r="AF1692" s="23"/>
      <c r="AG1692" s="26"/>
      <c r="AH1692" s="26"/>
      <c r="AI1692" s="53"/>
      <c r="AJ1692" s="6"/>
      <c r="AK1692" s="23"/>
      <c r="AL1692" s="23"/>
      <c r="AM1692" s="23"/>
      <c r="AN1692" s="23"/>
      <c r="AO1692" s="23"/>
      <c r="AP1692" s="23"/>
      <c r="AQ1692" s="23"/>
      <c r="AR1692" s="66">
        <v>0</v>
      </c>
      <c r="AS1692" s="8"/>
      <c r="AT1692" s="19"/>
      <c r="AU1692" s="19"/>
      <c r="AV1692" s="12"/>
      <c r="AW1692" s="12"/>
      <c r="AX1692" s="8"/>
      <c r="AY1692" s="8"/>
      <c r="AZ1692" s="8"/>
      <c r="BA1692" s="8"/>
      <c r="BB1692" s="62"/>
      <c r="BC1692" s="21"/>
      <c r="BD1692" s="21"/>
      <c r="BE1692" s="21"/>
      <c r="BF1692" s="22"/>
      <c r="BG1692" s="22"/>
      <c r="BH1692" s="22"/>
      <c r="BI1692" s="22"/>
      <c r="BJ1692" s="8"/>
      <c r="BK1692" s="8"/>
      <c r="BL1692" s="8"/>
      <c r="BM1692" s="8"/>
      <c r="BN1692" s="5"/>
      <c r="BO1692" s="5"/>
      <c r="BP1692" s="8"/>
      <c r="BQ1692" s="8"/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8" customHeight="1" x14ac:dyDescent="0.3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 xml:space="preserve">CBJ </v>
      </c>
      <c r="K1693" s="14"/>
      <c r="L1693" s="13">
        <v>0.15</v>
      </c>
      <c r="M1693" s="28">
        <v>0.1</v>
      </c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23"/>
      <c r="AF1693" s="23"/>
      <c r="AG1693" s="26"/>
      <c r="AH1693" s="26"/>
      <c r="AI1693" s="53"/>
      <c r="AJ1693" s="6"/>
      <c r="AK1693" s="23"/>
      <c r="AL1693" s="23"/>
      <c r="AM1693" s="23"/>
      <c r="AN1693" s="23"/>
      <c r="AO1693" s="23"/>
      <c r="AP1693" s="23"/>
      <c r="AQ1693" s="23"/>
      <c r="AR1693" s="66">
        <v>0</v>
      </c>
      <c r="AS1693" s="8"/>
      <c r="AT1693" s="19"/>
      <c r="AU1693" s="19"/>
      <c r="AV1693" s="12"/>
      <c r="AW1693" s="12"/>
      <c r="AX1693" s="8"/>
      <c r="AY1693" s="8"/>
      <c r="AZ1693" s="8"/>
      <c r="BA1693" s="8"/>
      <c r="BB1693" s="62"/>
      <c r="BC1693" s="21"/>
      <c r="BD1693" s="21"/>
      <c r="BE1693" s="21"/>
      <c r="BF1693" s="22"/>
      <c r="BG1693" s="22"/>
      <c r="BH1693" s="22"/>
      <c r="BI1693" s="22"/>
      <c r="BJ1693" s="8"/>
      <c r="BK1693" s="8"/>
      <c r="BL1693" s="8"/>
      <c r="BM1693" s="8"/>
      <c r="BN1693" s="5"/>
      <c r="BO1693" s="5"/>
      <c r="BP1693" s="8"/>
      <c r="BQ1693" s="8"/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8" customHeight="1" x14ac:dyDescent="0.3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 xml:space="preserve">LAK </v>
      </c>
      <c r="K1694" s="14"/>
      <c r="L1694" s="13">
        <v>0.15</v>
      </c>
      <c r="M1694" s="28">
        <v>0.1</v>
      </c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23"/>
      <c r="AF1694" s="23"/>
      <c r="AG1694" s="26"/>
      <c r="AH1694" s="26"/>
      <c r="AI1694" s="53"/>
      <c r="AJ1694" s="6"/>
      <c r="AK1694" s="23"/>
      <c r="AL1694" s="23"/>
      <c r="AM1694" s="23"/>
      <c r="AN1694" s="23"/>
      <c r="AO1694" s="23"/>
      <c r="AP1694" s="23"/>
      <c r="AQ1694" s="23"/>
      <c r="AR1694" s="66">
        <v>0</v>
      </c>
      <c r="AS1694" s="8"/>
      <c r="AT1694" s="19"/>
      <c r="AU1694" s="19"/>
      <c r="AV1694" s="12"/>
      <c r="AW1694" s="12"/>
      <c r="AX1694" s="8"/>
      <c r="AY1694" s="8"/>
      <c r="AZ1694" s="8"/>
      <c r="BA1694" s="8"/>
      <c r="BB1694" s="62"/>
      <c r="BC1694" s="21"/>
      <c r="BD1694" s="21"/>
      <c r="BE1694" s="21"/>
      <c r="BF1694" s="22"/>
      <c r="BG1694" s="22"/>
      <c r="BH1694" s="22"/>
      <c r="BI1694" s="22"/>
      <c r="BJ1694" s="8"/>
      <c r="BK1694" s="8"/>
      <c r="BL1694" s="8"/>
      <c r="BM1694" s="8"/>
      <c r="BN1694" s="5"/>
      <c r="BO1694" s="5"/>
      <c r="BP1694" s="8"/>
      <c r="BQ1694" s="8"/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8" customHeight="1" x14ac:dyDescent="0.3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 xml:space="preserve">STL </v>
      </c>
      <c r="K1695" s="14"/>
      <c r="L1695" s="13">
        <v>0.15</v>
      </c>
      <c r="M1695" s="28">
        <v>0.1</v>
      </c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23"/>
      <c r="AF1695" s="23"/>
      <c r="AG1695" s="26"/>
      <c r="AH1695" s="26"/>
      <c r="AI1695" s="53"/>
      <c r="AJ1695" s="6"/>
      <c r="AK1695" s="23"/>
      <c r="AL1695" s="23"/>
      <c r="AM1695" s="23"/>
      <c r="AN1695" s="23"/>
      <c r="AO1695" s="23"/>
      <c r="AP1695" s="23"/>
      <c r="AQ1695" s="23"/>
      <c r="AR1695" s="66">
        <v>0</v>
      </c>
      <c r="AS1695" s="8"/>
      <c r="AT1695" s="19"/>
      <c r="AU1695" s="19"/>
      <c r="AV1695" s="12"/>
      <c r="AW1695" s="12"/>
      <c r="AX1695" s="8"/>
      <c r="AY1695" s="8"/>
      <c r="AZ1695" s="8"/>
      <c r="BA1695" s="8"/>
      <c r="BB1695" s="62"/>
      <c r="BC1695" s="21"/>
      <c r="BD1695" s="21"/>
      <c r="BE1695" s="21"/>
      <c r="BF1695" s="22"/>
      <c r="BG1695" s="22"/>
      <c r="BH1695" s="22"/>
      <c r="BI1695" s="22"/>
      <c r="BJ1695" s="8"/>
      <c r="BK1695" s="8"/>
      <c r="BL1695" s="8"/>
      <c r="BM1695" s="8"/>
      <c r="BN1695" s="5"/>
      <c r="BO1695" s="5"/>
      <c r="BP1695" s="8"/>
      <c r="BQ1695" s="8"/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8" customHeight="1" x14ac:dyDescent="0.3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 xml:space="preserve">FLA </v>
      </c>
      <c r="K1696" s="14"/>
      <c r="L1696" s="13">
        <v>0.15</v>
      </c>
      <c r="M1696" s="28">
        <v>0.1</v>
      </c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23"/>
      <c r="AF1696" s="23"/>
      <c r="AG1696" s="26"/>
      <c r="AH1696" s="26"/>
      <c r="AI1696" s="53"/>
      <c r="AJ1696" s="6"/>
      <c r="AK1696" s="23"/>
      <c r="AL1696" s="23"/>
      <c r="AM1696" s="23"/>
      <c r="AN1696" s="23"/>
      <c r="AO1696" s="23"/>
      <c r="AP1696" s="23"/>
      <c r="AQ1696" s="23"/>
      <c r="AR1696" s="66">
        <v>0</v>
      </c>
      <c r="AS1696" s="8"/>
      <c r="AT1696" s="19"/>
      <c r="AU1696" s="19"/>
      <c r="AV1696" s="12"/>
      <c r="AW1696" s="12"/>
      <c r="AX1696" s="8"/>
      <c r="AY1696" s="8"/>
      <c r="AZ1696" s="8"/>
      <c r="BA1696" s="8"/>
      <c r="BB1696" s="62"/>
      <c r="BC1696" s="21"/>
      <c r="BD1696" s="21"/>
      <c r="BE1696" s="21"/>
      <c r="BF1696" s="22"/>
      <c r="BG1696" s="22"/>
      <c r="BH1696" s="22"/>
      <c r="BI1696" s="22"/>
      <c r="BJ1696" s="8"/>
      <c r="BK1696" s="8"/>
      <c r="BL1696" s="8"/>
      <c r="BM1696" s="8"/>
      <c r="BN1696" s="5"/>
      <c r="BO1696" s="5"/>
      <c r="BP1696" s="8"/>
      <c r="BQ1696" s="8"/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8" customHeight="1" x14ac:dyDescent="0.3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 xml:space="preserve">MIN </v>
      </c>
      <c r="K1697" s="14"/>
      <c r="L1697" s="13">
        <v>0.15</v>
      </c>
      <c r="M1697" s="28">
        <v>0.1</v>
      </c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23"/>
      <c r="AF1697" s="23"/>
      <c r="AG1697" s="26"/>
      <c r="AH1697" s="26"/>
      <c r="AI1697" s="53"/>
      <c r="AJ1697" s="6"/>
      <c r="AK1697" s="23"/>
      <c r="AL1697" s="23"/>
      <c r="AM1697" s="23"/>
      <c r="AN1697" s="23"/>
      <c r="AO1697" s="23"/>
      <c r="AP1697" s="23"/>
      <c r="AQ1697" s="23"/>
      <c r="AR1697" s="66">
        <v>0</v>
      </c>
      <c r="AS1697" s="8"/>
      <c r="AT1697" s="19"/>
      <c r="AU1697" s="19"/>
      <c r="AV1697" s="12"/>
      <c r="AW1697" s="12"/>
      <c r="AX1697" s="8"/>
      <c r="AY1697" s="8"/>
      <c r="AZ1697" s="8"/>
      <c r="BA1697" s="8"/>
      <c r="BB1697" s="62"/>
      <c r="BC1697" s="21"/>
      <c r="BD1697" s="21"/>
      <c r="BE1697" s="21"/>
      <c r="BF1697" s="22"/>
      <c r="BG1697" s="22"/>
      <c r="BH1697" s="22"/>
      <c r="BI1697" s="22"/>
      <c r="BJ1697" s="8"/>
      <c r="BK1697" s="8"/>
      <c r="BL1697" s="8"/>
      <c r="BM1697" s="8"/>
      <c r="BN1697" s="5"/>
      <c r="BO1697" s="5"/>
      <c r="BP1697" s="8"/>
      <c r="BQ1697" s="8"/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8" customHeight="1" x14ac:dyDescent="0.3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/>
      <c r="L1698" s="13">
        <v>0.15</v>
      </c>
      <c r="M1698" s="28">
        <v>0.1</v>
      </c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23"/>
      <c r="AF1698" s="23"/>
      <c r="AG1698" s="26"/>
      <c r="AH1698" s="26"/>
      <c r="AI1698" s="53"/>
      <c r="AJ1698" s="6"/>
      <c r="AK1698" s="23"/>
      <c r="AL1698" s="23"/>
      <c r="AM1698" s="23"/>
      <c r="AN1698" s="23"/>
      <c r="AO1698" s="23"/>
      <c r="AP1698" s="23"/>
      <c r="AQ1698" s="23"/>
      <c r="AR1698" s="66">
        <v>0</v>
      </c>
      <c r="AS1698" s="8"/>
      <c r="AT1698" s="19"/>
      <c r="AU1698" s="19"/>
      <c r="AV1698" s="12"/>
      <c r="AW1698" s="12"/>
      <c r="AX1698" s="8"/>
      <c r="AY1698" s="8"/>
      <c r="AZ1698" s="8"/>
      <c r="BA1698" s="8"/>
      <c r="BB1698" s="62"/>
      <c r="BC1698" s="21"/>
      <c r="BD1698" s="21"/>
      <c r="BE1698" s="21"/>
      <c r="BF1698" s="22"/>
      <c r="BG1698" s="22"/>
      <c r="BH1698" s="22"/>
      <c r="BI1698" s="22"/>
      <c r="BJ1698" s="8"/>
      <c r="BK1698" s="8"/>
      <c r="BL1698" s="8"/>
      <c r="BM1698" s="8"/>
      <c r="BN1698" s="5"/>
      <c r="BO1698" s="5"/>
      <c r="BP1698" s="8"/>
      <c r="BQ1698" s="8"/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8" customHeight="1" x14ac:dyDescent="0.3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 xml:space="preserve">EDM </v>
      </c>
      <c r="K1699" s="14"/>
      <c r="L1699" s="13">
        <v>0.15</v>
      </c>
      <c r="M1699" s="28">
        <v>0.1</v>
      </c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23"/>
      <c r="AF1699" s="23"/>
      <c r="AG1699" s="26"/>
      <c r="AH1699" s="26"/>
      <c r="AI1699" s="53"/>
      <c r="AJ1699" s="6"/>
      <c r="AK1699" s="23"/>
      <c r="AL1699" s="23"/>
      <c r="AM1699" s="23"/>
      <c r="AN1699" s="23"/>
      <c r="AO1699" s="23"/>
      <c r="AP1699" s="23"/>
      <c r="AQ1699" s="23"/>
      <c r="AR1699" s="66">
        <v>0</v>
      </c>
      <c r="AS1699" s="8"/>
      <c r="AT1699" s="19"/>
      <c r="AU1699" s="19"/>
      <c r="AV1699" s="12"/>
      <c r="AW1699" s="12"/>
      <c r="AX1699" s="8"/>
      <c r="AY1699" s="8"/>
      <c r="AZ1699" s="8"/>
      <c r="BA1699" s="8"/>
      <c r="BB1699" s="62"/>
      <c r="BC1699" s="21"/>
      <c r="BD1699" s="21"/>
      <c r="BE1699" s="21"/>
      <c r="BF1699" s="22"/>
      <c r="BG1699" s="22"/>
      <c r="BH1699" s="22"/>
      <c r="BI1699" s="22"/>
      <c r="BJ1699" s="8"/>
      <c r="BK1699" s="8"/>
      <c r="BL1699" s="8"/>
      <c r="BM1699" s="8"/>
      <c r="BN1699" s="5"/>
      <c r="BO1699" s="5"/>
      <c r="BP1699" s="8"/>
      <c r="BQ1699" s="8"/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8" customHeight="1" x14ac:dyDescent="0.3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8" customHeight="1" x14ac:dyDescent="0.3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8" customHeight="1" x14ac:dyDescent="0.3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8" customHeight="1" x14ac:dyDescent="0.3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8" customHeight="1" x14ac:dyDescent="0.3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8" customHeight="1" x14ac:dyDescent="0.3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8" customHeight="1" x14ac:dyDescent="0.3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8" customHeight="1" x14ac:dyDescent="0.3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1938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8" customHeight="1" x14ac:dyDescent="0.3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1938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8" customHeight="1" x14ac:dyDescent="0.3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1938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8" customHeight="1" x14ac:dyDescent="0.3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1938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8" customHeight="1" x14ac:dyDescent="0.3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1938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8" customHeight="1" x14ac:dyDescent="0.3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938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8" customHeight="1" x14ac:dyDescent="0.3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938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8" customHeight="1" x14ac:dyDescent="0.3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938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8" customHeight="1" x14ac:dyDescent="0.3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938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8" customHeight="1" x14ac:dyDescent="0.3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938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8" customHeight="1" x14ac:dyDescent="0.3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938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8" customHeight="1" x14ac:dyDescent="0.3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938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8" customHeight="1" x14ac:dyDescent="0.3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938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8" customHeight="1" x14ac:dyDescent="0.3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938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8" customHeight="1" x14ac:dyDescent="0.3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1938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8" customHeight="1" x14ac:dyDescent="0.3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1938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8" customHeight="1" x14ac:dyDescent="0.3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1938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8" customHeight="1" x14ac:dyDescent="0.3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1938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8" customHeight="1" x14ac:dyDescent="0.3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1938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8" customHeight="1" x14ac:dyDescent="0.3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1938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8" customHeight="1" x14ac:dyDescent="0.3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1938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8" customHeight="1" x14ac:dyDescent="0.3">
      <c r="A1728" t="str">
        <f t="shared" ref="A1728:A1791" si="1939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1938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8" customHeight="1" x14ac:dyDescent="0.3">
      <c r="A1729" t="str">
        <f t="shared" si="1939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1938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8" customHeight="1" x14ac:dyDescent="0.3">
      <c r="A1730" t="str">
        <f t="shared" si="1939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1938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8" customHeight="1" x14ac:dyDescent="0.3">
      <c r="A1731" t="str">
        <f t="shared" si="1939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1938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8" customHeight="1" x14ac:dyDescent="0.3">
      <c r="A1732" t="str">
        <f t="shared" si="1939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1938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8" customHeight="1" x14ac:dyDescent="0.3">
      <c r="A1733" t="str">
        <f t="shared" si="1939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1938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8" customHeight="1" x14ac:dyDescent="0.3">
      <c r="A1734" t="str">
        <f t="shared" si="1939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1938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8" customHeight="1" x14ac:dyDescent="0.3">
      <c r="A1735" t="str">
        <f t="shared" si="1939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1938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8" customHeight="1" x14ac:dyDescent="0.3">
      <c r="A1736" t="str">
        <f t="shared" si="1939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1938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8" customHeight="1" x14ac:dyDescent="0.3">
      <c r="A1737" t="str">
        <f t="shared" si="1939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1938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8" customHeight="1" x14ac:dyDescent="0.3">
      <c r="A1738" t="str">
        <f t="shared" si="1939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1938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8" customHeight="1" x14ac:dyDescent="0.3">
      <c r="A1739" t="str">
        <f t="shared" si="1939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1938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8" customHeight="1" x14ac:dyDescent="0.3">
      <c r="A1740" t="str">
        <f t="shared" si="1939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1938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8" customHeight="1" x14ac:dyDescent="0.3">
      <c r="A1741" t="str">
        <f t="shared" si="1939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1938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8" customHeight="1" x14ac:dyDescent="0.3">
      <c r="A1742" t="str">
        <f t="shared" si="1939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1938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8" customHeight="1" x14ac:dyDescent="0.3">
      <c r="A1743" t="str">
        <f t="shared" si="1939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1938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8" customHeight="1" x14ac:dyDescent="0.3">
      <c r="A1744" t="str">
        <f t="shared" si="1939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1938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8" customHeight="1" x14ac:dyDescent="0.3">
      <c r="A1745" t="str">
        <f t="shared" si="1939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1938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8" customHeight="1" x14ac:dyDescent="0.3">
      <c r="A1746" t="str">
        <f t="shared" si="1939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1938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8" customHeight="1" x14ac:dyDescent="0.3">
      <c r="A1747" t="str">
        <f t="shared" si="1939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1938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8" customHeight="1" x14ac:dyDescent="0.3">
      <c r="A1748" t="str">
        <f t="shared" si="1939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1938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8" customHeight="1" x14ac:dyDescent="0.3">
      <c r="A1749" t="str">
        <f t="shared" si="1939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938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8" customHeight="1" x14ac:dyDescent="0.3">
      <c r="A1750" t="str">
        <f t="shared" si="1939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938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8" customHeight="1" x14ac:dyDescent="0.3">
      <c r="A1751" t="str">
        <f t="shared" si="1939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938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8" customHeight="1" x14ac:dyDescent="0.3">
      <c r="A1752" t="str">
        <f t="shared" si="1939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938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8" customHeight="1" x14ac:dyDescent="0.3">
      <c r="A1753" t="str">
        <f t="shared" si="1939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938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8" customHeight="1" x14ac:dyDescent="0.3">
      <c r="A1754" t="str">
        <f t="shared" si="1939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938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8" customHeight="1" x14ac:dyDescent="0.3">
      <c r="A1755" t="str">
        <f t="shared" si="1939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938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8" customHeight="1" x14ac:dyDescent="0.3">
      <c r="A1756" t="str">
        <f t="shared" si="1939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938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8" customHeight="1" x14ac:dyDescent="0.3">
      <c r="A1757" t="str">
        <f t="shared" si="1939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938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8" customHeight="1" x14ac:dyDescent="0.3">
      <c r="A1758" t="str">
        <f t="shared" si="1939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938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8" customHeight="1" x14ac:dyDescent="0.3">
      <c r="A1759" t="str">
        <f t="shared" si="1939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938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8" customHeight="1" x14ac:dyDescent="0.3">
      <c r="A1760" t="str">
        <f t="shared" si="1939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938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8" customHeight="1" x14ac:dyDescent="0.3">
      <c r="A1761" t="str">
        <f t="shared" si="1939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938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8" customHeight="1" x14ac:dyDescent="0.3">
      <c r="A1762" t="str">
        <f t="shared" si="1939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938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8" customHeight="1" x14ac:dyDescent="0.3">
      <c r="A1763" t="str">
        <f t="shared" si="1939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938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8" customHeight="1" x14ac:dyDescent="0.3">
      <c r="A1764" t="str">
        <f t="shared" si="1939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938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8" customHeight="1" x14ac:dyDescent="0.3">
      <c r="A1765" t="str">
        <f t="shared" si="1939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938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8" customHeight="1" x14ac:dyDescent="0.3">
      <c r="A1766" t="str">
        <f t="shared" si="1939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938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8" customHeight="1" x14ac:dyDescent="0.3">
      <c r="A1767" t="str">
        <f t="shared" si="1939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938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8" customHeight="1" x14ac:dyDescent="0.3">
      <c r="A1768" t="str">
        <f t="shared" si="1939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938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8" customHeight="1" x14ac:dyDescent="0.3">
      <c r="A1769" t="str">
        <f t="shared" si="1939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938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8" customHeight="1" x14ac:dyDescent="0.3">
      <c r="A1770" t="str">
        <f t="shared" si="1939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938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8" customHeight="1" x14ac:dyDescent="0.3">
      <c r="A1771" t="str">
        <f t="shared" si="1939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940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8" customHeight="1" x14ac:dyDescent="0.3">
      <c r="A1772" t="str">
        <f t="shared" si="1939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940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8" customHeight="1" x14ac:dyDescent="0.3">
      <c r="A1773" t="str">
        <f t="shared" si="1939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940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8" customHeight="1" x14ac:dyDescent="0.3">
      <c r="A1774" t="str">
        <f t="shared" si="1939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940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8" customHeight="1" x14ac:dyDescent="0.3">
      <c r="A1775" t="str">
        <f t="shared" si="1939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940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8" customHeight="1" x14ac:dyDescent="0.3">
      <c r="A1776" t="str">
        <f t="shared" si="1939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940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8" customHeight="1" x14ac:dyDescent="0.3">
      <c r="A1777" t="str">
        <f t="shared" si="1939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940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8" customHeight="1" x14ac:dyDescent="0.3">
      <c r="A1778" t="str">
        <f t="shared" si="1939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940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8" customHeight="1" x14ac:dyDescent="0.3">
      <c r="A1779" t="str">
        <f t="shared" si="1939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940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8" customHeight="1" x14ac:dyDescent="0.3">
      <c r="A1780" t="str">
        <f t="shared" si="1939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940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8" customHeight="1" x14ac:dyDescent="0.3">
      <c r="A1781" t="str">
        <f t="shared" si="1939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940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8" customHeight="1" x14ac:dyDescent="0.3">
      <c r="A1782" t="str">
        <f t="shared" si="1939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940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8" customHeight="1" x14ac:dyDescent="0.3">
      <c r="A1783" t="str">
        <f t="shared" si="1939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940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8" customHeight="1" x14ac:dyDescent="0.3">
      <c r="A1784" t="str">
        <f t="shared" si="1939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940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8" customHeight="1" x14ac:dyDescent="0.3">
      <c r="A1785" t="str">
        <f t="shared" si="1939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940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8" customHeight="1" x14ac:dyDescent="0.3">
      <c r="A1786" t="str">
        <f t="shared" si="1939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940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8" customHeight="1" x14ac:dyDescent="0.3">
      <c r="A1787" t="str">
        <f t="shared" si="1939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940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8" customHeight="1" x14ac:dyDescent="0.3">
      <c r="A1788" t="str">
        <f t="shared" si="1939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940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8" customHeight="1" x14ac:dyDescent="0.3">
      <c r="A1789" t="str">
        <f t="shared" si="1939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940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8" customHeight="1" x14ac:dyDescent="0.3">
      <c r="A1790" t="str">
        <f t="shared" si="1939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940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8" customHeight="1" x14ac:dyDescent="0.3">
      <c r="A1791" t="str">
        <f t="shared" si="1939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940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8" customHeight="1" x14ac:dyDescent="0.3">
      <c r="A1792" t="str">
        <f t="shared" ref="A1792:A1855" si="1941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940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8" customHeight="1" x14ac:dyDescent="0.3">
      <c r="A1793" t="str">
        <f t="shared" si="1941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940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8" customHeight="1" x14ac:dyDescent="0.3">
      <c r="A1794" t="str">
        <f t="shared" si="1941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940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8" customHeight="1" x14ac:dyDescent="0.3">
      <c r="A1795" t="str">
        <f t="shared" si="1941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940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8" customHeight="1" x14ac:dyDescent="0.3">
      <c r="A1796" t="str">
        <f t="shared" si="1941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940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8" customHeight="1" x14ac:dyDescent="0.3">
      <c r="A1797" t="str">
        <f t="shared" si="1941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940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8" customHeight="1" x14ac:dyDescent="0.3">
      <c r="A1798" t="str">
        <f t="shared" si="1941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940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8" customHeight="1" x14ac:dyDescent="0.3">
      <c r="A1799" t="str">
        <f t="shared" si="1941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940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8" customHeight="1" x14ac:dyDescent="0.3">
      <c r="A1800" t="str">
        <f t="shared" si="1941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940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8" customHeight="1" x14ac:dyDescent="0.3">
      <c r="A1801" t="str">
        <f t="shared" si="1941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940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8" customHeight="1" x14ac:dyDescent="0.3">
      <c r="A1802" t="str">
        <f t="shared" si="1941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940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8" customHeight="1" x14ac:dyDescent="0.3">
      <c r="A1803" t="str">
        <f t="shared" si="1941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940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8" customHeight="1" x14ac:dyDescent="0.3">
      <c r="A1804" t="str">
        <f t="shared" si="1941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940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8" customHeight="1" x14ac:dyDescent="0.3">
      <c r="A1805" t="str">
        <f t="shared" si="1941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940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8" customHeight="1" x14ac:dyDescent="0.3">
      <c r="A1806" t="str">
        <f t="shared" si="1941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940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8" customHeight="1" x14ac:dyDescent="0.3">
      <c r="A1807" t="str">
        <f t="shared" si="1941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940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8" customHeight="1" x14ac:dyDescent="0.3">
      <c r="A1808" t="str">
        <f t="shared" si="1941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940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8" customHeight="1" x14ac:dyDescent="0.3">
      <c r="A1809" t="str">
        <f t="shared" si="1941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940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8" customHeight="1" x14ac:dyDescent="0.3">
      <c r="A1810" t="str">
        <f t="shared" si="1941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940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8" customHeight="1" x14ac:dyDescent="0.3">
      <c r="A1811" t="str">
        <f t="shared" si="1941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940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8" customHeight="1" x14ac:dyDescent="0.3">
      <c r="A1812" t="str">
        <f t="shared" si="1941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940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8" customHeight="1" x14ac:dyDescent="0.3">
      <c r="A1813" t="str">
        <f t="shared" si="1941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940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8" customHeight="1" x14ac:dyDescent="0.3">
      <c r="A1814" t="str">
        <f t="shared" si="1941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940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8" customHeight="1" x14ac:dyDescent="0.3">
      <c r="A1815" t="str">
        <f t="shared" si="1941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940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8" customHeight="1" x14ac:dyDescent="0.3">
      <c r="A1816" t="str">
        <f t="shared" si="1941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940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8" customHeight="1" x14ac:dyDescent="0.3">
      <c r="A1817" t="str">
        <f t="shared" si="1941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940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8" customHeight="1" x14ac:dyDescent="0.3">
      <c r="A1818" t="str">
        <f t="shared" si="1941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940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8" customHeight="1" x14ac:dyDescent="0.3">
      <c r="A1819" t="str">
        <f t="shared" si="1941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940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8" customHeight="1" x14ac:dyDescent="0.3">
      <c r="A1820" t="str">
        <f t="shared" si="1941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940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8" customHeight="1" x14ac:dyDescent="0.3">
      <c r="A1821" t="str">
        <f t="shared" si="1941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940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8" customHeight="1" x14ac:dyDescent="0.3">
      <c r="A1822" t="str">
        <f t="shared" si="1941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940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8" customHeight="1" x14ac:dyDescent="0.3">
      <c r="A1823" t="str">
        <f t="shared" si="1941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940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8" customHeight="1" x14ac:dyDescent="0.3">
      <c r="A1824" t="str">
        <f t="shared" si="1941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940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8" customHeight="1" x14ac:dyDescent="0.3">
      <c r="A1825" t="str">
        <f t="shared" si="1941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940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8" customHeight="1" x14ac:dyDescent="0.3">
      <c r="A1826" t="str">
        <f t="shared" si="1941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940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8" customHeight="1" x14ac:dyDescent="0.3">
      <c r="A1827" t="str">
        <f t="shared" si="1941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940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8" customHeight="1" x14ac:dyDescent="0.3">
      <c r="A1828" t="str">
        <f t="shared" si="1941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940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8" customHeight="1" x14ac:dyDescent="0.3">
      <c r="A1829" t="str">
        <f t="shared" si="1941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940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8" customHeight="1" x14ac:dyDescent="0.3">
      <c r="A1830" t="str">
        <f t="shared" si="1941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940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8" customHeight="1" x14ac:dyDescent="0.3">
      <c r="A1831" t="str">
        <f t="shared" si="1941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940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8" customHeight="1" x14ac:dyDescent="0.3">
      <c r="A1832" t="str">
        <f t="shared" si="1941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940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8" customHeight="1" x14ac:dyDescent="0.3">
      <c r="A1833" t="str">
        <f t="shared" si="1941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940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8" customHeight="1" x14ac:dyDescent="0.3">
      <c r="A1834" t="str">
        <f t="shared" si="1941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940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8" customHeight="1" x14ac:dyDescent="0.3">
      <c r="A1835" t="str">
        <f t="shared" si="1941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942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8" customHeight="1" x14ac:dyDescent="0.3">
      <c r="A1836" t="str">
        <f t="shared" si="1941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942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8" customHeight="1" x14ac:dyDescent="0.3">
      <c r="A1837" t="str">
        <f t="shared" si="1941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942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8" customHeight="1" x14ac:dyDescent="0.3">
      <c r="A1838" t="str">
        <f t="shared" si="1941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942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8" customHeight="1" x14ac:dyDescent="0.3">
      <c r="A1839" t="str">
        <f t="shared" si="1941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942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8" customHeight="1" x14ac:dyDescent="0.3">
      <c r="A1840" t="str">
        <f t="shared" si="1941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942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8" customHeight="1" x14ac:dyDescent="0.3">
      <c r="A1841" t="str">
        <f t="shared" si="1941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942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8" customHeight="1" x14ac:dyDescent="0.3">
      <c r="A1842" t="str">
        <f t="shared" si="1941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942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8" customHeight="1" x14ac:dyDescent="0.3">
      <c r="A1843" t="str">
        <f t="shared" si="1941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942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8" customHeight="1" x14ac:dyDescent="0.3">
      <c r="A1844" t="str">
        <f t="shared" si="1941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942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8" customHeight="1" x14ac:dyDescent="0.3">
      <c r="A1845" t="str">
        <f t="shared" si="1941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942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8" customHeight="1" x14ac:dyDescent="0.3">
      <c r="A1846" t="str">
        <f t="shared" si="1941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942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8" customHeight="1" x14ac:dyDescent="0.3">
      <c r="A1847" t="str">
        <f t="shared" si="1941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942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8" customHeight="1" x14ac:dyDescent="0.3">
      <c r="A1848" t="str">
        <f t="shared" si="1941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942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8" customHeight="1" x14ac:dyDescent="0.3">
      <c r="A1849" t="str">
        <f t="shared" si="1941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942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8" customHeight="1" x14ac:dyDescent="0.3">
      <c r="A1850" t="str">
        <f t="shared" si="1941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942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8" customHeight="1" x14ac:dyDescent="0.3">
      <c r="A1851" t="str">
        <f t="shared" si="1941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942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8" customHeight="1" x14ac:dyDescent="0.3">
      <c r="A1852" t="str">
        <f t="shared" si="1941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942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8" customHeight="1" x14ac:dyDescent="0.3">
      <c r="A1853" t="str">
        <f t="shared" si="1941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942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8" customHeight="1" x14ac:dyDescent="0.3">
      <c r="A1854" t="str">
        <f t="shared" si="1941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942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8" customHeight="1" x14ac:dyDescent="0.3">
      <c r="A1855" t="str">
        <f t="shared" si="1941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942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8" customHeight="1" x14ac:dyDescent="0.3">
      <c r="A1856" t="str">
        <f t="shared" ref="A1856:A1919" si="1943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942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8" customHeight="1" x14ac:dyDescent="0.3">
      <c r="A1857" t="str">
        <f t="shared" si="1943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942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8" customHeight="1" x14ac:dyDescent="0.3">
      <c r="A1858" t="str">
        <f t="shared" si="1943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942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8" customHeight="1" x14ac:dyDescent="0.3">
      <c r="A1859" t="str">
        <f t="shared" si="1943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942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8" customHeight="1" x14ac:dyDescent="0.3">
      <c r="A1860" t="str">
        <f t="shared" si="1943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942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8" customHeight="1" x14ac:dyDescent="0.3">
      <c r="A1861" t="str">
        <f t="shared" si="1943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942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8" customHeight="1" x14ac:dyDescent="0.3">
      <c r="A1862" t="str">
        <f t="shared" si="1943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942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8" customHeight="1" x14ac:dyDescent="0.3">
      <c r="A1863" t="str">
        <f t="shared" si="1943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942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8" customHeight="1" x14ac:dyDescent="0.3">
      <c r="A1864" t="str">
        <f t="shared" si="1943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942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8" customHeight="1" x14ac:dyDescent="0.3">
      <c r="A1865" t="str">
        <f t="shared" si="1943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942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8" customHeight="1" x14ac:dyDescent="0.3">
      <c r="A1866" t="str">
        <f t="shared" si="1943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942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8" customHeight="1" x14ac:dyDescent="0.3">
      <c r="A1867" t="str">
        <f t="shared" si="1943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942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8" customHeight="1" x14ac:dyDescent="0.3">
      <c r="A1868" t="str">
        <f t="shared" si="1943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942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8" customHeight="1" x14ac:dyDescent="0.3">
      <c r="A1869" t="str">
        <f t="shared" si="1943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942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8" customHeight="1" x14ac:dyDescent="0.3">
      <c r="A1870" t="str">
        <f t="shared" si="1943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942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8" customHeight="1" x14ac:dyDescent="0.3">
      <c r="A1871" t="str">
        <f t="shared" si="1943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942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8" customHeight="1" x14ac:dyDescent="0.3">
      <c r="A1872" t="str">
        <f t="shared" si="1943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942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8" customHeight="1" x14ac:dyDescent="0.3">
      <c r="A1873" t="str">
        <f t="shared" si="1943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942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8" customHeight="1" x14ac:dyDescent="0.3">
      <c r="A1874" t="str">
        <f t="shared" si="1943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942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8" customHeight="1" x14ac:dyDescent="0.3">
      <c r="A1875" t="str">
        <f t="shared" si="1943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942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8" customHeight="1" x14ac:dyDescent="0.3">
      <c r="A1876" t="str">
        <f t="shared" si="1943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942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8" customHeight="1" x14ac:dyDescent="0.3">
      <c r="A1877" t="str">
        <f t="shared" si="1943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942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8" customHeight="1" x14ac:dyDescent="0.3">
      <c r="A1878" t="str">
        <f t="shared" si="1943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942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8" customHeight="1" x14ac:dyDescent="0.3">
      <c r="A1879" t="str">
        <f t="shared" si="1943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942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8" customHeight="1" x14ac:dyDescent="0.3">
      <c r="A1880" t="str">
        <f t="shared" si="1943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942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8" customHeight="1" x14ac:dyDescent="0.3">
      <c r="A1881" t="str">
        <f t="shared" si="1943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942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8" customHeight="1" x14ac:dyDescent="0.3">
      <c r="A1882" t="str">
        <f t="shared" si="1943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942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8" customHeight="1" x14ac:dyDescent="0.3">
      <c r="A1883" t="str">
        <f t="shared" si="1943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942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8" customHeight="1" x14ac:dyDescent="0.3">
      <c r="A1884" t="str">
        <f t="shared" si="1943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942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8" customHeight="1" x14ac:dyDescent="0.3">
      <c r="A1885" t="str">
        <f t="shared" si="1943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942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8" customHeight="1" x14ac:dyDescent="0.3">
      <c r="A1886" t="str">
        <f t="shared" si="1943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942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8" customHeight="1" x14ac:dyDescent="0.3">
      <c r="A1887" t="str">
        <f t="shared" si="1943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942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8" customHeight="1" x14ac:dyDescent="0.3">
      <c r="A1888" t="str">
        <f t="shared" si="1943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942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8" customHeight="1" x14ac:dyDescent="0.3">
      <c r="A1889" t="str">
        <f t="shared" si="1943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942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8" customHeight="1" x14ac:dyDescent="0.3">
      <c r="A1890" t="str">
        <f t="shared" si="1943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942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8" customHeight="1" x14ac:dyDescent="0.3">
      <c r="A1891" t="str">
        <f t="shared" si="1943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942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8" customHeight="1" x14ac:dyDescent="0.3">
      <c r="A1892" t="str">
        <f t="shared" si="1943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942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8" customHeight="1" x14ac:dyDescent="0.3">
      <c r="A1893" t="str">
        <f t="shared" si="1943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942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8" customHeight="1" x14ac:dyDescent="0.3">
      <c r="A1894" t="str">
        <f t="shared" si="1943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942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8" customHeight="1" x14ac:dyDescent="0.3">
      <c r="A1895" t="str">
        <f t="shared" si="1943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942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8" customHeight="1" x14ac:dyDescent="0.3">
      <c r="A1896" t="str">
        <f t="shared" si="1943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942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8" customHeight="1" x14ac:dyDescent="0.3">
      <c r="A1897" t="str">
        <f t="shared" si="1943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942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8" customHeight="1" x14ac:dyDescent="0.3">
      <c r="A1898" t="str">
        <f t="shared" si="1943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942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8" customHeight="1" x14ac:dyDescent="0.3">
      <c r="A1899" t="str">
        <f t="shared" si="1943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944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8" customHeight="1" x14ac:dyDescent="0.3">
      <c r="A1900" t="str">
        <f t="shared" si="1943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944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8" customHeight="1" x14ac:dyDescent="0.3">
      <c r="A1901" t="str">
        <f t="shared" si="1943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944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8" customHeight="1" x14ac:dyDescent="0.3">
      <c r="A1902" t="str">
        <f t="shared" si="1943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944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8" customHeight="1" x14ac:dyDescent="0.3">
      <c r="A1903" t="str">
        <f t="shared" si="1943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944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8" customHeight="1" x14ac:dyDescent="0.3">
      <c r="A1904" t="str">
        <f t="shared" si="1943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944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8" customHeight="1" x14ac:dyDescent="0.3">
      <c r="A1905" t="str">
        <f t="shared" si="1943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944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8" customHeight="1" x14ac:dyDescent="0.3">
      <c r="A1906" t="str">
        <f t="shared" si="1943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944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8" customHeight="1" x14ac:dyDescent="0.3">
      <c r="A1907" t="str">
        <f t="shared" si="1943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944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8" customHeight="1" x14ac:dyDescent="0.3">
      <c r="A1908" t="str">
        <f t="shared" si="1943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944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8" customHeight="1" x14ac:dyDescent="0.3">
      <c r="A1909" t="str">
        <f t="shared" si="1943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944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8" customHeight="1" x14ac:dyDescent="0.3">
      <c r="A1910" t="str">
        <f t="shared" si="1943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944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8" customHeight="1" x14ac:dyDescent="0.3">
      <c r="A1911" t="str">
        <f t="shared" si="1943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944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8" customHeight="1" x14ac:dyDescent="0.3">
      <c r="A1912" t="str">
        <f t="shared" si="1943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944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8" customHeight="1" x14ac:dyDescent="0.3">
      <c r="A1913" t="str">
        <f t="shared" si="1943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944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8" customHeight="1" x14ac:dyDescent="0.3">
      <c r="A1914" t="str">
        <f t="shared" si="1943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944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8" customHeight="1" x14ac:dyDescent="0.3">
      <c r="A1915" t="str">
        <f t="shared" si="1943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944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8" customHeight="1" x14ac:dyDescent="0.3">
      <c r="A1916" t="str">
        <f t="shared" si="1943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944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8" customHeight="1" x14ac:dyDescent="0.3">
      <c r="A1917" t="str">
        <f t="shared" si="1943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944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8" customHeight="1" x14ac:dyDescent="0.3">
      <c r="A1918" t="str">
        <f t="shared" si="1943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944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8" customHeight="1" x14ac:dyDescent="0.3">
      <c r="A1919" t="str">
        <f t="shared" si="1943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944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8" customHeight="1" x14ac:dyDescent="0.3">
      <c r="A1920" t="str">
        <f t="shared" ref="A1920:A1983" si="1945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944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8" customHeight="1" x14ac:dyDescent="0.3">
      <c r="A1921" t="str">
        <f t="shared" si="1945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944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8" customHeight="1" x14ac:dyDescent="0.3">
      <c r="A1922" t="str">
        <f t="shared" si="1945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944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8" customHeight="1" x14ac:dyDescent="0.3">
      <c r="A1923" t="str">
        <f t="shared" si="1945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944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8" customHeight="1" x14ac:dyDescent="0.3">
      <c r="A1924" t="str">
        <f t="shared" si="1945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944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8" customHeight="1" x14ac:dyDescent="0.3">
      <c r="A1925" t="str">
        <f t="shared" si="1945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944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8" customHeight="1" x14ac:dyDescent="0.3">
      <c r="A1926" t="str">
        <f t="shared" si="1945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944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8" customHeight="1" x14ac:dyDescent="0.3">
      <c r="A1927" t="str">
        <f t="shared" si="1945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944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8" customHeight="1" x14ac:dyDescent="0.3">
      <c r="A1928" t="str">
        <f t="shared" si="1945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944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8" customHeight="1" x14ac:dyDescent="0.3">
      <c r="A1929" t="str">
        <f t="shared" si="1945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944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8" customHeight="1" x14ac:dyDescent="0.3">
      <c r="A1930" t="str">
        <f t="shared" si="1945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944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8" customHeight="1" x14ac:dyDescent="0.3">
      <c r="A1931" t="str">
        <f t="shared" si="1945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944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8" customHeight="1" x14ac:dyDescent="0.3">
      <c r="A1932" t="str">
        <f t="shared" si="1945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944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8" customHeight="1" x14ac:dyDescent="0.3">
      <c r="A1933" t="str">
        <f t="shared" si="1945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944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8" customHeight="1" x14ac:dyDescent="0.3">
      <c r="A1934" t="str">
        <f t="shared" si="1945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944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8" customHeight="1" x14ac:dyDescent="0.3">
      <c r="A1935" t="str">
        <f t="shared" si="1945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944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8" customHeight="1" x14ac:dyDescent="0.3">
      <c r="A1936" t="str">
        <f t="shared" si="1945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944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8" customHeight="1" x14ac:dyDescent="0.3">
      <c r="A1937" t="str">
        <f t="shared" si="1945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944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8" customHeight="1" x14ac:dyDescent="0.3">
      <c r="A1938" t="str">
        <f t="shared" si="1945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944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8" customHeight="1" x14ac:dyDescent="0.3">
      <c r="A1939" t="str">
        <f t="shared" si="1945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944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8" customHeight="1" x14ac:dyDescent="0.3">
      <c r="A1940" t="str">
        <f t="shared" si="1945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944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8" customHeight="1" x14ac:dyDescent="0.3">
      <c r="A1941" t="str">
        <f t="shared" si="1945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944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8" customHeight="1" x14ac:dyDescent="0.3">
      <c r="A1942" t="str">
        <f t="shared" si="1945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944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8" customHeight="1" x14ac:dyDescent="0.3">
      <c r="A1943" t="str">
        <f t="shared" si="1945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944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8" customHeight="1" x14ac:dyDescent="0.3">
      <c r="A1944" t="str">
        <f t="shared" si="1945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944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8" customHeight="1" x14ac:dyDescent="0.3">
      <c r="A1945" t="str">
        <f t="shared" si="1945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944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8" customHeight="1" x14ac:dyDescent="0.3">
      <c r="A1946" t="str">
        <f t="shared" si="1945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944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8" customHeight="1" x14ac:dyDescent="0.3">
      <c r="A1947" t="str">
        <f t="shared" si="1945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944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8" customHeight="1" x14ac:dyDescent="0.3">
      <c r="A1948" t="str">
        <f t="shared" si="1945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944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8" customHeight="1" x14ac:dyDescent="0.3">
      <c r="A1949" t="str">
        <f t="shared" si="1945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944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8" customHeight="1" x14ac:dyDescent="0.3">
      <c r="A1950" t="str">
        <f t="shared" si="1945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944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8" customHeight="1" x14ac:dyDescent="0.3">
      <c r="A1951" t="str">
        <f t="shared" si="1945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944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8" customHeight="1" x14ac:dyDescent="0.3">
      <c r="A1952" t="str">
        <f t="shared" si="1945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944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8" customHeight="1" x14ac:dyDescent="0.3">
      <c r="A1953" t="str">
        <f t="shared" si="1945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944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8" customHeight="1" x14ac:dyDescent="0.3">
      <c r="A1954" t="str">
        <f t="shared" si="1945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944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8" customHeight="1" x14ac:dyDescent="0.3">
      <c r="A1955" t="str">
        <f t="shared" si="1945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944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8" customHeight="1" x14ac:dyDescent="0.3">
      <c r="A1956" t="str">
        <f t="shared" si="1945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944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8" customHeight="1" x14ac:dyDescent="0.3">
      <c r="A1957" t="str">
        <f t="shared" si="1945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944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8" customHeight="1" x14ac:dyDescent="0.3">
      <c r="A1958" t="str">
        <f t="shared" si="1945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944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8" customHeight="1" x14ac:dyDescent="0.3">
      <c r="A1959" t="str">
        <f t="shared" si="1945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944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8" customHeight="1" x14ac:dyDescent="0.3">
      <c r="A1960" t="str">
        <f t="shared" si="1945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944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8" customHeight="1" x14ac:dyDescent="0.3">
      <c r="A1961" t="str">
        <f t="shared" si="1945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944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8" customHeight="1" x14ac:dyDescent="0.3">
      <c r="A1962" t="str">
        <f t="shared" si="1945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944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8" customHeight="1" x14ac:dyDescent="0.3">
      <c r="A1963" t="str">
        <f t="shared" si="1945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946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8" customHeight="1" x14ac:dyDescent="0.3">
      <c r="A1964" t="str">
        <f t="shared" si="1945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946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8" customHeight="1" x14ac:dyDescent="0.3">
      <c r="A1965" t="str">
        <f t="shared" si="1945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946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8" customHeight="1" x14ac:dyDescent="0.3">
      <c r="A1966" t="str">
        <f t="shared" si="1945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946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8" customHeight="1" x14ac:dyDescent="0.3">
      <c r="A1967" t="str">
        <f t="shared" si="1945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946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8" customHeight="1" x14ac:dyDescent="0.3">
      <c r="A1968" t="str">
        <f t="shared" si="1945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946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8" customHeight="1" x14ac:dyDescent="0.3">
      <c r="A1969" t="str">
        <f t="shared" si="1945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946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8" customHeight="1" x14ac:dyDescent="0.3">
      <c r="A1970" t="str">
        <f t="shared" si="1945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946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8" customHeight="1" x14ac:dyDescent="0.3">
      <c r="A1971" t="str">
        <f t="shared" si="1945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946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8" customHeight="1" x14ac:dyDescent="0.3">
      <c r="A1972" t="str">
        <f t="shared" si="1945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946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8" customHeight="1" x14ac:dyDescent="0.3">
      <c r="A1973" t="str">
        <f t="shared" si="1945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946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8" customHeight="1" x14ac:dyDescent="0.3">
      <c r="A1974" t="str">
        <f t="shared" si="1945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946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8" customHeight="1" x14ac:dyDescent="0.3">
      <c r="A1975" t="str">
        <f t="shared" si="1945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946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8" customHeight="1" x14ac:dyDescent="0.3">
      <c r="A1976" t="str">
        <f t="shared" si="1945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946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8" customHeight="1" x14ac:dyDescent="0.3">
      <c r="A1977" t="str">
        <f t="shared" si="1945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946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8" customHeight="1" x14ac:dyDescent="0.3">
      <c r="A1978" t="str">
        <f t="shared" si="1945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946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8" customHeight="1" x14ac:dyDescent="0.3">
      <c r="A1979" t="str">
        <f t="shared" si="1945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946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8" customHeight="1" x14ac:dyDescent="0.3">
      <c r="A1980" t="str">
        <f t="shared" si="1945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946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8" customHeight="1" x14ac:dyDescent="0.3">
      <c r="A1981" t="str">
        <f t="shared" si="1945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946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8" customHeight="1" x14ac:dyDescent="0.3">
      <c r="A1982" t="str">
        <f t="shared" si="1945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946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8" customHeight="1" x14ac:dyDescent="0.3">
      <c r="A1983" t="str">
        <f t="shared" si="1945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946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8" customHeight="1" x14ac:dyDescent="0.3">
      <c r="A1984" t="str">
        <f t="shared" ref="A1984:A2047" si="1947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946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8" customHeight="1" x14ac:dyDescent="0.3">
      <c r="A1985" t="str">
        <f t="shared" si="1947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946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8" customHeight="1" x14ac:dyDescent="0.3">
      <c r="A1986" t="str">
        <f t="shared" si="1947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946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8" customHeight="1" x14ac:dyDescent="0.3">
      <c r="A1987" t="str">
        <f t="shared" si="1947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946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8" customHeight="1" x14ac:dyDescent="0.3">
      <c r="A1988" t="str">
        <f t="shared" si="1947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946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8" customHeight="1" x14ac:dyDescent="0.3">
      <c r="A1989" t="str">
        <f t="shared" si="1947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946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8" customHeight="1" x14ac:dyDescent="0.3">
      <c r="A1990" t="str">
        <f t="shared" si="1947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946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8" customHeight="1" x14ac:dyDescent="0.3">
      <c r="A1991" t="str">
        <f t="shared" si="1947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946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8" customHeight="1" x14ac:dyDescent="0.3">
      <c r="A1992" t="str">
        <f t="shared" si="1947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946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8" customHeight="1" x14ac:dyDescent="0.3">
      <c r="A1993" t="str">
        <f t="shared" si="1947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946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8" customHeight="1" x14ac:dyDescent="0.3">
      <c r="A1994" t="str">
        <f t="shared" si="1947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946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8" customHeight="1" x14ac:dyDescent="0.3">
      <c r="A1995" t="str">
        <f t="shared" si="1947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946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8" customHeight="1" x14ac:dyDescent="0.3">
      <c r="A1996" t="str">
        <f t="shared" si="1947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946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8" customHeight="1" x14ac:dyDescent="0.3">
      <c r="A1997" t="str">
        <f t="shared" si="1947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946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8" customHeight="1" x14ac:dyDescent="0.3">
      <c r="A1998" t="str">
        <f t="shared" si="1947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946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8" customHeight="1" x14ac:dyDescent="0.3">
      <c r="A1999" t="str">
        <f t="shared" si="1947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946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8" customHeight="1" x14ac:dyDescent="0.3">
      <c r="A2000" t="str">
        <f t="shared" si="1947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946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8" customHeight="1" x14ac:dyDescent="0.3">
      <c r="A2001" t="str">
        <f t="shared" si="1947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946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8" customHeight="1" x14ac:dyDescent="0.3">
      <c r="A2002" t="str">
        <f t="shared" si="1947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946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8" customHeight="1" x14ac:dyDescent="0.3">
      <c r="A2003" t="str">
        <f t="shared" si="1947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946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8" customHeight="1" x14ac:dyDescent="0.3">
      <c r="A2004" t="str">
        <f t="shared" si="1947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946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8" customHeight="1" x14ac:dyDescent="0.3">
      <c r="A2005" t="str">
        <f t="shared" si="1947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946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8" customHeight="1" x14ac:dyDescent="0.3">
      <c r="A2006" t="str">
        <f t="shared" si="1947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946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8" customHeight="1" x14ac:dyDescent="0.3">
      <c r="A2007" t="str">
        <f t="shared" si="1947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946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8" customHeight="1" x14ac:dyDescent="0.3">
      <c r="A2008" t="str">
        <f t="shared" si="1947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946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8" customHeight="1" x14ac:dyDescent="0.3">
      <c r="A2009" t="str">
        <f t="shared" si="1947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946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8" customHeight="1" x14ac:dyDescent="0.3">
      <c r="A2010" t="str">
        <f t="shared" si="1947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946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8" customHeight="1" x14ac:dyDescent="0.3">
      <c r="A2011" t="str">
        <f t="shared" si="1947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946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8" customHeight="1" x14ac:dyDescent="0.3">
      <c r="A2012" t="str">
        <f t="shared" si="1947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946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8" customHeight="1" x14ac:dyDescent="0.3">
      <c r="A2013" t="str">
        <f t="shared" si="1947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946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8" customHeight="1" x14ac:dyDescent="0.3">
      <c r="A2014" t="str">
        <f t="shared" si="1947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946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8" customHeight="1" x14ac:dyDescent="0.3">
      <c r="A2015" t="str">
        <f t="shared" si="1947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946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8" customHeight="1" x14ac:dyDescent="0.3">
      <c r="A2016" t="str">
        <f t="shared" si="1947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946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8" customHeight="1" x14ac:dyDescent="0.3">
      <c r="A2017" t="str">
        <f t="shared" si="1947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946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8" customHeight="1" x14ac:dyDescent="0.3">
      <c r="A2018" t="str">
        <f t="shared" si="1947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946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8" customHeight="1" x14ac:dyDescent="0.3">
      <c r="A2019" t="str">
        <f t="shared" si="1947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946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8" customHeight="1" x14ac:dyDescent="0.3">
      <c r="A2020" t="str">
        <f t="shared" si="1947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946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8" customHeight="1" x14ac:dyDescent="0.3">
      <c r="A2021" t="str">
        <f t="shared" si="1947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946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8" customHeight="1" x14ac:dyDescent="0.3">
      <c r="A2022" t="str">
        <f t="shared" si="1947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946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8" customHeight="1" x14ac:dyDescent="0.3">
      <c r="A2023" t="str">
        <f t="shared" si="1947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946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8" customHeight="1" x14ac:dyDescent="0.3">
      <c r="A2024" t="str">
        <f t="shared" si="1947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946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8" customHeight="1" x14ac:dyDescent="0.3">
      <c r="A2025" t="str">
        <f t="shared" si="1947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946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8" customHeight="1" x14ac:dyDescent="0.3">
      <c r="A2026" t="str">
        <f t="shared" si="1947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946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8" customHeight="1" x14ac:dyDescent="0.3">
      <c r="A2027" t="str">
        <f t="shared" si="1947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948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8" customHeight="1" x14ac:dyDescent="0.3">
      <c r="A2028" t="str">
        <f t="shared" si="1947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948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8" customHeight="1" x14ac:dyDescent="0.3">
      <c r="A2029" t="str">
        <f t="shared" si="1947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948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8" customHeight="1" x14ac:dyDescent="0.3">
      <c r="A2030" t="str">
        <f t="shared" si="1947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948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8" customHeight="1" x14ac:dyDescent="0.3">
      <c r="A2031" t="str">
        <f t="shared" si="1947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948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8" customHeight="1" x14ac:dyDescent="0.3">
      <c r="A2032" t="str">
        <f t="shared" si="1947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948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8" customHeight="1" x14ac:dyDescent="0.3">
      <c r="A2033" t="str">
        <f t="shared" si="1947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948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8" customHeight="1" x14ac:dyDescent="0.3">
      <c r="A2034" t="str">
        <f t="shared" si="1947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948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8" customHeight="1" x14ac:dyDescent="0.3">
      <c r="A2035" t="str">
        <f t="shared" si="1947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948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8" customHeight="1" x14ac:dyDescent="0.3">
      <c r="A2036" t="str">
        <f t="shared" si="1947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948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8" customHeight="1" x14ac:dyDescent="0.3">
      <c r="A2037" t="str">
        <f t="shared" si="1947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948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8" customHeight="1" x14ac:dyDescent="0.3">
      <c r="A2038" t="str">
        <f t="shared" si="1947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948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8" customHeight="1" x14ac:dyDescent="0.3">
      <c r="A2039" t="str">
        <f t="shared" si="1947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948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8" customHeight="1" x14ac:dyDescent="0.3">
      <c r="A2040" t="str">
        <f t="shared" si="1947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948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8" customHeight="1" x14ac:dyDescent="0.3">
      <c r="A2041" t="str">
        <f t="shared" si="1947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948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8" customHeight="1" x14ac:dyDescent="0.3">
      <c r="A2042" t="str">
        <f t="shared" si="1947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948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8" customHeight="1" x14ac:dyDescent="0.3">
      <c r="A2043" t="str">
        <f t="shared" si="1947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948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8" customHeight="1" x14ac:dyDescent="0.3">
      <c r="A2044" t="str">
        <f t="shared" si="1947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948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8" customHeight="1" x14ac:dyDescent="0.3">
      <c r="A2045" t="str">
        <f t="shared" si="1947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948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8" customHeight="1" x14ac:dyDescent="0.3">
      <c r="A2046" t="str">
        <f t="shared" si="1947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948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8" customHeight="1" x14ac:dyDescent="0.3">
      <c r="A2047" t="str">
        <f t="shared" si="1947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948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8" customHeight="1" x14ac:dyDescent="0.3">
      <c r="A2048" t="str">
        <f t="shared" ref="A2048:A2111" si="1949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948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8" customHeight="1" x14ac:dyDescent="0.3">
      <c r="A2049" t="str">
        <f t="shared" si="1949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948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8" customHeight="1" x14ac:dyDescent="0.3">
      <c r="A2050" t="str">
        <f t="shared" si="1949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948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8" customHeight="1" x14ac:dyDescent="0.3">
      <c r="A2051" t="str">
        <f t="shared" si="1949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948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8" customHeight="1" x14ac:dyDescent="0.3">
      <c r="A2052" t="str">
        <f t="shared" si="1949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948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8" customHeight="1" x14ac:dyDescent="0.3">
      <c r="A2053" t="str">
        <f t="shared" si="1949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948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8" customHeight="1" x14ac:dyDescent="0.3">
      <c r="A2054" t="str">
        <f t="shared" si="1949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948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8" customHeight="1" x14ac:dyDescent="0.3">
      <c r="A2055" t="str">
        <f t="shared" si="1949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948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8" customHeight="1" x14ac:dyDescent="0.3">
      <c r="A2056" t="str">
        <f t="shared" si="1949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948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8" customHeight="1" x14ac:dyDescent="0.3">
      <c r="A2057" t="str">
        <f t="shared" si="1949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948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8" customHeight="1" x14ac:dyDescent="0.3">
      <c r="A2058" t="str">
        <f t="shared" si="1949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948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8" customHeight="1" x14ac:dyDescent="0.3">
      <c r="A2059" t="str">
        <f t="shared" si="1949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948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8" customHeight="1" x14ac:dyDescent="0.3">
      <c r="A2060" t="str">
        <f t="shared" si="1949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948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8" customHeight="1" x14ac:dyDescent="0.3">
      <c r="A2061" t="str">
        <f t="shared" si="1949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948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8" customHeight="1" x14ac:dyDescent="0.3">
      <c r="A2062" t="str">
        <f t="shared" si="1949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948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8" customHeight="1" x14ac:dyDescent="0.3">
      <c r="A2063" t="str">
        <f t="shared" si="1949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948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8" customHeight="1" x14ac:dyDescent="0.3">
      <c r="A2064" t="str">
        <f t="shared" si="1949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948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8" customHeight="1" x14ac:dyDescent="0.3">
      <c r="A2065" t="str">
        <f t="shared" si="1949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948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8" customHeight="1" x14ac:dyDescent="0.3">
      <c r="A2066" t="str">
        <f t="shared" si="1949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948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8" customHeight="1" x14ac:dyDescent="0.3">
      <c r="A2067" t="str">
        <f t="shared" si="1949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948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8" customHeight="1" x14ac:dyDescent="0.3">
      <c r="A2068" t="str">
        <f t="shared" si="1949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948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8" customHeight="1" x14ac:dyDescent="0.3">
      <c r="A2069" t="str">
        <f t="shared" si="1949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948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8" customHeight="1" x14ac:dyDescent="0.3">
      <c r="A2070" t="str">
        <f t="shared" si="1949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948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8" customHeight="1" x14ac:dyDescent="0.3">
      <c r="A2071" t="str">
        <f t="shared" si="1949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948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8" customHeight="1" x14ac:dyDescent="0.3">
      <c r="A2072" t="str">
        <f t="shared" si="1949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948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8" customHeight="1" x14ac:dyDescent="0.3">
      <c r="A2073" t="str">
        <f t="shared" si="1949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948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8" customHeight="1" x14ac:dyDescent="0.3">
      <c r="A2074" t="str">
        <f t="shared" si="1949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948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8" customHeight="1" x14ac:dyDescent="0.3">
      <c r="A2075" t="str">
        <f t="shared" si="1949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948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8" customHeight="1" x14ac:dyDescent="0.3">
      <c r="A2076" t="str">
        <f t="shared" si="1949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948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8" customHeight="1" x14ac:dyDescent="0.3">
      <c r="A2077" t="str">
        <f t="shared" si="1949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948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8" customHeight="1" x14ac:dyDescent="0.3">
      <c r="A2078" t="str">
        <f t="shared" si="1949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948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8" customHeight="1" x14ac:dyDescent="0.3">
      <c r="A2079" t="str">
        <f t="shared" si="1949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948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8" customHeight="1" x14ac:dyDescent="0.3">
      <c r="A2080" t="str">
        <f t="shared" si="1949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948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8" customHeight="1" x14ac:dyDescent="0.3">
      <c r="A2081" t="str">
        <f t="shared" si="1949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948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8" customHeight="1" x14ac:dyDescent="0.3">
      <c r="A2082" t="str">
        <f t="shared" si="1949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948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8" customHeight="1" x14ac:dyDescent="0.3">
      <c r="A2083" t="str">
        <f t="shared" si="1949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948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8" customHeight="1" x14ac:dyDescent="0.3">
      <c r="A2084" t="str">
        <f t="shared" si="1949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948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8" customHeight="1" x14ac:dyDescent="0.3">
      <c r="A2085" t="str">
        <f t="shared" si="1949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948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8" customHeight="1" x14ac:dyDescent="0.3">
      <c r="A2086" t="str">
        <f t="shared" si="1949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948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8" customHeight="1" x14ac:dyDescent="0.3">
      <c r="A2087" t="str">
        <f t="shared" si="1949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948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8" customHeight="1" x14ac:dyDescent="0.3">
      <c r="A2088" t="str">
        <f t="shared" si="1949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948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8" customHeight="1" x14ac:dyDescent="0.3">
      <c r="A2089" t="str">
        <f t="shared" si="1949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948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8" customHeight="1" x14ac:dyDescent="0.3">
      <c r="A2090" t="str">
        <f t="shared" si="1949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948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8" customHeight="1" x14ac:dyDescent="0.3">
      <c r="A2091" t="str">
        <f t="shared" si="1949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950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8" customHeight="1" x14ac:dyDescent="0.3">
      <c r="A2092" t="str">
        <f t="shared" si="1949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950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8" customHeight="1" x14ac:dyDescent="0.3">
      <c r="A2093" t="str">
        <f t="shared" si="1949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950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8" customHeight="1" x14ac:dyDescent="0.3">
      <c r="A2094" t="str">
        <f t="shared" si="1949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950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8" customHeight="1" x14ac:dyDescent="0.3">
      <c r="A2095" t="str">
        <f t="shared" si="1949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950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8" customHeight="1" x14ac:dyDescent="0.3">
      <c r="A2096" t="str">
        <f t="shared" si="1949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950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8" customHeight="1" x14ac:dyDescent="0.3">
      <c r="A2097" t="str">
        <f t="shared" si="1949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950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8" customHeight="1" x14ac:dyDescent="0.3">
      <c r="A2098" t="str">
        <f t="shared" si="1949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950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8" customHeight="1" x14ac:dyDescent="0.3">
      <c r="A2099" t="str">
        <f t="shared" si="1949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950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8" customHeight="1" x14ac:dyDescent="0.3">
      <c r="A2100" t="str">
        <f t="shared" si="1949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950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8" customHeight="1" x14ac:dyDescent="0.3">
      <c r="A2101" t="str">
        <f t="shared" si="1949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950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8" customHeight="1" x14ac:dyDescent="0.3">
      <c r="A2102" t="str">
        <f t="shared" si="1949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950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8" customHeight="1" x14ac:dyDescent="0.3">
      <c r="A2103" t="str">
        <f t="shared" si="1949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950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8" customHeight="1" x14ac:dyDescent="0.3">
      <c r="A2104" t="str">
        <f t="shared" si="1949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950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8" customHeight="1" x14ac:dyDescent="0.3">
      <c r="A2105" t="str">
        <f t="shared" si="1949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950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8" customHeight="1" x14ac:dyDescent="0.3">
      <c r="A2106" t="str">
        <f t="shared" si="1949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950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8" customHeight="1" x14ac:dyDescent="0.3">
      <c r="A2107" t="str">
        <f t="shared" si="1949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950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8" customHeight="1" x14ac:dyDescent="0.3">
      <c r="A2108" t="str">
        <f t="shared" si="1949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950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8" customHeight="1" x14ac:dyDescent="0.3">
      <c r="A2109" t="str">
        <f t="shared" si="1949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950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8" customHeight="1" x14ac:dyDescent="0.3">
      <c r="A2110" t="str">
        <f t="shared" si="1949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950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8" customHeight="1" x14ac:dyDescent="0.3">
      <c r="A2111" t="str">
        <f t="shared" si="1949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950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8" customHeight="1" x14ac:dyDescent="0.3">
      <c r="A2112" t="str">
        <f t="shared" ref="A2112:A2175" si="1951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950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8" customHeight="1" x14ac:dyDescent="0.3">
      <c r="A2113" t="str">
        <f t="shared" si="1951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950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8" customHeight="1" x14ac:dyDescent="0.3">
      <c r="A2114" t="str">
        <f t="shared" si="1951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950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8" customHeight="1" x14ac:dyDescent="0.3">
      <c r="A2115" t="str">
        <f t="shared" si="1951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950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8" customHeight="1" x14ac:dyDescent="0.3">
      <c r="A2116" t="str">
        <f t="shared" si="1951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950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8" customHeight="1" x14ac:dyDescent="0.3">
      <c r="A2117" t="str">
        <f t="shared" si="1951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950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8" customHeight="1" x14ac:dyDescent="0.3">
      <c r="A2118" t="str">
        <f t="shared" si="1951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950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8" customHeight="1" x14ac:dyDescent="0.3">
      <c r="A2119" t="str">
        <f t="shared" si="1951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950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8" customHeight="1" x14ac:dyDescent="0.3">
      <c r="A2120" t="str">
        <f t="shared" si="1951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950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8" customHeight="1" x14ac:dyDescent="0.3">
      <c r="A2121" t="str">
        <f t="shared" si="1951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950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8" customHeight="1" x14ac:dyDescent="0.3">
      <c r="A2122" t="str">
        <f t="shared" si="1951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950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8" customHeight="1" x14ac:dyDescent="0.3">
      <c r="A2123" t="str">
        <f t="shared" si="1951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950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8" customHeight="1" x14ac:dyDescent="0.3">
      <c r="A2124" t="str">
        <f t="shared" si="1951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950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8" customHeight="1" x14ac:dyDescent="0.3">
      <c r="A2125" t="str">
        <f t="shared" si="1951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950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8" customHeight="1" x14ac:dyDescent="0.3">
      <c r="A2126" t="str">
        <f t="shared" si="1951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950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8" customHeight="1" x14ac:dyDescent="0.3">
      <c r="A2127" t="str">
        <f t="shared" si="1951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950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8" customHeight="1" x14ac:dyDescent="0.3">
      <c r="A2128" t="str">
        <f t="shared" si="1951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950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8" customHeight="1" x14ac:dyDescent="0.3">
      <c r="A2129" t="str">
        <f t="shared" si="1951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950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8" customHeight="1" x14ac:dyDescent="0.3">
      <c r="A2130" t="str">
        <f t="shared" si="1951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950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8" customHeight="1" x14ac:dyDescent="0.3">
      <c r="A2131" t="str">
        <f t="shared" si="1951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950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8" customHeight="1" x14ac:dyDescent="0.3">
      <c r="A2132" t="str">
        <f t="shared" si="1951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950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8" customHeight="1" x14ac:dyDescent="0.3">
      <c r="A2133" t="str">
        <f t="shared" si="1951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950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8" customHeight="1" x14ac:dyDescent="0.3">
      <c r="A2134" t="str">
        <f t="shared" si="1951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950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8" customHeight="1" x14ac:dyDescent="0.3">
      <c r="A2135" t="str">
        <f t="shared" si="1951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950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8" customHeight="1" x14ac:dyDescent="0.3">
      <c r="A2136" t="str">
        <f t="shared" si="1951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950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8" customHeight="1" x14ac:dyDescent="0.3">
      <c r="A2137" t="str">
        <f t="shared" si="1951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950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8" customHeight="1" x14ac:dyDescent="0.3">
      <c r="A2138" t="str">
        <f t="shared" si="1951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950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8" customHeight="1" x14ac:dyDescent="0.3">
      <c r="A2139" t="str">
        <f t="shared" si="1951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950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8" customHeight="1" x14ac:dyDescent="0.3">
      <c r="A2140" t="str">
        <f t="shared" si="1951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950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8" customHeight="1" x14ac:dyDescent="0.3">
      <c r="A2141" t="str">
        <f t="shared" si="1951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950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8" customHeight="1" x14ac:dyDescent="0.3">
      <c r="A2142" t="str">
        <f t="shared" si="1951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950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8" customHeight="1" x14ac:dyDescent="0.3">
      <c r="A2143" t="str">
        <f t="shared" si="1951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950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8" customHeight="1" x14ac:dyDescent="0.3">
      <c r="A2144" t="str">
        <f t="shared" si="1951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950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8" customHeight="1" x14ac:dyDescent="0.3">
      <c r="A2145" t="str">
        <f t="shared" si="1951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950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8" customHeight="1" x14ac:dyDescent="0.3">
      <c r="A2146" t="str">
        <f t="shared" si="1951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950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8" customHeight="1" x14ac:dyDescent="0.3">
      <c r="A2147" t="str">
        <f t="shared" si="1951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950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8" customHeight="1" x14ac:dyDescent="0.3">
      <c r="A2148" t="str">
        <f t="shared" si="1951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950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8" customHeight="1" x14ac:dyDescent="0.3">
      <c r="A2149" t="str">
        <f t="shared" si="1951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950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8" customHeight="1" x14ac:dyDescent="0.3">
      <c r="A2150" t="str">
        <f t="shared" si="1951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950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8" customHeight="1" x14ac:dyDescent="0.3">
      <c r="A2151" t="str">
        <f t="shared" si="1951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950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8" customHeight="1" x14ac:dyDescent="0.3">
      <c r="A2152" t="str">
        <f t="shared" si="1951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950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8" customHeight="1" x14ac:dyDescent="0.3">
      <c r="A2153" t="str">
        <f t="shared" si="1951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950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8" customHeight="1" x14ac:dyDescent="0.3">
      <c r="A2154" t="str">
        <f t="shared" si="1951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950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8" customHeight="1" x14ac:dyDescent="0.3">
      <c r="A2155" t="str">
        <f t="shared" si="1951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952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8" customHeight="1" x14ac:dyDescent="0.3">
      <c r="A2156" t="str">
        <f t="shared" si="1951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952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8" customHeight="1" x14ac:dyDescent="0.3">
      <c r="A2157" t="str">
        <f t="shared" si="1951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952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8" customHeight="1" x14ac:dyDescent="0.3">
      <c r="A2158" t="str">
        <f t="shared" si="1951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952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8" customHeight="1" x14ac:dyDescent="0.3">
      <c r="A2159" t="str">
        <f t="shared" si="1951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952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8" customHeight="1" x14ac:dyDescent="0.3">
      <c r="A2160" t="str">
        <f t="shared" si="1951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952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8" customHeight="1" x14ac:dyDescent="0.3">
      <c r="A2161" t="str">
        <f t="shared" si="1951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952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8" customHeight="1" x14ac:dyDescent="0.3">
      <c r="A2162" t="str">
        <f t="shared" si="1951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952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8" customHeight="1" x14ac:dyDescent="0.3">
      <c r="A2163" t="str">
        <f t="shared" si="1951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952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8" customHeight="1" x14ac:dyDescent="0.3">
      <c r="A2164" t="str">
        <f t="shared" si="1951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952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8" customHeight="1" x14ac:dyDescent="0.3">
      <c r="A2165" t="str">
        <f t="shared" si="1951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952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8" customHeight="1" x14ac:dyDescent="0.3">
      <c r="A2166" t="str">
        <f t="shared" si="1951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952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8" customHeight="1" x14ac:dyDescent="0.3">
      <c r="A2167" t="str">
        <f t="shared" si="1951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952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8" customHeight="1" x14ac:dyDescent="0.3">
      <c r="A2168" t="str">
        <f t="shared" si="1951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952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8" customHeight="1" x14ac:dyDescent="0.3">
      <c r="A2169" t="str">
        <f t="shared" si="1951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952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8" customHeight="1" x14ac:dyDescent="0.3">
      <c r="A2170" t="str">
        <f t="shared" si="1951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952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8" customHeight="1" x14ac:dyDescent="0.3">
      <c r="A2171" t="str">
        <f t="shared" si="1951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952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8" customHeight="1" x14ac:dyDescent="0.3">
      <c r="A2172" t="str">
        <f t="shared" si="1951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952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8" customHeight="1" x14ac:dyDescent="0.3">
      <c r="A2173" t="str">
        <f t="shared" si="1951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952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8" customHeight="1" x14ac:dyDescent="0.3">
      <c r="A2174" t="str">
        <f t="shared" si="1951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952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8" customHeight="1" x14ac:dyDescent="0.3">
      <c r="A2175" t="str">
        <f t="shared" si="1951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952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8" customHeight="1" x14ac:dyDescent="0.3">
      <c r="A2176" t="str">
        <f t="shared" ref="A2176:A2239" si="1953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952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8" customHeight="1" x14ac:dyDescent="0.3">
      <c r="A2177" t="str">
        <f t="shared" si="1953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952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8" customHeight="1" x14ac:dyDescent="0.3">
      <c r="A2178" t="str">
        <f t="shared" si="1953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952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8" customHeight="1" x14ac:dyDescent="0.3">
      <c r="A2179" t="str">
        <f t="shared" si="1953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952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8" customHeight="1" x14ac:dyDescent="0.3">
      <c r="A2180" t="str">
        <f t="shared" si="1953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952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8" customHeight="1" x14ac:dyDescent="0.3">
      <c r="A2181" t="str">
        <f t="shared" si="1953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952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8" customHeight="1" x14ac:dyDescent="0.3">
      <c r="A2182" t="str">
        <f t="shared" si="1953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952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8" customHeight="1" x14ac:dyDescent="0.3">
      <c r="A2183" t="str">
        <f t="shared" si="1953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952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8" customHeight="1" x14ac:dyDescent="0.3">
      <c r="A2184" t="str">
        <f t="shared" si="1953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952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8" customHeight="1" x14ac:dyDescent="0.3">
      <c r="A2185" t="str">
        <f t="shared" si="1953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952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8" customHeight="1" x14ac:dyDescent="0.3">
      <c r="A2186" t="str">
        <f t="shared" si="1953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952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8" customHeight="1" x14ac:dyDescent="0.3">
      <c r="A2187" t="str">
        <f t="shared" si="1953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952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8" customHeight="1" x14ac:dyDescent="0.3">
      <c r="A2188" t="str">
        <f t="shared" si="1953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952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8" customHeight="1" x14ac:dyDescent="0.3">
      <c r="A2189" t="str">
        <f t="shared" si="1953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952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8" customHeight="1" x14ac:dyDescent="0.3">
      <c r="A2190" t="str">
        <f t="shared" si="1953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952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8" customHeight="1" x14ac:dyDescent="0.3">
      <c r="A2191" t="str">
        <f t="shared" si="1953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952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8" customHeight="1" x14ac:dyDescent="0.3">
      <c r="A2192" t="str">
        <f t="shared" si="1953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952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8" customHeight="1" x14ac:dyDescent="0.3">
      <c r="A2193" t="str">
        <f t="shared" si="1953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952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8" customHeight="1" x14ac:dyDescent="0.3">
      <c r="A2194" t="str">
        <f t="shared" si="1953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952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8" customHeight="1" x14ac:dyDescent="0.3">
      <c r="A2195" t="str">
        <f t="shared" si="1953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952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8" customHeight="1" x14ac:dyDescent="0.3">
      <c r="A2196" t="str">
        <f t="shared" si="1953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952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8" customHeight="1" x14ac:dyDescent="0.3">
      <c r="A2197" t="str">
        <f t="shared" si="1953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952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8" customHeight="1" x14ac:dyDescent="0.3">
      <c r="A2198" t="str">
        <f t="shared" si="1953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952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8" customHeight="1" x14ac:dyDescent="0.3">
      <c r="A2199" t="str">
        <f t="shared" si="1953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952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8" customHeight="1" x14ac:dyDescent="0.3">
      <c r="A2200" t="str">
        <f t="shared" si="1953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952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8" customHeight="1" x14ac:dyDescent="0.3">
      <c r="A2201" t="str">
        <f t="shared" si="1953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952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8" customHeight="1" x14ac:dyDescent="0.3">
      <c r="A2202" t="str">
        <f t="shared" si="1953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952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8" customHeight="1" x14ac:dyDescent="0.3">
      <c r="A2203" t="str">
        <f t="shared" si="1953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952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8" customHeight="1" x14ac:dyDescent="0.3">
      <c r="A2204" t="str">
        <f t="shared" si="1953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952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8" customHeight="1" x14ac:dyDescent="0.3">
      <c r="A2205" t="str">
        <f t="shared" si="1953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952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8" customHeight="1" x14ac:dyDescent="0.3">
      <c r="A2206" t="str">
        <f t="shared" si="1953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952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8" customHeight="1" x14ac:dyDescent="0.3">
      <c r="A2207" t="str">
        <f t="shared" si="1953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952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8" customHeight="1" x14ac:dyDescent="0.3">
      <c r="A2208" t="str">
        <f t="shared" si="1953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952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8" customHeight="1" x14ac:dyDescent="0.3">
      <c r="A2209" t="str">
        <f t="shared" si="1953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952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8" customHeight="1" x14ac:dyDescent="0.3">
      <c r="A2210" t="str">
        <f t="shared" si="1953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952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8" customHeight="1" x14ac:dyDescent="0.3">
      <c r="A2211" t="str">
        <f t="shared" si="1953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952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8" customHeight="1" x14ac:dyDescent="0.3">
      <c r="A2212" t="str">
        <f t="shared" si="1953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952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8" customHeight="1" x14ac:dyDescent="0.3">
      <c r="A2213" t="str">
        <f t="shared" si="1953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952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8" customHeight="1" x14ac:dyDescent="0.3">
      <c r="A2214" t="str">
        <f t="shared" si="1953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952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8" customHeight="1" x14ac:dyDescent="0.3">
      <c r="A2215" t="str">
        <f t="shared" si="1953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952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8" customHeight="1" x14ac:dyDescent="0.3">
      <c r="A2216" t="str">
        <f t="shared" si="1953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952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8" customHeight="1" x14ac:dyDescent="0.3">
      <c r="A2217" t="str">
        <f t="shared" si="1953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952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8" customHeight="1" x14ac:dyDescent="0.3">
      <c r="A2218" t="str">
        <f t="shared" si="1953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952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8" customHeight="1" x14ac:dyDescent="0.3">
      <c r="A2219" t="str">
        <f t="shared" si="1953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954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8" customHeight="1" x14ac:dyDescent="0.3">
      <c r="A2220" t="str">
        <f t="shared" si="1953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954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8" customHeight="1" x14ac:dyDescent="0.3">
      <c r="A2221" t="str">
        <f t="shared" si="1953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954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8" customHeight="1" x14ac:dyDescent="0.3">
      <c r="A2222" t="str">
        <f t="shared" si="1953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954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8" customHeight="1" x14ac:dyDescent="0.3">
      <c r="A2223" t="str">
        <f t="shared" si="1953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954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8" customHeight="1" x14ac:dyDescent="0.3">
      <c r="A2224" t="str">
        <f t="shared" si="1953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954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8" customHeight="1" x14ac:dyDescent="0.3">
      <c r="A2225" t="str">
        <f t="shared" si="1953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954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8" customHeight="1" x14ac:dyDescent="0.3">
      <c r="A2226" t="str">
        <f t="shared" si="1953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954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8" customHeight="1" x14ac:dyDescent="0.3">
      <c r="A2227" t="str">
        <f t="shared" si="1953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954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8" customHeight="1" x14ac:dyDescent="0.3">
      <c r="A2228" t="str">
        <f t="shared" si="1953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954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8" customHeight="1" x14ac:dyDescent="0.3">
      <c r="A2229" t="str">
        <f t="shared" si="1953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954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8" customHeight="1" x14ac:dyDescent="0.3">
      <c r="A2230" t="str">
        <f t="shared" si="1953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954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8" customHeight="1" x14ac:dyDescent="0.3">
      <c r="A2231" t="str">
        <f t="shared" si="1953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954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8" customHeight="1" x14ac:dyDescent="0.3">
      <c r="A2232" t="str">
        <f t="shared" si="1953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954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8" customHeight="1" x14ac:dyDescent="0.3">
      <c r="A2233" t="str">
        <f t="shared" si="1953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954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8" customHeight="1" x14ac:dyDescent="0.3">
      <c r="A2234" t="str">
        <f t="shared" si="1953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954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8" customHeight="1" x14ac:dyDescent="0.3">
      <c r="A2235" t="str">
        <f t="shared" si="1953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954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8" customHeight="1" x14ac:dyDescent="0.3">
      <c r="A2236" t="str">
        <f t="shared" si="1953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954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8" customHeight="1" x14ac:dyDescent="0.3">
      <c r="A2237" t="str">
        <f t="shared" si="1953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954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8" customHeight="1" x14ac:dyDescent="0.3">
      <c r="A2238" t="str">
        <f t="shared" si="1953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954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8" customHeight="1" x14ac:dyDescent="0.3">
      <c r="A2239" t="str">
        <f t="shared" si="1953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954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8" customHeight="1" x14ac:dyDescent="0.3">
      <c r="A2240" t="str">
        <f t="shared" ref="A2240:A2303" si="1955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954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8" customHeight="1" x14ac:dyDescent="0.3">
      <c r="A2241" t="str">
        <f t="shared" si="1955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954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8" customHeight="1" x14ac:dyDescent="0.3">
      <c r="A2242" t="str">
        <f t="shared" si="1955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954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8" customHeight="1" x14ac:dyDescent="0.3">
      <c r="A2243" t="str">
        <f t="shared" si="1955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954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8" customHeight="1" x14ac:dyDescent="0.3">
      <c r="A2244" t="str">
        <f t="shared" si="1955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954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8" customHeight="1" x14ac:dyDescent="0.3">
      <c r="A2245" t="str">
        <f t="shared" si="1955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954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8" customHeight="1" x14ac:dyDescent="0.3">
      <c r="A2246" t="str">
        <f t="shared" si="1955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954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8" customHeight="1" x14ac:dyDescent="0.3">
      <c r="A2247" t="str">
        <f t="shared" si="1955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954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8" customHeight="1" x14ac:dyDescent="0.3">
      <c r="A2248" t="str">
        <f t="shared" si="1955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954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8" customHeight="1" x14ac:dyDescent="0.3">
      <c r="A2249" t="str">
        <f t="shared" si="1955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954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8" customHeight="1" x14ac:dyDescent="0.3">
      <c r="A2250" t="str">
        <f t="shared" si="1955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954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8" customHeight="1" x14ac:dyDescent="0.3">
      <c r="A2251" t="str">
        <f t="shared" si="1955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954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8" customHeight="1" x14ac:dyDescent="0.3">
      <c r="A2252" t="str">
        <f t="shared" si="1955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954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8" customHeight="1" x14ac:dyDescent="0.3">
      <c r="A2253" t="str">
        <f t="shared" si="1955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954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8" customHeight="1" x14ac:dyDescent="0.3">
      <c r="A2254" t="str">
        <f t="shared" si="1955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954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8" customHeight="1" x14ac:dyDescent="0.3">
      <c r="A2255" t="str">
        <f t="shared" si="1955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954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8" customHeight="1" x14ac:dyDescent="0.3">
      <c r="A2256" t="str">
        <f t="shared" si="1955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954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8" customHeight="1" x14ac:dyDescent="0.3">
      <c r="A2257" t="str">
        <f t="shared" si="1955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954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8" customHeight="1" x14ac:dyDescent="0.3">
      <c r="A2258" t="str">
        <f t="shared" si="1955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954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8" customHeight="1" x14ac:dyDescent="0.3">
      <c r="A2259" t="str">
        <f t="shared" si="1955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954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8" customHeight="1" x14ac:dyDescent="0.3">
      <c r="A2260" t="str">
        <f t="shared" si="1955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954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8" customHeight="1" x14ac:dyDescent="0.3">
      <c r="A2261" t="str">
        <f t="shared" si="1955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954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8" customHeight="1" x14ac:dyDescent="0.3">
      <c r="A2262" t="str">
        <f t="shared" si="1955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954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8" customHeight="1" x14ac:dyDescent="0.3">
      <c r="A2263" t="str">
        <f t="shared" si="1955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954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8" customHeight="1" x14ac:dyDescent="0.3">
      <c r="A2264" t="str">
        <f t="shared" si="1955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954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8" customHeight="1" x14ac:dyDescent="0.3">
      <c r="A2265" t="str">
        <f t="shared" si="1955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954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8" customHeight="1" x14ac:dyDescent="0.3">
      <c r="A2266" t="str">
        <f t="shared" si="1955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954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8" customHeight="1" x14ac:dyDescent="0.3">
      <c r="A2267" t="str">
        <f t="shared" si="1955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954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8" customHeight="1" x14ac:dyDescent="0.3">
      <c r="A2268" t="str">
        <f t="shared" si="1955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954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8" customHeight="1" x14ac:dyDescent="0.3">
      <c r="A2269" t="str">
        <f t="shared" si="1955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954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8" customHeight="1" x14ac:dyDescent="0.3">
      <c r="A2270" t="str">
        <f t="shared" si="1955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954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8" customHeight="1" x14ac:dyDescent="0.3">
      <c r="A2271" t="str">
        <f t="shared" si="1955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954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8" customHeight="1" x14ac:dyDescent="0.3">
      <c r="A2272" t="str">
        <f t="shared" si="1955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954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8" customHeight="1" x14ac:dyDescent="0.3">
      <c r="A2273" t="str">
        <f t="shared" si="1955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954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8" customHeight="1" x14ac:dyDescent="0.3">
      <c r="A2274" t="str">
        <f t="shared" si="1955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954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8" customHeight="1" x14ac:dyDescent="0.3">
      <c r="A2275" t="str">
        <f t="shared" si="1955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954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8" customHeight="1" x14ac:dyDescent="0.3">
      <c r="A2276" t="str">
        <f t="shared" si="1955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954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8" customHeight="1" x14ac:dyDescent="0.3">
      <c r="A2277" t="str">
        <f t="shared" si="1955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954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8" customHeight="1" x14ac:dyDescent="0.3">
      <c r="A2278" t="str">
        <f t="shared" si="1955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954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8" customHeight="1" x14ac:dyDescent="0.3">
      <c r="A2279" t="str">
        <f t="shared" si="1955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954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8" customHeight="1" x14ac:dyDescent="0.3">
      <c r="A2280" t="str">
        <f t="shared" si="1955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954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8" customHeight="1" x14ac:dyDescent="0.3">
      <c r="A2281" t="str">
        <f t="shared" si="1955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954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8" customHeight="1" x14ac:dyDescent="0.3">
      <c r="A2282" t="str">
        <f t="shared" si="1955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954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8" customHeight="1" x14ac:dyDescent="0.3">
      <c r="A2283" t="str">
        <f t="shared" si="1955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956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8" customHeight="1" x14ac:dyDescent="0.3">
      <c r="A2284" t="str">
        <f t="shared" si="1955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956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8" customHeight="1" x14ac:dyDescent="0.3">
      <c r="A2285" t="str">
        <f t="shared" si="1955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956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8" customHeight="1" x14ac:dyDescent="0.3">
      <c r="A2286" t="str">
        <f t="shared" si="1955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956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8" customHeight="1" x14ac:dyDescent="0.3">
      <c r="A2287" t="str">
        <f t="shared" si="1955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956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8" customHeight="1" x14ac:dyDescent="0.3">
      <c r="A2288" t="str">
        <f t="shared" si="1955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956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8" customHeight="1" x14ac:dyDescent="0.3">
      <c r="A2289" t="str">
        <f t="shared" si="1955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956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8" customHeight="1" x14ac:dyDescent="0.3">
      <c r="A2290" t="str">
        <f t="shared" si="1955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956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8" customHeight="1" x14ac:dyDescent="0.3">
      <c r="A2291" t="str">
        <f t="shared" si="1955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956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8" customHeight="1" x14ac:dyDescent="0.3">
      <c r="A2292" t="str">
        <f t="shared" si="1955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956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8" customHeight="1" x14ac:dyDescent="0.3">
      <c r="A2293" t="str">
        <f t="shared" si="1955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956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8" customHeight="1" x14ac:dyDescent="0.3">
      <c r="A2294" t="str">
        <f t="shared" si="1955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956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8" customHeight="1" x14ac:dyDescent="0.3">
      <c r="A2295" t="str">
        <f t="shared" si="1955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956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8" customHeight="1" x14ac:dyDescent="0.3">
      <c r="A2296" t="str">
        <f t="shared" si="1955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956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8" customHeight="1" x14ac:dyDescent="0.3">
      <c r="A2297" t="str">
        <f t="shared" si="1955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956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8" customHeight="1" x14ac:dyDescent="0.3">
      <c r="A2298" t="str">
        <f t="shared" si="1955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956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8" customHeight="1" x14ac:dyDescent="0.3">
      <c r="A2299" t="str">
        <f t="shared" si="1955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956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8" customHeight="1" x14ac:dyDescent="0.3">
      <c r="A2300" t="str">
        <f t="shared" si="1955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956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8" customHeight="1" x14ac:dyDescent="0.3">
      <c r="A2301" t="str">
        <f t="shared" si="1955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956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8" customHeight="1" x14ac:dyDescent="0.3">
      <c r="A2302" t="str">
        <f t="shared" si="1955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956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8" customHeight="1" x14ac:dyDescent="0.3">
      <c r="A2303" t="str">
        <f t="shared" si="1955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956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8" customHeight="1" x14ac:dyDescent="0.3">
      <c r="A2304" t="str">
        <f t="shared" ref="A2304:A2367" si="1957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956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8" customHeight="1" x14ac:dyDescent="0.3">
      <c r="A2305" t="str">
        <f t="shared" si="1957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956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8" customHeight="1" x14ac:dyDescent="0.3">
      <c r="A2306" t="str">
        <f t="shared" si="1957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956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8" customHeight="1" x14ac:dyDescent="0.3">
      <c r="A2307" t="str">
        <f t="shared" si="1957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956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8" customHeight="1" x14ac:dyDescent="0.3">
      <c r="A2308" t="str">
        <f t="shared" si="1957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956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8" customHeight="1" x14ac:dyDescent="0.3">
      <c r="A2309" t="str">
        <f t="shared" si="1957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956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8" customHeight="1" x14ac:dyDescent="0.3">
      <c r="A2310" t="str">
        <f t="shared" si="1957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956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8" customHeight="1" x14ac:dyDescent="0.3">
      <c r="A2311" t="str">
        <f t="shared" si="1957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956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8" customHeight="1" x14ac:dyDescent="0.3">
      <c r="A2312" t="str">
        <f t="shared" si="1957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956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8" customHeight="1" x14ac:dyDescent="0.3">
      <c r="A2313" t="str">
        <f t="shared" si="1957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956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8" customHeight="1" x14ac:dyDescent="0.3">
      <c r="A2314" t="str">
        <f t="shared" si="1957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956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8" customHeight="1" x14ac:dyDescent="0.3">
      <c r="A2315" t="str">
        <f t="shared" si="1957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956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8" customHeight="1" x14ac:dyDescent="0.3">
      <c r="A2316" t="str">
        <f t="shared" si="1957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956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8" customHeight="1" x14ac:dyDescent="0.3">
      <c r="A2317" t="str">
        <f t="shared" si="1957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956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8" customHeight="1" x14ac:dyDescent="0.3">
      <c r="A2318" t="str">
        <f t="shared" si="1957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956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8" customHeight="1" x14ac:dyDescent="0.3">
      <c r="A2319" t="str">
        <f t="shared" si="1957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956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8" customHeight="1" x14ac:dyDescent="0.3">
      <c r="A2320" t="str">
        <f t="shared" si="1957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956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8" customHeight="1" x14ac:dyDescent="0.3">
      <c r="A2321" t="str">
        <f t="shared" si="1957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956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8" customHeight="1" x14ac:dyDescent="0.3">
      <c r="A2322" t="str">
        <f t="shared" si="1957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956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8" customHeight="1" x14ac:dyDescent="0.3">
      <c r="A2323" t="str">
        <f t="shared" si="1957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956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8" customHeight="1" x14ac:dyDescent="0.3">
      <c r="A2324" t="str">
        <f t="shared" si="1957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956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8" customHeight="1" x14ac:dyDescent="0.3">
      <c r="A2325" t="str">
        <f t="shared" si="1957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956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8" customHeight="1" x14ac:dyDescent="0.3">
      <c r="A2326" t="str">
        <f t="shared" si="1957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956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8" customHeight="1" x14ac:dyDescent="0.3">
      <c r="A2327" t="str">
        <f t="shared" si="1957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956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8" customHeight="1" x14ac:dyDescent="0.3">
      <c r="A2328" t="str">
        <f t="shared" si="1957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956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8" customHeight="1" x14ac:dyDescent="0.3">
      <c r="A2329" t="str">
        <f t="shared" si="1957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956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8" customHeight="1" x14ac:dyDescent="0.3">
      <c r="A2330" t="str">
        <f t="shared" si="1957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956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8" customHeight="1" x14ac:dyDescent="0.3">
      <c r="A2331" t="str">
        <f t="shared" si="1957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956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8" customHeight="1" x14ac:dyDescent="0.3">
      <c r="A2332" t="str">
        <f t="shared" si="1957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956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8" customHeight="1" x14ac:dyDescent="0.3">
      <c r="A2333" t="str">
        <f t="shared" si="1957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956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8" customHeight="1" x14ac:dyDescent="0.3">
      <c r="A2334" t="str">
        <f t="shared" si="1957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956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8" customHeight="1" x14ac:dyDescent="0.3">
      <c r="A2335" t="str">
        <f t="shared" si="1957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956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8" customHeight="1" x14ac:dyDescent="0.3">
      <c r="A2336" t="str">
        <f t="shared" si="1957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956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8" customHeight="1" x14ac:dyDescent="0.3">
      <c r="A2337" t="str">
        <f t="shared" si="1957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956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8" customHeight="1" x14ac:dyDescent="0.3">
      <c r="A2338" t="str">
        <f t="shared" si="1957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956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8" customHeight="1" x14ac:dyDescent="0.3">
      <c r="A2339" t="str">
        <f t="shared" si="1957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956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8" customHeight="1" x14ac:dyDescent="0.3">
      <c r="A2340" t="str">
        <f t="shared" si="1957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956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8" customHeight="1" x14ac:dyDescent="0.3">
      <c r="A2341" t="str">
        <f t="shared" si="1957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956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8" customHeight="1" x14ac:dyDescent="0.3">
      <c r="A2342" t="str">
        <f t="shared" si="1957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956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8" customHeight="1" x14ac:dyDescent="0.3">
      <c r="A2343" t="str">
        <f t="shared" si="1957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956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8" customHeight="1" x14ac:dyDescent="0.3">
      <c r="A2344" t="str">
        <f t="shared" si="1957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956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8" customHeight="1" x14ac:dyDescent="0.3">
      <c r="A2345" t="str">
        <f t="shared" si="1957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956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8" customHeight="1" x14ac:dyDescent="0.3">
      <c r="A2346" t="str">
        <f t="shared" si="1957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956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8" customHeight="1" x14ac:dyDescent="0.3">
      <c r="A2347" t="str">
        <f t="shared" si="1957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958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8" customHeight="1" x14ac:dyDescent="0.3">
      <c r="A2348" t="str">
        <f t="shared" si="1957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958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8" customHeight="1" x14ac:dyDescent="0.3">
      <c r="A2349" t="str">
        <f t="shared" si="1957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958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8" customHeight="1" x14ac:dyDescent="0.3">
      <c r="A2350" t="str">
        <f t="shared" si="1957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958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8" customHeight="1" x14ac:dyDescent="0.3">
      <c r="A2351" t="str">
        <f t="shared" si="1957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958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8" customHeight="1" x14ac:dyDescent="0.3">
      <c r="A2352" t="str">
        <f t="shared" si="1957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958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8" customHeight="1" x14ac:dyDescent="0.3">
      <c r="A2353" t="str">
        <f t="shared" si="1957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958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8" customHeight="1" x14ac:dyDescent="0.3">
      <c r="A2354" t="str">
        <f t="shared" si="1957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958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8" customHeight="1" x14ac:dyDescent="0.3">
      <c r="A2355" t="str">
        <f t="shared" si="1957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958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8" customHeight="1" x14ac:dyDescent="0.3">
      <c r="A2356" t="str">
        <f t="shared" si="1957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958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8" customHeight="1" x14ac:dyDescent="0.3">
      <c r="A2357" t="str">
        <f t="shared" si="1957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958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8" customHeight="1" x14ac:dyDescent="0.3">
      <c r="A2358" t="str">
        <f t="shared" si="1957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958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8" customHeight="1" x14ac:dyDescent="0.3">
      <c r="A2359" t="str">
        <f t="shared" si="1957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958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8" customHeight="1" x14ac:dyDescent="0.3">
      <c r="A2360" t="str">
        <f t="shared" si="1957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958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8" customHeight="1" x14ac:dyDescent="0.3">
      <c r="A2361" t="str">
        <f t="shared" si="1957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958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8" customHeight="1" x14ac:dyDescent="0.3">
      <c r="A2362" t="str">
        <f t="shared" si="1957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958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8" customHeight="1" x14ac:dyDescent="0.3">
      <c r="A2363" t="str">
        <f t="shared" si="1957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958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8" customHeight="1" x14ac:dyDescent="0.3">
      <c r="A2364" t="str">
        <f t="shared" si="1957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958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8" customHeight="1" x14ac:dyDescent="0.3">
      <c r="A2365" t="str">
        <f t="shared" si="1957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958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8" customHeight="1" x14ac:dyDescent="0.3">
      <c r="A2366" t="str">
        <f t="shared" si="1957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958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8" customHeight="1" x14ac:dyDescent="0.3">
      <c r="A2367" t="str">
        <f t="shared" si="1957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958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8" customHeight="1" x14ac:dyDescent="0.3">
      <c r="A2368" t="str">
        <f t="shared" ref="A2368:A2431" si="1959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958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8" customHeight="1" x14ac:dyDescent="0.3">
      <c r="A2369" t="str">
        <f t="shared" si="1959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958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8" customHeight="1" x14ac:dyDescent="0.3">
      <c r="A2370" t="str">
        <f t="shared" si="1959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958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8" customHeight="1" x14ac:dyDescent="0.3">
      <c r="A2371" t="str">
        <f t="shared" si="1959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958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8" customHeight="1" x14ac:dyDescent="0.3">
      <c r="A2372" t="str">
        <f t="shared" si="1959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958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8" customHeight="1" x14ac:dyDescent="0.3">
      <c r="A2373" t="str">
        <f t="shared" si="1959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958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8" customHeight="1" x14ac:dyDescent="0.3">
      <c r="A2374" t="str">
        <f t="shared" si="1959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958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8" customHeight="1" x14ac:dyDescent="0.3">
      <c r="A2375" t="str">
        <f t="shared" si="1959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958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8" customHeight="1" x14ac:dyDescent="0.3">
      <c r="A2376" t="str">
        <f t="shared" si="1959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958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8" customHeight="1" x14ac:dyDescent="0.3">
      <c r="A2377" t="str">
        <f t="shared" si="1959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958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8" customHeight="1" x14ac:dyDescent="0.3">
      <c r="A2378" t="str">
        <f t="shared" si="1959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958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8" customHeight="1" x14ac:dyDescent="0.3">
      <c r="A2379" t="str">
        <f t="shared" si="1959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958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8" customHeight="1" x14ac:dyDescent="0.3">
      <c r="A2380" t="str">
        <f t="shared" si="1959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958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8" customHeight="1" x14ac:dyDescent="0.3">
      <c r="A2381" t="str">
        <f t="shared" si="1959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958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8" customHeight="1" x14ac:dyDescent="0.3">
      <c r="A2382" t="str">
        <f t="shared" si="1959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958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8" customHeight="1" x14ac:dyDescent="0.3">
      <c r="A2383" t="str">
        <f t="shared" si="1959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958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8" customHeight="1" x14ac:dyDescent="0.3">
      <c r="A2384" t="str">
        <f t="shared" si="1959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958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8" customHeight="1" x14ac:dyDescent="0.3">
      <c r="A2385" t="str">
        <f t="shared" si="1959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958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8" customHeight="1" x14ac:dyDescent="0.3">
      <c r="A2386" t="str">
        <f t="shared" si="1959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958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8" customHeight="1" x14ac:dyDescent="0.3">
      <c r="A2387" t="str">
        <f t="shared" si="1959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958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8" customHeight="1" x14ac:dyDescent="0.3">
      <c r="A2388" t="str">
        <f t="shared" si="1959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958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8" customHeight="1" x14ac:dyDescent="0.3">
      <c r="A2389" t="str">
        <f t="shared" si="1959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958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8" customHeight="1" x14ac:dyDescent="0.3">
      <c r="A2390" t="str">
        <f t="shared" si="1959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958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8" customHeight="1" x14ac:dyDescent="0.3">
      <c r="A2391" t="str">
        <f t="shared" si="1959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958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8" customHeight="1" x14ac:dyDescent="0.3">
      <c r="A2392" t="str">
        <f t="shared" si="1959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958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8" customHeight="1" x14ac:dyDescent="0.3">
      <c r="A2393" t="str">
        <f t="shared" si="1959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958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8" customHeight="1" x14ac:dyDescent="0.3">
      <c r="A2394" t="str">
        <f t="shared" si="1959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958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8" customHeight="1" x14ac:dyDescent="0.3">
      <c r="A2395" t="str">
        <f t="shared" si="1959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958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8" customHeight="1" x14ac:dyDescent="0.3">
      <c r="A2396" t="str">
        <f t="shared" si="1959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958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8" customHeight="1" x14ac:dyDescent="0.3">
      <c r="A2397" t="str">
        <f t="shared" si="1959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958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8" customHeight="1" x14ac:dyDescent="0.3">
      <c r="A2398" t="str">
        <f t="shared" si="1959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958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8" customHeight="1" x14ac:dyDescent="0.3">
      <c r="A2399" t="str">
        <f t="shared" si="1959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958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8" customHeight="1" x14ac:dyDescent="0.3">
      <c r="A2400" t="str">
        <f t="shared" si="1959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958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8" customHeight="1" x14ac:dyDescent="0.3">
      <c r="A2401" t="str">
        <f t="shared" si="1959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958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8" customHeight="1" x14ac:dyDescent="0.3">
      <c r="A2402" t="str">
        <f t="shared" si="1959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958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8" customHeight="1" x14ac:dyDescent="0.3">
      <c r="A2403" t="str">
        <f t="shared" si="1959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958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8" customHeight="1" x14ac:dyDescent="0.3">
      <c r="A2404" t="str">
        <f t="shared" si="1959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958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8" customHeight="1" x14ac:dyDescent="0.3">
      <c r="A2405" t="str">
        <f t="shared" si="1959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958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8" customHeight="1" x14ac:dyDescent="0.3">
      <c r="A2406" t="str">
        <f t="shared" si="1959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958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8" customHeight="1" x14ac:dyDescent="0.3">
      <c r="A2407" t="str">
        <f t="shared" si="1959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958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8" customHeight="1" x14ac:dyDescent="0.3">
      <c r="A2408" t="str">
        <f t="shared" si="1959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958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8" customHeight="1" x14ac:dyDescent="0.3">
      <c r="A2409" t="str">
        <f t="shared" si="1959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958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8" customHeight="1" x14ac:dyDescent="0.3">
      <c r="A2410" t="str">
        <f t="shared" si="1959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958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8" customHeight="1" x14ac:dyDescent="0.3">
      <c r="A2411" t="str">
        <f t="shared" si="1959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960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8" customHeight="1" x14ac:dyDescent="0.3">
      <c r="A2412" t="str">
        <f t="shared" si="1959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960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8" customHeight="1" x14ac:dyDescent="0.3">
      <c r="A2413" t="str">
        <f t="shared" si="1959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960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8" customHeight="1" x14ac:dyDescent="0.3">
      <c r="A2414" t="str">
        <f t="shared" si="1959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960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8" customHeight="1" x14ac:dyDescent="0.3">
      <c r="A2415" t="str">
        <f t="shared" si="1959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960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8" customHeight="1" x14ac:dyDescent="0.3">
      <c r="A2416" t="str">
        <f t="shared" si="1959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960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8" customHeight="1" x14ac:dyDescent="0.3">
      <c r="A2417" t="str">
        <f t="shared" si="1959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960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8" customHeight="1" x14ac:dyDescent="0.3">
      <c r="A2418" t="str">
        <f t="shared" si="1959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960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8" customHeight="1" x14ac:dyDescent="0.3">
      <c r="A2419" t="str">
        <f t="shared" si="1959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960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8" customHeight="1" x14ac:dyDescent="0.3">
      <c r="A2420" t="str">
        <f t="shared" si="1959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960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8" customHeight="1" x14ac:dyDescent="0.3">
      <c r="A2421" t="str">
        <f t="shared" si="1959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960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8" customHeight="1" x14ac:dyDescent="0.3">
      <c r="A2422" t="str">
        <f t="shared" si="1959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960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8" customHeight="1" x14ac:dyDescent="0.3">
      <c r="A2423" t="str">
        <f t="shared" si="1959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960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8" customHeight="1" x14ac:dyDescent="0.3">
      <c r="A2424" t="str">
        <f t="shared" si="1959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960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8" customHeight="1" x14ac:dyDescent="0.3">
      <c r="A2425" t="str">
        <f t="shared" si="1959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960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8" customHeight="1" x14ac:dyDescent="0.3">
      <c r="A2426" t="str">
        <f t="shared" si="1959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960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8" customHeight="1" x14ac:dyDescent="0.3">
      <c r="A2427" t="str">
        <f t="shared" si="1959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960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8" customHeight="1" x14ac:dyDescent="0.3">
      <c r="A2428" t="str">
        <f t="shared" si="1959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960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8" customHeight="1" x14ac:dyDescent="0.3">
      <c r="A2429" t="str">
        <f t="shared" si="1959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960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8" customHeight="1" x14ac:dyDescent="0.3">
      <c r="A2430" t="str">
        <f t="shared" si="1959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960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8" customHeight="1" x14ac:dyDescent="0.3">
      <c r="A2431" t="str">
        <f t="shared" si="1959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960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8" customHeight="1" x14ac:dyDescent="0.3">
      <c r="A2432" t="str">
        <f t="shared" ref="A2432:A2495" si="1961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960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8" customHeight="1" x14ac:dyDescent="0.3">
      <c r="A2433" t="str">
        <f t="shared" si="1961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960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8" customHeight="1" x14ac:dyDescent="0.3">
      <c r="A2434" t="str">
        <f t="shared" si="1961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960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8" customHeight="1" x14ac:dyDescent="0.3">
      <c r="A2435" t="str">
        <f t="shared" si="1961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960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8" customHeight="1" x14ac:dyDescent="0.3">
      <c r="A2436" t="str">
        <f t="shared" si="1961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960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8" customHeight="1" x14ac:dyDescent="0.3">
      <c r="A2437" t="str">
        <f t="shared" si="1961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960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8" customHeight="1" x14ac:dyDescent="0.3">
      <c r="A2438" t="str">
        <f t="shared" si="1961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960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8" customHeight="1" x14ac:dyDescent="0.3">
      <c r="A2439" t="str">
        <f t="shared" si="1961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960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8" customHeight="1" x14ac:dyDescent="0.3">
      <c r="A2440" t="str">
        <f t="shared" si="1961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960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8" customHeight="1" x14ac:dyDescent="0.3">
      <c r="A2441" t="str">
        <f t="shared" si="1961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960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8" customHeight="1" x14ac:dyDescent="0.3">
      <c r="A2442" t="str">
        <f t="shared" si="1961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960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8" customHeight="1" x14ac:dyDescent="0.3">
      <c r="A2443" t="str">
        <f t="shared" si="1961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960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8" customHeight="1" x14ac:dyDescent="0.3">
      <c r="A2444" t="str">
        <f t="shared" si="1961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960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8" customHeight="1" x14ac:dyDescent="0.3">
      <c r="A2445" t="str">
        <f t="shared" si="1961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960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8" customHeight="1" x14ac:dyDescent="0.3">
      <c r="A2446" t="str">
        <f t="shared" si="1961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960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8" customHeight="1" x14ac:dyDescent="0.3">
      <c r="A2447" t="str">
        <f t="shared" si="1961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960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8" customHeight="1" x14ac:dyDescent="0.3">
      <c r="A2448" t="str">
        <f t="shared" si="1961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960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8" customHeight="1" x14ac:dyDescent="0.3">
      <c r="A2449" t="str">
        <f t="shared" si="1961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960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8" customHeight="1" x14ac:dyDescent="0.3">
      <c r="A2450" t="str">
        <f t="shared" si="1961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960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8" customHeight="1" x14ac:dyDescent="0.3">
      <c r="A2451" t="str">
        <f t="shared" si="1961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960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8" customHeight="1" x14ac:dyDescent="0.3">
      <c r="A2452" t="str">
        <f t="shared" si="1961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960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8" customHeight="1" x14ac:dyDescent="0.3">
      <c r="A2453" t="str">
        <f t="shared" si="1961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960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8" customHeight="1" x14ac:dyDescent="0.3">
      <c r="A2454" t="str">
        <f t="shared" si="1961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960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8" customHeight="1" x14ac:dyDescent="0.3">
      <c r="A2455" t="str">
        <f t="shared" si="1961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960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8" customHeight="1" x14ac:dyDescent="0.3">
      <c r="A2456" t="str">
        <f t="shared" si="1961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960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8" customHeight="1" x14ac:dyDescent="0.3">
      <c r="A2457" t="str">
        <f t="shared" si="1961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960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8" customHeight="1" x14ac:dyDescent="0.3">
      <c r="A2458" t="str">
        <f t="shared" si="1961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960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8" customHeight="1" x14ac:dyDescent="0.3">
      <c r="A2459" t="str">
        <f t="shared" si="1961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960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8" customHeight="1" x14ac:dyDescent="0.3">
      <c r="A2460" t="str">
        <f t="shared" si="1961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960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8" customHeight="1" x14ac:dyDescent="0.3">
      <c r="A2461" t="str">
        <f t="shared" si="1961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960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8" customHeight="1" x14ac:dyDescent="0.3">
      <c r="A2462" t="str">
        <f t="shared" si="1961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960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8" customHeight="1" x14ac:dyDescent="0.3">
      <c r="A2463" t="str">
        <f t="shared" si="1961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960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8" customHeight="1" x14ac:dyDescent="0.3">
      <c r="A2464" t="str">
        <f t="shared" si="1961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960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8" customHeight="1" x14ac:dyDescent="0.3">
      <c r="A2465" t="str">
        <f t="shared" si="1961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960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8" customHeight="1" x14ac:dyDescent="0.3">
      <c r="A2466" t="str">
        <f t="shared" si="1961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960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8" customHeight="1" x14ac:dyDescent="0.3">
      <c r="A2467" t="str">
        <f t="shared" si="1961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960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8" customHeight="1" x14ac:dyDescent="0.3">
      <c r="A2468" t="str">
        <f t="shared" si="1961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960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8" customHeight="1" x14ac:dyDescent="0.3">
      <c r="A2469" t="str">
        <f t="shared" si="1961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960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8" customHeight="1" x14ac:dyDescent="0.3">
      <c r="A2470" t="str">
        <f t="shared" si="1961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960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8" customHeight="1" x14ac:dyDescent="0.3">
      <c r="A2471" t="str">
        <f t="shared" si="1961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960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8" customHeight="1" x14ac:dyDescent="0.3">
      <c r="A2472" t="str">
        <f t="shared" si="1961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960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8" customHeight="1" x14ac:dyDescent="0.3">
      <c r="A2473" t="str">
        <f t="shared" si="1961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960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8" customHeight="1" x14ac:dyDescent="0.3">
      <c r="A2474" t="str">
        <f t="shared" si="1961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960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8" customHeight="1" x14ac:dyDescent="0.3">
      <c r="A2475" t="str">
        <f t="shared" si="1961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962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8" customHeight="1" x14ac:dyDescent="0.3">
      <c r="A2476" t="str">
        <f t="shared" si="1961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962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8" customHeight="1" x14ac:dyDescent="0.3">
      <c r="A2477" t="str">
        <f t="shared" si="1961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962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8" customHeight="1" x14ac:dyDescent="0.3">
      <c r="A2478" t="str">
        <f t="shared" si="1961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962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8" customHeight="1" x14ac:dyDescent="0.3">
      <c r="A2479" t="str">
        <f t="shared" si="1961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962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8" customHeight="1" x14ac:dyDescent="0.3">
      <c r="A2480" t="str">
        <f t="shared" si="1961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962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8" customHeight="1" x14ac:dyDescent="0.3">
      <c r="A2481" t="str">
        <f t="shared" si="1961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962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8" customHeight="1" x14ac:dyDescent="0.3">
      <c r="A2482" t="str">
        <f t="shared" si="1961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962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8" customHeight="1" x14ac:dyDescent="0.3">
      <c r="A2483" t="str">
        <f t="shared" si="1961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962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8" customHeight="1" x14ac:dyDescent="0.3">
      <c r="A2484" t="str">
        <f t="shared" si="1961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962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8" customHeight="1" x14ac:dyDescent="0.3">
      <c r="A2485" t="str">
        <f t="shared" si="1961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962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8" customHeight="1" x14ac:dyDescent="0.3">
      <c r="A2486" t="str">
        <f t="shared" si="1961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962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8" customHeight="1" x14ac:dyDescent="0.3">
      <c r="A2487" t="str">
        <f t="shared" si="1961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962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8" customHeight="1" x14ac:dyDescent="0.3">
      <c r="A2488" t="str">
        <f t="shared" si="1961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962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8" customHeight="1" x14ac:dyDescent="0.3">
      <c r="A2489" t="str">
        <f t="shared" si="1961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962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8" customHeight="1" x14ac:dyDescent="0.3">
      <c r="A2490" t="str">
        <f t="shared" si="1961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962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8" customHeight="1" x14ac:dyDescent="0.3">
      <c r="A2491" t="str">
        <f t="shared" si="1961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962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8" customHeight="1" x14ac:dyDescent="0.3">
      <c r="A2492" t="str">
        <f t="shared" si="1961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962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8" customHeight="1" x14ac:dyDescent="0.3">
      <c r="A2493" t="str">
        <f t="shared" si="1961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962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8" customHeight="1" x14ac:dyDescent="0.3">
      <c r="A2494" t="str">
        <f t="shared" si="1961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962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8" customHeight="1" x14ac:dyDescent="0.3">
      <c r="A2495" t="str">
        <f t="shared" si="1961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962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8" customHeight="1" x14ac:dyDescent="0.3">
      <c r="A2496" t="str">
        <f t="shared" ref="A2496:A2559" si="1963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962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8" customHeight="1" x14ac:dyDescent="0.3">
      <c r="A2497" t="str">
        <f t="shared" si="1963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962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8" customHeight="1" x14ac:dyDescent="0.3">
      <c r="A2498" t="str">
        <f t="shared" si="1963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962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8" customHeight="1" x14ac:dyDescent="0.3">
      <c r="A2499" t="str">
        <f t="shared" si="1963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962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8" customHeight="1" x14ac:dyDescent="0.3">
      <c r="A2500" t="str">
        <f t="shared" si="1963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962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8" customHeight="1" x14ac:dyDescent="0.3">
      <c r="A2501" t="str">
        <f t="shared" si="1963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962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8" customHeight="1" x14ac:dyDescent="0.3">
      <c r="A2502" t="str">
        <f t="shared" si="1963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962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8" customHeight="1" x14ac:dyDescent="0.3">
      <c r="A2503" t="str">
        <f t="shared" si="1963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962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8" customHeight="1" x14ac:dyDescent="0.3">
      <c r="A2504" t="str">
        <f t="shared" si="1963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962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8" customHeight="1" x14ac:dyDescent="0.3">
      <c r="A2505" t="str">
        <f t="shared" si="1963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962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8" customHeight="1" x14ac:dyDescent="0.3">
      <c r="A2506" t="str">
        <f t="shared" si="1963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962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8" customHeight="1" x14ac:dyDescent="0.3">
      <c r="A2507" t="str">
        <f t="shared" si="1963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962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8" customHeight="1" x14ac:dyDescent="0.3">
      <c r="A2508" t="str">
        <f t="shared" si="1963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962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8" customHeight="1" x14ac:dyDescent="0.3">
      <c r="A2509" t="str">
        <f t="shared" si="1963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962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8" customHeight="1" x14ac:dyDescent="0.3">
      <c r="A2510" t="str">
        <f t="shared" si="1963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962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8" customHeight="1" x14ac:dyDescent="0.3">
      <c r="A2511" t="str">
        <f t="shared" si="1963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962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8" customHeight="1" x14ac:dyDescent="0.3">
      <c r="A2512" t="str">
        <f t="shared" si="1963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962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8" customHeight="1" x14ac:dyDescent="0.3">
      <c r="A2513" t="str">
        <f t="shared" si="1963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962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8" customHeight="1" x14ac:dyDescent="0.3">
      <c r="A2514" t="str">
        <f t="shared" si="1963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962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8" customHeight="1" x14ac:dyDescent="0.3">
      <c r="A2515" t="str">
        <f t="shared" si="1963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962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8" customHeight="1" x14ac:dyDescent="0.3">
      <c r="A2516" t="str">
        <f t="shared" si="1963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962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8" customHeight="1" x14ac:dyDescent="0.3">
      <c r="A2517" t="str">
        <f t="shared" si="1963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962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8" customHeight="1" x14ac:dyDescent="0.3">
      <c r="A2518" t="str">
        <f t="shared" si="1963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962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8" customHeight="1" x14ac:dyDescent="0.3">
      <c r="A2519" t="str">
        <f t="shared" si="1963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962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8" customHeight="1" x14ac:dyDescent="0.3">
      <c r="A2520" t="str">
        <f t="shared" si="1963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962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8" customHeight="1" x14ac:dyDescent="0.3">
      <c r="A2521" t="str">
        <f t="shared" si="1963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962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8" customHeight="1" x14ac:dyDescent="0.3">
      <c r="A2522" t="str">
        <f t="shared" si="1963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962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8" customHeight="1" x14ac:dyDescent="0.3">
      <c r="A2523" t="str">
        <f t="shared" si="1963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962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8" customHeight="1" x14ac:dyDescent="0.3">
      <c r="A2524" t="str">
        <f t="shared" si="1963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962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8" customHeight="1" x14ac:dyDescent="0.3">
      <c r="A2525" t="str">
        <f t="shared" si="1963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962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8" customHeight="1" x14ac:dyDescent="0.3">
      <c r="A2526" t="str">
        <f t="shared" si="1963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962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8" customHeight="1" x14ac:dyDescent="0.3">
      <c r="A2527" t="str">
        <f t="shared" si="1963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962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8" customHeight="1" x14ac:dyDescent="0.3">
      <c r="A2528" t="str">
        <f t="shared" si="1963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962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8" customHeight="1" x14ac:dyDescent="0.3">
      <c r="A2529" t="str">
        <f t="shared" si="1963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962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8" customHeight="1" x14ac:dyDescent="0.3">
      <c r="A2530" t="str">
        <f t="shared" si="1963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962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8" customHeight="1" x14ac:dyDescent="0.3">
      <c r="A2531" t="str">
        <f t="shared" si="1963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962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8" customHeight="1" x14ac:dyDescent="0.3">
      <c r="A2532" t="str">
        <f t="shared" si="1963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962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8" customHeight="1" x14ac:dyDescent="0.3">
      <c r="A2533" t="str">
        <f t="shared" si="1963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962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8" customHeight="1" x14ac:dyDescent="0.3">
      <c r="A2534" t="str">
        <f t="shared" si="1963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962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8" customHeight="1" x14ac:dyDescent="0.3">
      <c r="A2535" t="str">
        <f t="shared" si="1963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962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8" customHeight="1" x14ac:dyDescent="0.3">
      <c r="A2536" t="str">
        <f t="shared" si="1963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962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8" customHeight="1" x14ac:dyDescent="0.3">
      <c r="A2537" t="str">
        <f t="shared" si="1963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962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8" customHeight="1" x14ac:dyDescent="0.3">
      <c r="A2538" t="str">
        <f t="shared" si="1963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962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8" customHeight="1" x14ac:dyDescent="0.3">
      <c r="A2539" t="str">
        <f t="shared" si="1963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964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8" customHeight="1" x14ac:dyDescent="0.3">
      <c r="A2540" t="str">
        <f t="shared" si="1963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964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8" customHeight="1" x14ac:dyDescent="0.3">
      <c r="A2541" t="str">
        <f t="shared" si="1963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964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8" customHeight="1" x14ac:dyDescent="0.3">
      <c r="A2542" t="str">
        <f t="shared" si="1963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964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8" customHeight="1" x14ac:dyDescent="0.3">
      <c r="A2543" t="str">
        <f t="shared" si="1963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964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8" customHeight="1" x14ac:dyDescent="0.3">
      <c r="A2544" t="str">
        <f t="shared" si="1963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964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8" customHeight="1" x14ac:dyDescent="0.3">
      <c r="A2545" t="str">
        <f t="shared" si="1963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964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8" customHeight="1" x14ac:dyDescent="0.3">
      <c r="A2546" t="str">
        <f t="shared" si="1963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964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8" customHeight="1" x14ac:dyDescent="0.3">
      <c r="A2547" t="str">
        <f t="shared" si="1963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964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8" customHeight="1" x14ac:dyDescent="0.3">
      <c r="A2548" t="str">
        <f t="shared" si="1963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964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8" customHeight="1" x14ac:dyDescent="0.3">
      <c r="A2549" t="str">
        <f t="shared" si="1963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964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8" customHeight="1" x14ac:dyDescent="0.3">
      <c r="A2550" t="str">
        <f t="shared" si="1963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964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8" customHeight="1" x14ac:dyDescent="0.3">
      <c r="A2551" t="str">
        <f t="shared" si="1963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964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8" customHeight="1" x14ac:dyDescent="0.3">
      <c r="A2552" t="str">
        <f t="shared" si="1963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964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8" customHeight="1" x14ac:dyDescent="0.3">
      <c r="A2553" t="str">
        <f t="shared" si="1963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964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8" customHeight="1" x14ac:dyDescent="0.3">
      <c r="A2554" t="str">
        <f t="shared" si="1963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964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8" customHeight="1" x14ac:dyDescent="0.3">
      <c r="A2555" t="str">
        <f t="shared" si="1963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964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8" customHeight="1" x14ac:dyDescent="0.3">
      <c r="A2556" t="str">
        <f t="shared" si="1963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964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8" customHeight="1" x14ac:dyDescent="0.3">
      <c r="A2557" t="str">
        <f t="shared" si="1963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964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8" customHeight="1" x14ac:dyDescent="0.3">
      <c r="A2558" t="str">
        <f t="shared" si="1963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964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8" customHeight="1" x14ac:dyDescent="0.3">
      <c r="A2559" t="str">
        <f t="shared" si="1963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964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8" customHeight="1" x14ac:dyDescent="0.3">
      <c r="A2560" t="str">
        <f t="shared" ref="A2560:A2623" si="1965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964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8" customHeight="1" x14ac:dyDescent="0.3">
      <c r="A2561" t="str">
        <f t="shared" si="1965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964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8" customHeight="1" x14ac:dyDescent="0.3">
      <c r="A2562" t="str">
        <f t="shared" si="1965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964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8" customHeight="1" x14ac:dyDescent="0.3">
      <c r="A2563" t="str">
        <f t="shared" si="1965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964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8" customHeight="1" x14ac:dyDescent="0.3">
      <c r="A2564" t="str">
        <f t="shared" si="1965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964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8" customHeight="1" x14ac:dyDescent="0.3">
      <c r="A2565" t="str">
        <f t="shared" si="1965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964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8" customHeight="1" x14ac:dyDescent="0.3">
      <c r="A2566" t="str">
        <f t="shared" si="1965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964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8" customHeight="1" x14ac:dyDescent="0.3">
      <c r="A2567" t="str">
        <f t="shared" si="1965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964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8" customHeight="1" x14ac:dyDescent="0.3">
      <c r="A2568" t="str">
        <f t="shared" si="1965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964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8" customHeight="1" x14ac:dyDescent="0.3">
      <c r="A2569" t="str">
        <f t="shared" si="1965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964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8" customHeight="1" x14ac:dyDescent="0.3">
      <c r="A2570" t="str">
        <f t="shared" si="1965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964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8" customHeight="1" x14ac:dyDescent="0.3">
      <c r="A2571" t="str">
        <f t="shared" si="1965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964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8" customHeight="1" x14ac:dyDescent="0.3">
      <c r="A2572" t="str">
        <f t="shared" si="1965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964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8" customHeight="1" x14ac:dyDescent="0.3">
      <c r="A2573" t="str">
        <f t="shared" si="1965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964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8" customHeight="1" x14ac:dyDescent="0.3">
      <c r="A2574" t="str">
        <f t="shared" si="1965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964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8" customHeight="1" x14ac:dyDescent="0.3">
      <c r="A2575" t="str">
        <f t="shared" si="1965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964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8" customHeight="1" x14ac:dyDescent="0.3">
      <c r="A2576" t="str">
        <f t="shared" si="1965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964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8" customHeight="1" x14ac:dyDescent="0.3">
      <c r="A2577" t="str">
        <f t="shared" si="1965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964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8" customHeight="1" x14ac:dyDescent="0.3">
      <c r="A2578" t="str">
        <f t="shared" si="1965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964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8" customHeight="1" x14ac:dyDescent="0.3">
      <c r="A2579" t="str">
        <f t="shared" si="1965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964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8" customHeight="1" x14ac:dyDescent="0.3">
      <c r="A2580" t="str">
        <f t="shared" si="1965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964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8" customHeight="1" x14ac:dyDescent="0.3">
      <c r="A2581" t="str">
        <f t="shared" si="1965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964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8" customHeight="1" x14ac:dyDescent="0.3">
      <c r="A2582" t="str">
        <f t="shared" si="1965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964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8" customHeight="1" x14ac:dyDescent="0.3">
      <c r="A2583" t="str">
        <f t="shared" si="1965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964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8" customHeight="1" x14ac:dyDescent="0.3">
      <c r="A2584" t="str">
        <f t="shared" si="1965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964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8" customHeight="1" x14ac:dyDescent="0.3">
      <c r="A2585" t="str">
        <f t="shared" si="1965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964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8" customHeight="1" x14ac:dyDescent="0.3">
      <c r="A2586" t="str">
        <f t="shared" si="1965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964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8" customHeight="1" x14ac:dyDescent="0.3">
      <c r="A2587" t="str">
        <f t="shared" si="1965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964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8" customHeight="1" x14ac:dyDescent="0.3">
      <c r="A2588" t="str">
        <f t="shared" si="1965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964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8" customHeight="1" x14ac:dyDescent="0.3">
      <c r="A2589" t="str">
        <f t="shared" si="1965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964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8" customHeight="1" x14ac:dyDescent="0.3">
      <c r="A2590" t="str">
        <f t="shared" si="1965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964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8" customHeight="1" x14ac:dyDescent="0.3">
      <c r="A2591" t="str">
        <f t="shared" si="1965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964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8" customHeight="1" x14ac:dyDescent="0.3">
      <c r="A2592" t="str">
        <f t="shared" si="1965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964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8" customHeight="1" x14ac:dyDescent="0.3">
      <c r="A2593" t="str">
        <f t="shared" si="1965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964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8" customHeight="1" x14ac:dyDescent="0.3">
      <c r="A2594" t="str">
        <f t="shared" si="1965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964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8" customHeight="1" x14ac:dyDescent="0.3">
      <c r="A2595" t="str">
        <f t="shared" si="1965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964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8" customHeight="1" x14ac:dyDescent="0.3">
      <c r="A2596" t="str">
        <f t="shared" si="1965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964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8" customHeight="1" x14ac:dyDescent="0.3">
      <c r="A2597" t="str">
        <f t="shared" si="1965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964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8" customHeight="1" x14ac:dyDescent="0.3">
      <c r="A2598" t="str">
        <f t="shared" si="1965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964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8" customHeight="1" x14ac:dyDescent="0.3">
      <c r="A2599" t="str">
        <f t="shared" si="1965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964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8" customHeight="1" x14ac:dyDescent="0.3">
      <c r="A2600" t="str">
        <f t="shared" si="1965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964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8" customHeight="1" x14ac:dyDescent="0.3">
      <c r="A2601" t="str">
        <f t="shared" si="1965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964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8" customHeight="1" x14ac:dyDescent="0.3">
      <c r="A2602" t="str">
        <f t="shared" si="1965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964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8" customHeight="1" x14ac:dyDescent="0.3">
      <c r="A2603" t="str">
        <f t="shared" si="1965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966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8" customHeight="1" x14ac:dyDescent="0.3">
      <c r="A2604" t="str">
        <f t="shared" si="1965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966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8" customHeight="1" x14ac:dyDescent="0.3">
      <c r="A2605" t="str">
        <f t="shared" si="1965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966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8" customHeight="1" x14ac:dyDescent="0.3">
      <c r="A2606" t="str">
        <f t="shared" si="1965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966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8" customHeight="1" x14ac:dyDescent="0.3">
      <c r="A2607" t="str">
        <f t="shared" si="1965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966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8" customHeight="1" x14ac:dyDescent="0.3">
      <c r="A2608" t="str">
        <f t="shared" si="1965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966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8" customHeight="1" x14ac:dyDescent="0.3">
      <c r="A2609" t="str">
        <f t="shared" si="1965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966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8" customHeight="1" x14ac:dyDescent="0.3">
      <c r="A2610" t="str">
        <f t="shared" si="1965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966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8" customHeight="1" x14ac:dyDescent="0.3">
      <c r="A2611" t="str">
        <f t="shared" si="1965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966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8" customHeight="1" x14ac:dyDescent="0.3">
      <c r="A2612" t="str">
        <f t="shared" si="1965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966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8" customHeight="1" x14ac:dyDescent="0.3">
      <c r="A2613" t="str">
        <f t="shared" si="1965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966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8" customHeight="1" x14ac:dyDescent="0.3">
      <c r="A2614" t="str">
        <f t="shared" si="1965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966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8" customHeight="1" x14ac:dyDescent="0.3">
      <c r="A2615" t="str">
        <f t="shared" si="1965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966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8" customHeight="1" x14ac:dyDescent="0.3">
      <c r="A2616" t="str">
        <f t="shared" si="1965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966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8" customHeight="1" x14ac:dyDescent="0.3">
      <c r="A2617" t="str">
        <f t="shared" si="1965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966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8" customHeight="1" x14ac:dyDescent="0.3">
      <c r="A2618" t="str">
        <f t="shared" si="1965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966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8" customHeight="1" x14ac:dyDescent="0.3">
      <c r="A2619" t="str">
        <f t="shared" si="1965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966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8" customHeight="1" x14ac:dyDescent="0.3">
      <c r="A2620" t="str">
        <f t="shared" si="1965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966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8" customHeight="1" x14ac:dyDescent="0.3">
      <c r="A2621" t="str">
        <f t="shared" si="1965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966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8" customHeight="1" x14ac:dyDescent="0.3">
      <c r="A2622" t="str">
        <f t="shared" si="1965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966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8" customHeight="1" x14ac:dyDescent="0.3">
      <c r="A2623" t="str">
        <f t="shared" si="1965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966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8" customHeight="1" x14ac:dyDescent="0.3">
      <c r="A2624" t="str">
        <f t="shared" ref="A2624:A2687" si="1967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966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8" customHeight="1" x14ac:dyDescent="0.3">
      <c r="A2625" t="str">
        <f t="shared" si="1967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966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8" customHeight="1" x14ac:dyDescent="0.3">
      <c r="A2626" t="str">
        <f t="shared" si="1967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966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8" customHeight="1" x14ac:dyDescent="0.3">
      <c r="A2627" t="str">
        <f t="shared" si="1967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966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8" customHeight="1" x14ac:dyDescent="0.3">
      <c r="A2628" t="str">
        <f t="shared" si="1967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966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8" customHeight="1" x14ac:dyDescent="0.3">
      <c r="A2629" t="str">
        <f t="shared" si="1967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966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8" customHeight="1" x14ac:dyDescent="0.3">
      <c r="A2630" t="str">
        <f t="shared" si="1967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966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8" customHeight="1" x14ac:dyDescent="0.3">
      <c r="A2631" t="str">
        <f t="shared" si="1967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966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8" customHeight="1" x14ac:dyDescent="0.3">
      <c r="A2632" t="str">
        <f t="shared" si="1967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966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8" customHeight="1" x14ac:dyDescent="0.3">
      <c r="A2633" t="str">
        <f t="shared" si="1967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966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8" customHeight="1" x14ac:dyDescent="0.3">
      <c r="A2634" t="str">
        <f t="shared" si="1967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966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8" customHeight="1" x14ac:dyDescent="0.3">
      <c r="A2635" t="str">
        <f t="shared" si="1967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966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8" customHeight="1" x14ac:dyDescent="0.3">
      <c r="A2636" t="str">
        <f t="shared" si="1967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966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8" customHeight="1" x14ac:dyDescent="0.3">
      <c r="A2637" t="str">
        <f t="shared" si="1967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966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8" customHeight="1" x14ac:dyDescent="0.3">
      <c r="A2638" t="str">
        <f t="shared" si="1967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966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8" customHeight="1" x14ac:dyDescent="0.3">
      <c r="A2639" t="str">
        <f t="shared" si="1967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966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8" customHeight="1" x14ac:dyDescent="0.3">
      <c r="A2640" t="str">
        <f t="shared" si="1967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966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8" customHeight="1" x14ac:dyDescent="0.3">
      <c r="A2641" t="str">
        <f t="shared" si="1967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966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8" customHeight="1" x14ac:dyDescent="0.3">
      <c r="A2642" t="str">
        <f t="shared" si="1967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966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8" customHeight="1" x14ac:dyDescent="0.3">
      <c r="A2643" t="str">
        <f t="shared" si="1967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966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8" customHeight="1" x14ac:dyDescent="0.3">
      <c r="A2644" t="str">
        <f t="shared" si="1967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966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8" customHeight="1" x14ac:dyDescent="0.3">
      <c r="A2645" t="str">
        <f t="shared" si="1967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966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8" customHeight="1" x14ac:dyDescent="0.3">
      <c r="A2646" t="str">
        <f t="shared" si="1967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966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8" customHeight="1" x14ac:dyDescent="0.3">
      <c r="A2647" t="str">
        <f t="shared" si="1967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966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8" customHeight="1" x14ac:dyDescent="0.3">
      <c r="A2648" t="str">
        <f t="shared" si="1967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966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8" customHeight="1" x14ac:dyDescent="0.3">
      <c r="A2649" t="str">
        <f t="shared" si="1967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966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8" customHeight="1" x14ac:dyDescent="0.3">
      <c r="A2650" t="str">
        <f t="shared" si="1967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966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8" customHeight="1" x14ac:dyDescent="0.3">
      <c r="A2651" t="str">
        <f t="shared" si="1967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966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8" customHeight="1" x14ac:dyDescent="0.3">
      <c r="A2652" t="str">
        <f t="shared" si="1967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966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8" customHeight="1" x14ac:dyDescent="0.3">
      <c r="A2653" t="str">
        <f t="shared" si="1967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966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8" customHeight="1" x14ac:dyDescent="0.3">
      <c r="A2654" t="str">
        <f t="shared" si="1967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966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8" customHeight="1" x14ac:dyDescent="0.3">
      <c r="A2655" t="str">
        <f t="shared" si="1967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966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8" customHeight="1" x14ac:dyDescent="0.3">
      <c r="A2656" t="str">
        <f t="shared" si="1967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966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8" customHeight="1" x14ac:dyDescent="0.3">
      <c r="A2657" t="str">
        <f t="shared" si="1967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966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8" customHeight="1" x14ac:dyDescent="0.3">
      <c r="A2658" t="str">
        <f t="shared" si="1967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966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8" customHeight="1" x14ac:dyDescent="0.3">
      <c r="A2659" t="str">
        <f t="shared" si="1967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966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8" customHeight="1" x14ac:dyDescent="0.3">
      <c r="A2660" t="str">
        <f t="shared" si="1967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966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8" customHeight="1" x14ac:dyDescent="0.3">
      <c r="A2661" t="str">
        <f t="shared" si="1967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966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8" customHeight="1" x14ac:dyDescent="0.3">
      <c r="A2662" t="str">
        <f t="shared" si="1967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966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8" customHeight="1" x14ac:dyDescent="0.3">
      <c r="A2663" t="str">
        <f t="shared" si="1967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966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8" customHeight="1" x14ac:dyDescent="0.3">
      <c r="A2664" t="str">
        <f t="shared" si="1967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966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8" customHeight="1" x14ac:dyDescent="0.3">
      <c r="A2665" t="str">
        <f t="shared" si="1967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966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8" customHeight="1" x14ac:dyDescent="0.3">
      <c r="A2666" t="str">
        <f t="shared" si="1967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966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8" customHeight="1" x14ac:dyDescent="0.3">
      <c r="A2667" t="str">
        <f t="shared" si="1967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968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8" customHeight="1" x14ac:dyDescent="0.3">
      <c r="A2668" t="str">
        <f t="shared" si="1967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968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8" customHeight="1" x14ac:dyDescent="0.3">
      <c r="A2669" t="str">
        <f t="shared" si="1967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968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8" customHeight="1" x14ac:dyDescent="0.3">
      <c r="A2670" t="str">
        <f t="shared" si="1967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968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8" customHeight="1" x14ac:dyDescent="0.3">
      <c r="A2671" t="str">
        <f t="shared" si="1967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968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8" customHeight="1" x14ac:dyDescent="0.3">
      <c r="A2672" t="str">
        <f t="shared" si="1967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968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8" customHeight="1" x14ac:dyDescent="0.3">
      <c r="A2673" t="str">
        <f t="shared" si="1967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968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8" customHeight="1" x14ac:dyDescent="0.3">
      <c r="A2674" t="str">
        <f t="shared" si="1967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968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8" customHeight="1" x14ac:dyDescent="0.3">
      <c r="A2675" t="str">
        <f t="shared" si="1967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968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8" customHeight="1" x14ac:dyDescent="0.3">
      <c r="A2676" t="str">
        <f t="shared" si="1967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968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8" customHeight="1" x14ac:dyDescent="0.3">
      <c r="A2677" t="str">
        <f t="shared" si="1967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968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8" customHeight="1" x14ac:dyDescent="0.3">
      <c r="A2678" t="str">
        <f t="shared" si="1967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968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8" customHeight="1" x14ac:dyDescent="0.3">
      <c r="A2679" t="str">
        <f t="shared" si="1967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968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8" customHeight="1" x14ac:dyDescent="0.3">
      <c r="A2680" t="str">
        <f t="shared" si="1967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968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8" customHeight="1" x14ac:dyDescent="0.3">
      <c r="A2681" t="str">
        <f t="shared" si="1967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968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8" customHeight="1" x14ac:dyDescent="0.3">
      <c r="A2682" t="str">
        <f t="shared" si="1967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968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8" customHeight="1" x14ac:dyDescent="0.3">
      <c r="A2683" t="str">
        <f t="shared" si="1967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968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8" customHeight="1" x14ac:dyDescent="0.3">
      <c r="A2684" t="str">
        <f t="shared" si="1967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968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8" customHeight="1" x14ac:dyDescent="0.3">
      <c r="A2685" t="str">
        <f t="shared" si="1967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968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8" customHeight="1" x14ac:dyDescent="0.3">
      <c r="A2686" t="str">
        <f t="shared" si="1967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968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8" customHeight="1" x14ac:dyDescent="0.3">
      <c r="A2687" t="str">
        <f t="shared" si="1967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968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8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8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8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8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68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8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defaultColWidth="8.77734375" defaultRowHeight="14.4" x14ac:dyDescent="0.3"/>
  <cols>
    <col min="1" max="1" width="11.109375" bestFit="1" customWidth="1"/>
    <col min="2" max="2" width="10.44140625" bestFit="1" customWidth="1"/>
    <col min="3" max="3" width="21" bestFit="1" customWidth="1"/>
    <col min="4" max="4" width="9.44140625" bestFit="1" customWidth="1"/>
    <col min="5" max="5" width="21" customWidth="1"/>
    <col min="7" max="7" width="21" bestFit="1" customWidth="1"/>
  </cols>
  <sheetData>
    <row r="1" spans="1:7" x14ac:dyDescent="0.3">
      <c r="A1" t="s">
        <v>102</v>
      </c>
      <c r="B1" t="s">
        <v>54</v>
      </c>
      <c r="C1" t="s">
        <v>104</v>
      </c>
      <c r="D1" t="s">
        <v>105</v>
      </c>
    </row>
    <row r="2" spans="1:7" x14ac:dyDescent="0.3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3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3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3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3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3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3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3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3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3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3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3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3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3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3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3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3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3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3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3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3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3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3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3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3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3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3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3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3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3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3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3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3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3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3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3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3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3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3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3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3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3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3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3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3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3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3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3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3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3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3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3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3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3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3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3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3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3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3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3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3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3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3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3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3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3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3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3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3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3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3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3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3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3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3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3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3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3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3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3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3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3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3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3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3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3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3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3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3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3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3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3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3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3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3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3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3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3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3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3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3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3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3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3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3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3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3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3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3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3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3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3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3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3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3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3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3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3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3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3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3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3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3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3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3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3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3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3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3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3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3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3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3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3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3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3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3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3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3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3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3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3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3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3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3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3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3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3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3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3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3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3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3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3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3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3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3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3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3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3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3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3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3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3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3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3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3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3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3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3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3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3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3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3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3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3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3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3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3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3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3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3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3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3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3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3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3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3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3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3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3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3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3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3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3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3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3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3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3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3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3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3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3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3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3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3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3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3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3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3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3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3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3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3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3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3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3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3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3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3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3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3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3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3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3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3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3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3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3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3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3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3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3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3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3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3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3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3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3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3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3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3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3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3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3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3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3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3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3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3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3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3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3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3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3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3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3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3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3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3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3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3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3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3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3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3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3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3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3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3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3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3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3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3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3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3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3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3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3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3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3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3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3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3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3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3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3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3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3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3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3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3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3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3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3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3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3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3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3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3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3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3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3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3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3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3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3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3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3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3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3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3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3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3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3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3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3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3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3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3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3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3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3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3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3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3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3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3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3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3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3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3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3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3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3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3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3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3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3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3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3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3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3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3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3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3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3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3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3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3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3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3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3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3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3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3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3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3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3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3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3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3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3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3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3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3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3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3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3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3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3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3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3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3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3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3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3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3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3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3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3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3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3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3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3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3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3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3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3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3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3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3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3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3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3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3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3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3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3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3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3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3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3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3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3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3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3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3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3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3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3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3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3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3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3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3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3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3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3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3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3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3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3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3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3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3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3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3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3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3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3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3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3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3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3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3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3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3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3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3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3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3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3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3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3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3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3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3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3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3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3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3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3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3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3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3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3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3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3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3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3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3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3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3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3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3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3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3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3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3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3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3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3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3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3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3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3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3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3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3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3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3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3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3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3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3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3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3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3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3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3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3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3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3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3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3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3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3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3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3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3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3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3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3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3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3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3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3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3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3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3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3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3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3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3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3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3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3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3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3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3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3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3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3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3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3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3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3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3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3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3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3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3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3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3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3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3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3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3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3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3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3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3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3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3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3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3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3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3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3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3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3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3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3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3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3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3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3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3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3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3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3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3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3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3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3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3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3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3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3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3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3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3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3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3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3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3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3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3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3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3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3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3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3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3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3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3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3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3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3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3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3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3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3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3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3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3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3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3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3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3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3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3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3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3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3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3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3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3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3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3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3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3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3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3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3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3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3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3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3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3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3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3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3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3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3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3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3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3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3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3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3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3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3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3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3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3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3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3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3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3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3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3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3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3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3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3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3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3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3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3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3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3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3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3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3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3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3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3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3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3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3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3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3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3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3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3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3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3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3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3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3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3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3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3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3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3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3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3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3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3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3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3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3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3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3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3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3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3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3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3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3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3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3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3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3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3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3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3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3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3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3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3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3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3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3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3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3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3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3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3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3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3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3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3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3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3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3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3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3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3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3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3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3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3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3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3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3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3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3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3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3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3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3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3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3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3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3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3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3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3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3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3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3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3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3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3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3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3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3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3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3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3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3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3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3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3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3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3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3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3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3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3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3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3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3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3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3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3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3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3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3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3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3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3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3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3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3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3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3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3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3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3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3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3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3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3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3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3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3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3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3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3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3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3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3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3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3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3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3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3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3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3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3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3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3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3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3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3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3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3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3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3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3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3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3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3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3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3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3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3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3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3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3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3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3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3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3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3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3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3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3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3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3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3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3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3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3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3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3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3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3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3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3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3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3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3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3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3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3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3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3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3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3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3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3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3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3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3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3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3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3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3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3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3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3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3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3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3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3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3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3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3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3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3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3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3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3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3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3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3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3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3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3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3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3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3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3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3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3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3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3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3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3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3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3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3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3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3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3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3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3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3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3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3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3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3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3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3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3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3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3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3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3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3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3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3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3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3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3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3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3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3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3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3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3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3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3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3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3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3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3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3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3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3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3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3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3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3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3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3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3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3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3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3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3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3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3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3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3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3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3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3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3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3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3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3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3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3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3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3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3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3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3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3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3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3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3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3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3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3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3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3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3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3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3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3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3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3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3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3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3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3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3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3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3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3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3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3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3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3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3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3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3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3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3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3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3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3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3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3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3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3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3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3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3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3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3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3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3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3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3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3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3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3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3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3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3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3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3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3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3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3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3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3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3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3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3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3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3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3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3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3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3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3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3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3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3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3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3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3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3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3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3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3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3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3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3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3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3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3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3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3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3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3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3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3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3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3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3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3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3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3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3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3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3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3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3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3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3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3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3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3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3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3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3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3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3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3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3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3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3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3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3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3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3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3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3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3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3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3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3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3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3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3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3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3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3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3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3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3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3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3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3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3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3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3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3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3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3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3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3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3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3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3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3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3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3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3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3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3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3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3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3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3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3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3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3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3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3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3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3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3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3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3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3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3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3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3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3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3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3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3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3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3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3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3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3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3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3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3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3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3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3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3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3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3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3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3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3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3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3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3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3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3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3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3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3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3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3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3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3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3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3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3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3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3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3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3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3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3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3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3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3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3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3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3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3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3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3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3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3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3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3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3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3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3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3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3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3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3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3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3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3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3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3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3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3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3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3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3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3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3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3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3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3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3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3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3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3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3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3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3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3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3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3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3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3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3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3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3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3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3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3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3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3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3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3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3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3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3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3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3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3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3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3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3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3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3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3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3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3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3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3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3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3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3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3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3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3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3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3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3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3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3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3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3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3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3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3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3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3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3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3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3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3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3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3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3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3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3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3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3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3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3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3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3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3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3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3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3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3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3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3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3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3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3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3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3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3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3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3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3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3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3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3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3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3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3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3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3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3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3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3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3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3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3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3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3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3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3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3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3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3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3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3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3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3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3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3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3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3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3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3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3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3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3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3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3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3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3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3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3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3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3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3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3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3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3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3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3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3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3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3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3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3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3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3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3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3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3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3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3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3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3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3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3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3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3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3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3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3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3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3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3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3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3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3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3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3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3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3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3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3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3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3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3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3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3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3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3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3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3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3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3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3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3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3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3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3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3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3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3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3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3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3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3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3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3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3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3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3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3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3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3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3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3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3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3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3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3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3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3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3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3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3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3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3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3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3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3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3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3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3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3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3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3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3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3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3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3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3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3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3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3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3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3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3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3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3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3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3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3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3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3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3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3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3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3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3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3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3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3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3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3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3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3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3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3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3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3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3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3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3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3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3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3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3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3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3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3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3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3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3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3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3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3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3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3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3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3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3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3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3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3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3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3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3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3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3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3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3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3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3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3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3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3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3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3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3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3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3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3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3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3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3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3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3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3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3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3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3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3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3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3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3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3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3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3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3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3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3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3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3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3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3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3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3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3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3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3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3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3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3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3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3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3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3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3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3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3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3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3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3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3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3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3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3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3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3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3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3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3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3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3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3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3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3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3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3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3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3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3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3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3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3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3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3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3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3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3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3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3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3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3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3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3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3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3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3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3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3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3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3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3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3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3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3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3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3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3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3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3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3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3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3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3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3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3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3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3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3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3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3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3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3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3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3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3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3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3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3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3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3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3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3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3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3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3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3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3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3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3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3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3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3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3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3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3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3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3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3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3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3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3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3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3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3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3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3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3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3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3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3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3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3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3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3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3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3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3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3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3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3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3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3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3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3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3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3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3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3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3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3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3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3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3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3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3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3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3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3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3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3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3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3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3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3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3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3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3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3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3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3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3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3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3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3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3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3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3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3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3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3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3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3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3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3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3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3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3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3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3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3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3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3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3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3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3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3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3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3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3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3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3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3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3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3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3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3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3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3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3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3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3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3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3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3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3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3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3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3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3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3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3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3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3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3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3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3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3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3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3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3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3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3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3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3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3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3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3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3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3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3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3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3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3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3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3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3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3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3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3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3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3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3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3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3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3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3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3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3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3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3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3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3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3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3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3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3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3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3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3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3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3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3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3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3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3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3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3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3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3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3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3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3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3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3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3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3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3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3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3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3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3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3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3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3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3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3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3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3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3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3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3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3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3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3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3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3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3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3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3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3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3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3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3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3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3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3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3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3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3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3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3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3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3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3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3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3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3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3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3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3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3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3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3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3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3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3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3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3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3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3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3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3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3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3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3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3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3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3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3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3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3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3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3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3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3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3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3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3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3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3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3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3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3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3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3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3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3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3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3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3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3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3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3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3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3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3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3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3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3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3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3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3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3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3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3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3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3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3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3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3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3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3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3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3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3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3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3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3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3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3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3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3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3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3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3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3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3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3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3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3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3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3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3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3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3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3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3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3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3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3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3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3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3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3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3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3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3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3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3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3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3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3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3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3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3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3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3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3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3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3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3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3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3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3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3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3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3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3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3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3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3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3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3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3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3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3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3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3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3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3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3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3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3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3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3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3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3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3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3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3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3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3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3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3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3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3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3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3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3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3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3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3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3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3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3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3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3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3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3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3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3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3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3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3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3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3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3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3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3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3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3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3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3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3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3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3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3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3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3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3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3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3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3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3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3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3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3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3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3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3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3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3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3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3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3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3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3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3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3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3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3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3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3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3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3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3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3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3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3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3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3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3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3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3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3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3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3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3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3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3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3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3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3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3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3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3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3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3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3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3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3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3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3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3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3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3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3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3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3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3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3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3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3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3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3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3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3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3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3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3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3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3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3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3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3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3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3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3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3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3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3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3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3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3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3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3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3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3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3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3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3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3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3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3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3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3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3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3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3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3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3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3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3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3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3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3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3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3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3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3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3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3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3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3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3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3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3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3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3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3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3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3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3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3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3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3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3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3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3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3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3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3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3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3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3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3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3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3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3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3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3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3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3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3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3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3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3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3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3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3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3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3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3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3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3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3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3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3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3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3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3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3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3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3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3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3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3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3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3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3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3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3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3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3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3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3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3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3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3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3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3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3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3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3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3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3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3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3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3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3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3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3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3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3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3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3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3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3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3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3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3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3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3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3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3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3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3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3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3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3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3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3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3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3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3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3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3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3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3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3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3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3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3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3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3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3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3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3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3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3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3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3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3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3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3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3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3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3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3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3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3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3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3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3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3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3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3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3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3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3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3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3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3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3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3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3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3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3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3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3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3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3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3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3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3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3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3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3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3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3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3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3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3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3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3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3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3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3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3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3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3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3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3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3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3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3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3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3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3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3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3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3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3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3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3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3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3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3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3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3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3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3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3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3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3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3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3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3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3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3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3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3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3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3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3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3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3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3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3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3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3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3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3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3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3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3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3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3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3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3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3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3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3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3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3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3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3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3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3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3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3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3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3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3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3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3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3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3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3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3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3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3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3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3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3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3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3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3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3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3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3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3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3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3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3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3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3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3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3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3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3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3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3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3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3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3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3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3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3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3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3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3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3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3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3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3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3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3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3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3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3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3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3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3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3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3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3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3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3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3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3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3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3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3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3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3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3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3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3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3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3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3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3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3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3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3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3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3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3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3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3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3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3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3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3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3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3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3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3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3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3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3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3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3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3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3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3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3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3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3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3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3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3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3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3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3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3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3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3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3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3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3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3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3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3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3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3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3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3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3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3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3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3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3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3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3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3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3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3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3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3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3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3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3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3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3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3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3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3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3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3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3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3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3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3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3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3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3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3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3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3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3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3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3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3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3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3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3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3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3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3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3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3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3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3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3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3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3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3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3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3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3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3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3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3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3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3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3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3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3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3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3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3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3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3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3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3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3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3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3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3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3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3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3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3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3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3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3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3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3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3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3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3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3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3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3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3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3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3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3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3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3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3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3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3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3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3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3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3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3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3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3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3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3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3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3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3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3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3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3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3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3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3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3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3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3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3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3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3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3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3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3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3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3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3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3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3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3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3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3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defaultColWidth="11.44140625" defaultRowHeight="14.4" x14ac:dyDescent="0.3"/>
  <cols>
    <col min="1" max="1" width="21.77734375" bestFit="1" customWidth="1"/>
  </cols>
  <sheetData>
    <row r="1" spans="1:25" x14ac:dyDescent="0.3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3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3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3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3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3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3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3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3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3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3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3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3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3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3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3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3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3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3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3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3">
      <c r="A21" t="s">
        <v>1594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3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3">
      <c r="A23" t="s">
        <v>1595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3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3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3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3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3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3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3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3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3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3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3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3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3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3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3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3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3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3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3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3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3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3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3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3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3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3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3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3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3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3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3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3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3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3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3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3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3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3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3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3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3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3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3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3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3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3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3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3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3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3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3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3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3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3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3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3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3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3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3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defaultColWidth="8.77734375" defaultRowHeight="14.4" x14ac:dyDescent="0.3"/>
  <cols>
    <col min="2" max="3" width="12.77734375" customWidth="1"/>
  </cols>
  <sheetData>
    <row r="1" spans="1:19" x14ac:dyDescent="0.3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3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3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3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3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3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3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3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3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3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3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3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3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3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3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3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3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3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3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3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3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3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3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3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3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3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3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3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3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3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3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3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3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3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3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49"/>
  <sheetViews>
    <sheetView topLeftCell="A1519" workbookViewId="0">
      <selection activeCell="A1549" sqref="A1538:A1549"/>
    </sheetView>
  </sheetViews>
  <sheetFormatPr defaultColWidth="8.77734375" defaultRowHeight="14.4" x14ac:dyDescent="0.3"/>
  <cols>
    <col min="1" max="1" width="16.44140625" bestFit="1" customWidth="1"/>
    <col min="2" max="2" width="11.44140625" bestFit="1" customWidth="1"/>
    <col min="3" max="3" width="5.109375" bestFit="1" customWidth="1"/>
    <col min="7" max="7" width="15.77734375" style="11" customWidth="1"/>
    <col min="8" max="8" width="11.44140625" bestFit="1" customWidth="1"/>
  </cols>
  <sheetData>
    <row r="1" spans="1:11" x14ac:dyDescent="0.3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3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3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3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3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3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3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3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3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3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3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3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3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3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3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3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3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3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3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3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3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3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3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3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3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3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3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3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3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3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3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3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3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3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3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3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3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3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3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3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3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3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3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3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3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3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3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3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3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3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3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3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3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3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3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3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3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3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3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3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3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3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3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3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3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3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3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3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3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3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3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3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3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3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3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3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3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3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3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3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3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3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3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3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3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3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3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3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3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3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3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3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3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3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3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3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3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3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3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3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3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3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3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3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3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3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3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3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3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3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3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3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3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3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3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3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3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3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3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3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3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3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3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3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3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3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3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3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3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3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3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3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3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3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3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3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3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3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3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3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3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3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3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3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3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3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3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3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3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3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3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3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3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3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3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3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3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3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3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3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3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3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3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3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3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3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3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3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3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3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3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3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3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3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3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3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3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3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3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3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3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3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3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3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3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3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3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3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3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3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3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3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3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3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3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3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3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3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3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3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3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3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3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3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3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3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3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3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3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3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3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3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3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3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3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3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3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3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3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3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3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3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3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3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3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3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3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3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3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3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3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3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3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3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3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3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3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3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3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3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3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3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3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3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3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3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3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3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3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3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3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3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3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3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3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3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3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3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3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3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3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3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3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3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3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3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3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3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3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3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3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3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3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3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3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3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3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3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3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3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3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3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3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3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3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3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3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3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3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3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3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3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3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3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3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3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3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3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3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3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3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3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3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3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3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3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3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3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3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3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3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3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3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3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3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3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3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3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3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3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3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3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3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3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3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3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3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3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3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3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3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3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3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3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3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3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3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3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3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3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3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3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3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3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3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3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3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3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3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3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3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3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3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3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3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3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3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3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3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3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3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3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3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3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3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3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3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3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3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3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3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3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3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3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3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3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3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3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3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3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3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3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3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3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3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3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3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3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3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3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3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3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3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3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3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3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3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3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3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3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3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3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3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3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3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3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3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3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3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3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3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3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3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3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3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3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3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3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3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3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3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3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3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3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3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3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3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3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3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3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3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3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3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3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3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3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3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3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3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3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3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3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3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3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3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3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3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3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3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3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3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3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3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3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3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3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3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3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3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3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3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3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3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3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3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3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3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3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3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3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3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3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3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3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3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3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3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3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3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3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3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3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3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3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3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3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3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3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3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3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3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3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3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3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3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3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3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3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3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3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3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3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3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3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3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3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3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3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3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3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3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3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3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3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3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3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3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3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3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3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3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3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3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3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3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3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3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3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3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3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3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3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3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3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3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3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3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3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3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3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3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3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3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3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3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3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3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3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3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3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3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3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3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3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3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3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3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3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3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3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3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3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3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3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3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3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3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3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3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3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3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3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3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3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3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3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3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3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3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3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3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3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3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3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3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3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3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3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3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3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3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3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3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3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3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3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3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3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3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3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3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3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3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3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3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3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3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3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3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3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3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3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3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3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3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3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3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3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3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3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3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3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3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3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3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3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3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3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3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3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3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3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3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3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3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3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3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3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3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3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3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3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3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3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3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3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3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3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3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3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3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3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3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3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3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3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3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3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3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3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3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3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3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3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3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3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3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3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3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3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3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3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3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3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3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3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3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3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3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3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3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3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3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3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3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3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3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3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3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3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3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3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3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3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3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3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3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3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3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3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3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3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3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3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3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3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3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3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3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3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3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3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3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3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3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3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3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3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3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3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3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3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3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3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3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3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3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3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3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3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3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3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3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3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3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3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3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3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3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3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3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3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3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3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3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3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3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3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3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3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3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3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3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3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3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3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3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3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3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3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3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3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3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3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3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3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3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3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3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3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3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3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3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3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3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3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3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3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3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3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3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3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3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3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3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3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3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3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3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3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3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3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3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3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3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3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3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3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3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3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3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3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3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3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3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3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3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3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3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3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3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3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3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3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3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3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3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3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3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3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3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3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3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3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3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3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3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3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3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3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3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3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3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3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3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3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3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3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3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3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3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3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3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3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3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3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3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3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3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3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3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3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3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3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3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3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3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3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3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3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3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3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3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3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3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3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3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3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3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3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3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3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3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3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3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3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3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3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3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3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3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3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3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3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3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3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3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3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3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3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3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3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3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3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3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3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3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3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3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3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3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3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3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3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3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3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3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3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3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3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3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3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3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3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3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3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3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3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3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3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3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3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3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3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3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3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3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3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3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3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3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3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3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3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3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3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3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3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3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3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3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3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3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3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3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3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3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3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3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3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3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3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3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3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3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3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3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3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3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3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3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3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3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3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3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3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3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3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3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3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3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3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3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3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3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3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3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3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3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3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3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3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3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3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3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3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3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3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3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3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3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3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3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3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3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3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3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3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3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3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3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3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3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3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3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3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3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3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3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3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3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3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3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3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3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3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3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3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3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3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3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3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3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3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3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3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3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3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3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3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3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3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3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3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3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3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3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3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3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3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3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3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3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3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3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3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3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3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3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3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3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3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3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3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3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3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3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3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3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3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3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3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3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3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3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3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3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3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3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3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3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3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3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3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3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3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3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3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3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3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3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3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3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3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3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3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3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3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3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3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3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3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3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3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3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3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3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3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3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3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3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3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3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3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3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3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3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3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3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3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3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3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3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3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3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3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3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3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3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3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3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3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3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3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3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3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3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3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3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3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3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3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3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3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3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3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3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3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3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3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3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3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3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3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3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3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3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3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3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3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3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3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3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3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3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3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3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3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3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3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3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3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3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3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3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3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3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3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3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3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3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3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3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3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3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3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3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3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3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3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3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3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3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3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3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3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3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3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3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3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3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3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3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3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3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3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3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3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3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3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3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3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3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3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3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3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3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3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3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3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3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3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3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3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3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3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3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3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3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3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3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3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3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3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3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3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3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3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3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3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3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3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3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3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3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3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3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3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3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3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3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3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3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3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3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3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3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3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3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3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3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3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3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3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3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3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3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3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3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3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3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3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3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3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3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3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3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3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3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3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3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3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3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3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3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3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3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3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3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3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3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3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3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3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3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3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3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3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3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3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3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3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3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3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3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3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3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3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3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3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3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3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3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3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3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3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3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3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3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3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3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3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3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3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3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3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3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3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3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3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3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3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3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3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3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3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3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3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3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3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3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3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3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3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3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3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3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3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3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3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3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3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3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3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3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3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3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3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3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3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3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3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3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3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3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3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3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3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3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3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3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3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3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3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3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3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3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3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3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3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3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3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3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3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3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3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3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3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3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3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3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3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3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3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3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3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3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3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3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3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3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3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3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3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3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3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3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3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3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3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3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3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3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3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3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3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3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3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3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3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3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3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3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3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3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3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3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3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3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3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3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3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3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3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3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3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3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3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3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3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3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3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3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3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3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3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3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3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3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3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3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3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3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3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3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3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3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3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3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3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3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3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3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3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3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3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3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3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3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3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3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3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3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3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3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3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3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3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3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3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3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3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3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3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3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3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3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3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3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3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3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3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3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3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3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3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3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3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3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3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3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3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3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3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3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3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3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3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3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3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3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3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3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3">
      <c r="A1504" s="11" t="str">
        <f t="shared" ref="A1504:A1549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3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3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3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3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3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3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3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3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3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3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3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3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3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3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3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3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3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3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3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3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3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3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3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3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3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3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3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3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3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3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3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3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3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3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3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3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3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3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3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3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3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3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3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3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3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defaultColWidth="8.77734375" defaultRowHeight="14.4" x14ac:dyDescent="0.3"/>
  <sheetData>
    <row r="1" spans="1:4" x14ac:dyDescent="0.3">
      <c r="A1" t="s">
        <v>55</v>
      </c>
      <c r="B1" t="s">
        <v>1</v>
      </c>
      <c r="C1" t="s">
        <v>2</v>
      </c>
      <c r="D1" t="s">
        <v>143</v>
      </c>
    </row>
    <row r="2" spans="1:4" x14ac:dyDescent="0.3">
      <c r="A2" t="s">
        <v>48</v>
      </c>
      <c r="B2">
        <v>1</v>
      </c>
      <c r="C2">
        <v>1</v>
      </c>
    </row>
    <row r="3" spans="1:4" x14ac:dyDescent="0.3">
      <c r="A3" t="s">
        <v>7</v>
      </c>
      <c r="B3">
        <v>1</v>
      </c>
      <c r="C3">
        <v>1</v>
      </c>
    </row>
    <row r="4" spans="1:4" x14ac:dyDescent="0.3">
      <c r="A4" t="s">
        <v>5</v>
      </c>
      <c r="B4">
        <v>1</v>
      </c>
      <c r="C4">
        <v>1</v>
      </c>
    </row>
    <row r="5" spans="1:4" x14ac:dyDescent="0.3">
      <c r="A5" t="s">
        <v>42</v>
      </c>
      <c r="B5">
        <v>1</v>
      </c>
      <c r="C5">
        <v>1</v>
      </c>
    </row>
    <row r="6" spans="1:4" x14ac:dyDescent="0.3">
      <c r="A6" t="s">
        <v>32</v>
      </c>
      <c r="B6">
        <v>1</v>
      </c>
      <c r="C6">
        <v>1</v>
      </c>
    </row>
    <row r="7" spans="1:4" x14ac:dyDescent="0.3">
      <c r="A7" t="s">
        <v>22</v>
      </c>
      <c r="B7">
        <v>1</v>
      </c>
      <c r="C7">
        <v>1</v>
      </c>
    </row>
    <row r="8" spans="1:4" x14ac:dyDescent="0.3">
      <c r="A8" t="s">
        <v>14</v>
      </c>
      <c r="B8">
        <v>1</v>
      </c>
      <c r="C8">
        <v>1</v>
      </c>
    </row>
    <row r="9" spans="1:4" x14ac:dyDescent="0.3">
      <c r="A9" t="s">
        <v>24</v>
      </c>
      <c r="B9">
        <v>1</v>
      </c>
      <c r="C9">
        <v>1</v>
      </c>
    </row>
    <row r="10" spans="1:4" x14ac:dyDescent="0.3">
      <c r="A10" t="s">
        <v>34</v>
      </c>
      <c r="B10">
        <v>1</v>
      </c>
      <c r="C10">
        <v>1</v>
      </c>
    </row>
    <row r="11" spans="1:4" x14ac:dyDescent="0.3">
      <c r="A11" t="s">
        <v>30</v>
      </c>
      <c r="B11">
        <v>1</v>
      </c>
      <c r="C11">
        <v>1</v>
      </c>
    </row>
    <row r="12" spans="1:4" x14ac:dyDescent="0.3">
      <c r="A12" t="s">
        <v>17</v>
      </c>
      <c r="B12">
        <v>1</v>
      </c>
      <c r="C12">
        <v>1</v>
      </c>
    </row>
    <row r="13" spans="1:4" x14ac:dyDescent="0.3">
      <c r="A13" t="s">
        <v>10</v>
      </c>
      <c r="B13">
        <v>1</v>
      </c>
      <c r="C13">
        <v>1</v>
      </c>
    </row>
    <row r="14" spans="1:4" x14ac:dyDescent="0.3">
      <c r="A14" t="s">
        <v>28</v>
      </c>
      <c r="B14">
        <v>1</v>
      </c>
      <c r="C14">
        <v>1</v>
      </c>
    </row>
    <row r="15" spans="1:4" x14ac:dyDescent="0.3">
      <c r="A15" t="s">
        <v>33</v>
      </c>
      <c r="B15">
        <v>1</v>
      </c>
      <c r="C15">
        <v>1</v>
      </c>
    </row>
    <row r="16" spans="1:4" x14ac:dyDescent="0.3">
      <c r="A16" t="s">
        <v>19</v>
      </c>
      <c r="B16">
        <v>1</v>
      </c>
      <c r="C16">
        <v>1</v>
      </c>
    </row>
    <row r="17" spans="1:3" x14ac:dyDescent="0.3">
      <c r="A17" t="s">
        <v>4</v>
      </c>
      <c r="B17">
        <v>1</v>
      </c>
      <c r="C17">
        <v>1</v>
      </c>
    </row>
    <row r="18" spans="1:3" x14ac:dyDescent="0.3">
      <c r="A18" t="s">
        <v>35</v>
      </c>
      <c r="B18">
        <v>1</v>
      </c>
      <c r="C18">
        <v>1</v>
      </c>
    </row>
    <row r="19" spans="1:3" x14ac:dyDescent="0.3">
      <c r="A19" t="s">
        <v>37</v>
      </c>
      <c r="B19">
        <v>1</v>
      </c>
      <c r="C19">
        <v>1</v>
      </c>
    </row>
    <row r="20" spans="1:3" x14ac:dyDescent="0.3">
      <c r="A20" t="s">
        <v>20</v>
      </c>
      <c r="B20">
        <v>1</v>
      </c>
      <c r="C20">
        <v>1</v>
      </c>
    </row>
    <row r="21" spans="1:3" x14ac:dyDescent="0.3">
      <c r="A21" t="s">
        <v>39</v>
      </c>
      <c r="B21">
        <v>1</v>
      </c>
      <c r="C21">
        <v>1</v>
      </c>
    </row>
    <row r="22" spans="1:3" x14ac:dyDescent="0.3">
      <c r="A22" t="s">
        <v>43</v>
      </c>
      <c r="B22">
        <v>1</v>
      </c>
      <c r="C22">
        <v>1</v>
      </c>
    </row>
    <row r="23" spans="1:3" x14ac:dyDescent="0.3">
      <c r="A23" t="s">
        <v>21</v>
      </c>
      <c r="B23">
        <v>1</v>
      </c>
      <c r="C23">
        <v>1</v>
      </c>
    </row>
    <row r="24" spans="1:3" x14ac:dyDescent="0.3">
      <c r="A24" t="s">
        <v>13</v>
      </c>
      <c r="B24">
        <v>1</v>
      </c>
      <c r="C24">
        <v>1</v>
      </c>
    </row>
    <row r="25" spans="1:3" x14ac:dyDescent="0.3">
      <c r="A25" t="s">
        <v>40</v>
      </c>
      <c r="B25">
        <v>1</v>
      </c>
      <c r="C25">
        <v>1</v>
      </c>
    </row>
    <row r="26" spans="1:3" x14ac:dyDescent="0.3">
      <c r="A26" t="s">
        <v>12</v>
      </c>
      <c r="B26">
        <v>1</v>
      </c>
      <c r="C26">
        <v>1</v>
      </c>
    </row>
    <row r="27" spans="1:3" x14ac:dyDescent="0.3">
      <c r="A27" t="s">
        <v>41</v>
      </c>
      <c r="B27">
        <v>1</v>
      </c>
      <c r="C27">
        <v>1</v>
      </c>
    </row>
    <row r="28" spans="1:3" x14ac:dyDescent="0.3">
      <c r="A28" t="s">
        <v>18</v>
      </c>
      <c r="B28">
        <v>1</v>
      </c>
      <c r="C28">
        <v>1</v>
      </c>
    </row>
    <row r="29" spans="1:3" x14ac:dyDescent="0.3">
      <c r="A29" t="s">
        <v>15</v>
      </c>
      <c r="B29">
        <v>1</v>
      </c>
      <c r="C29">
        <v>1</v>
      </c>
    </row>
    <row r="30" spans="1:3" x14ac:dyDescent="0.3">
      <c r="A30" t="s">
        <v>23</v>
      </c>
      <c r="B30">
        <v>1</v>
      </c>
      <c r="C30">
        <v>1</v>
      </c>
    </row>
    <row r="31" spans="1:3" x14ac:dyDescent="0.3">
      <c r="A31" t="s">
        <v>25</v>
      </c>
      <c r="B31">
        <v>1</v>
      </c>
      <c r="C31">
        <v>1</v>
      </c>
    </row>
    <row r="32" spans="1:3" x14ac:dyDescent="0.3">
      <c r="A32" t="s">
        <v>16</v>
      </c>
      <c r="B32">
        <v>1</v>
      </c>
      <c r="C32">
        <v>1</v>
      </c>
    </row>
    <row r="33" spans="1:3" x14ac:dyDescent="0.3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defaultColWidth="8.77734375" defaultRowHeight="14.4" x14ac:dyDescent="0.3"/>
  <cols>
    <col min="9" max="9" width="11.44140625" bestFit="1" customWidth="1"/>
    <col min="10" max="12" width="10.77734375" bestFit="1" customWidth="1"/>
  </cols>
  <sheetData>
    <row r="1" spans="1:12" x14ac:dyDescent="0.3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3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3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3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3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3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3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3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3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3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3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3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3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3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3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3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3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3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3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3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3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3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3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3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3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3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3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3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3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3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3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3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3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E7" sqref="E7"/>
    </sheetView>
  </sheetViews>
  <sheetFormatPr defaultColWidth="8.77734375" defaultRowHeight="14.4" x14ac:dyDescent="0.3"/>
  <cols>
    <col min="1" max="1" width="5.44140625" customWidth="1"/>
    <col min="2" max="2" width="6.44140625" customWidth="1"/>
    <col min="3" max="3" width="6" customWidth="1"/>
    <col min="4" max="4" width="24.33203125" bestFit="1" customWidth="1"/>
    <col min="5" max="5" width="23.44140625" bestFit="1" customWidth="1"/>
    <col min="6" max="6" width="32.33203125" bestFit="1" customWidth="1"/>
    <col min="7" max="7" width="36.44140625" bestFit="1" customWidth="1"/>
  </cols>
  <sheetData>
    <row r="1" spans="1:8" x14ac:dyDescent="0.3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3">
      <c r="A2" t="s">
        <v>48</v>
      </c>
      <c r="B2">
        <v>0.92500000000000004</v>
      </c>
      <c r="C2">
        <v>1.01</v>
      </c>
      <c r="D2" t="s">
        <v>1588</v>
      </c>
      <c r="E2" t="s">
        <v>1785</v>
      </c>
      <c r="F2" t="s">
        <v>1788</v>
      </c>
      <c r="G2" t="s">
        <v>1953</v>
      </c>
    </row>
    <row r="3" spans="1:8" x14ac:dyDescent="0.3">
      <c r="A3" t="s">
        <v>7</v>
      </c>
      <c r="B3">
        <v>1</v>
      </c>
      <c r="C3">
        <v>1</v>
      </c>
    </row>
    <row r="4" spans="1:8" x14ac:dyDescent="0.3">
      <c r="A4" t="s">
        <v>5</v>
      </c>
      <c r="B4">
        <v>0.98</v>
      </c>
      <c r="C4">
        <v>1</v>
      </c>
      <c r="E4" t="s">
        <v>1782</v>
      </c>
    </row>
    <row r="5" spans="1:8" x14ac:dyDescent="0.3">
      <c r="A5" t="s">
        <v>42</v>
      </c>
      <c r="B5">
        <v>1</v>
      </c>
      <c r="C5">
        <v>1.0149999999999999</v>
      </c>
      <c r="D5" t="s">
        <v>1787</v>
      </c>
    </row>
    <row r="6" spans="1:8" x14ac:dyDescent="0.3">
      <c r="A6" t="s">
        <v>32</v>
      </c>
      <c r="B6">
        <v>0.995</v>
      </c>
      <c r="C6">
        <v>1</v>
      </c>
      <c r="D6" t="s">
        <v>1956</v>
      </c>
      <c r="F6" s="71"/>
    </row>
    <row r="7" spans="1:8" x14ac:dyDescent="0.3">
      <c r="A7" t="s">
        <v>22</v>
      </c>
      <c r="B7">
        <v>0.95499999999999996</v>
      </c>
      <c r="C7">
        <v>1</v>
      </c>
      <c r="D7" t="s">
        <v>1738</v>
      </c>
      <c r="E7" t="s">
        <v>1954</v>
      </c>
    </row>
    <row r="8" spans="1:8" x14ac:dyDescent="0.3">
      <c r="A8" t="s">
        <v>14</v>
      </c>
      <c r="B8">
        <v>0.97499999999999998</v>
      </c>
      <c r="C8">
        <v>1</v>
      </c>
      <c r="E8" t="s">
        <v>1776</v>
      </c>
      <c r="F8" t="s">
        <v>1938</v>
      </c>
    </row>
    <row r="9" spans="1:8" x14ac:dyDescent="0.3">
      <c r="A9" t="s">
        <v>24</v>
      </c>
      <c r="B9">
        <v>0.97499999999999998</v>
      </c>
      <c r="C9">
        <v>1.0249999999999999</v>
      </c>
      <c r="D9" t="s">
        <v>1601</v>
      </c>
      <c r="E9" s="72" t="s">
        <v>1602</v>
      </c>
    </row>
    <row r="10" spans="1:8" x14ac:dyDescent="0.3">
      <c r="A10" t="s">
        <v>34</v>
      </c>
      <c r="B10">
        <v>0.96</v>
      </c>
      <c r="C10">
        <v>1</v>
      </c>
      <c r="D10" t="s">
        <v>1949</v>
      </c>
      <c r="G10" s="25" t="s">
        <v>1166</v>
      </c>
    </row>
    <row r="11" spans="1:8" x14ac:dyDescent="0.3">
      <c r="A11" t="s">
        <v>30</v>
      </c>
      <c r="B11">
        <v>1</v>
      </c>
      <c r="C11">
        <v>1</v>
      </c>
    </row>
    <row r="12" spans="1:8" x14ac:dyDescent="0.3">
      <c r="A12" t="s">
        <v>17</v>
      </c>
      <c r="B12">
        <v>0.94</v>
      </c>
      <c r="C12">
        <v>1.0149999999999999</v>
      </c>
      <c r="D12" t="s">
        <v>1937</v>
      </c>
      <c r="E12" t="s">
        <v>1939</v>
      </c>
    </row>
    <row r="13" spans="1:8" x14ac:dyDescent="0.3">
      <c r="A13" t="s">
        <v>10</v>
      </c>
      <c r="B13">
        <v>0.98</v>
      </c>
      <c r="C13">
        <v>1.04</v>
      </c>
      <c r="D13" t="s">
        <v>1293</v>
      </c>
      <c r="E13" t="s">
        <v>1600</v>
      </c>
    </row>
    <row r="14" spans="1:8" x14ac:dyDescent="0.3">
      <c r="A14" t="s">
        <v>28</v>
      </c>
      <c r="B14">
        <v>0.95</v>
      </c>
      <c r="C14">
        <v>1.0449999999999999</v>
      </c>
      <c r="D14" t="s">
        <v>1598</v>
      </c>
      <c r="E14" t="s">
        <v>1604</v>
      </c>
      <c r="F14" t="s">
        <v>1945</v>
      </c>
    </row>
    <row r="15" spans="1:8" x14ac:dyDescent="0.3">
      <c r="A15" t="s">
        <v>33</v>
      </c>
      <c r="B15">
        <v>0.94</v>
      </c>
      <c r="C15">
        <v>1.04</v>
      </c>
      <c r="D15" t="s">
        <v>1603</v>
      </c>
      <c r="E15" t="s">
        <v>1772</v>
      </c>
      <c r="F15" t="s">
        <v>1783</v>
      </c>
      <c r="G15" t="s">
        <v>1366</v>
      </c>
      <c r="H15" t="s">
        <v>1786</v>
      </c>
    </row>
    <row r="16" spans="1:8" x14ac:dyDescent="0.3">
      <c r="A16" t="s">
        <v>19</v>
      </c>
      <c r="B16">
        <v>0.98</v>
      </c>
      <c r="C16">
        <v>1</v>
      </c>
      <c r="D16" t="s">
        <v>1780</v>
      </c>
      <c r="E16" t="s">
        <v>1940</v>
      </c>
      <c r="F16" t="s">
        <v>1941</v>
      </c>
    </row>
    <row r="17" spans="1:7" x14ac:dyDescent="0.3">
      <c r="A17" t="s">
        <v>4</v>
      </c>
      <c r="B17">
        <v>0.99</v>
      </c>
      <c r="C17">
        <v>1.02</v>
      </c>
      <c r="D17" t="s">
        <v>1934</v>
      </c>
      <c r="E17" t="s">
        <v>1443</v>
      </c>
      <c r="F17" t="s">
        <v>1942</v>
      </c>
    </row>
    <row r="18" spans="1:7" x14ac:dyDescent="0.3">
      <c r="A18" t="s">
        <v>35</v>
      </c>
      <c r="B18">
        <v>1</v>
      </c>
      <c r="C18">
        <v>1</v>
      </c>
      <c r="D18" t="s">
        <v>1441</v>
      </c>
    </row>
    <row r="19" spans="1:7" x14ac:dyDescent="0.3">
      <c r="A19" t="s">
        <v>37</v>
      </c>
      <c r="B19">
        <v>0.94</v>
      </c>
      <c r="C19">
        <v>1.01</v>
      </c>
      <c r="D19" t="s">
        <v>940</v>
      </c>
      <c r="E19" t="s">
        <v>1073</v>
      </c>
      <c r="F19" t="s">
        <v>1599</v>
      </c>
    </row>
    <row r="20" spans="1:7" x14ac:dyDescent="0.3">
      <c r="A20" t="s">
        <v>20</v>
      </c>
      <c r="B20">
        <v>0.99</v>
      </c>
      <c r="C20">
        <v>1.03</v>
      </c>
      <c r="D20" t="s">
        <v>1737</v>
      </c>
    </row>
    <row r="21" spans="1:7" x14ac:dyDescent="0.3">
      <c r="A21" t="s">
        <v>39</v>
      </c>
      <c r="B21">
        <v>1</v>
      </c>
      <c r="C21">
        <v>1</v>
      </c>
    </row>
    <row r="22" spans="1:7" x14ac:dyDescent="0.3">
      <c r="A22" t="s">
        <v>43</v>
      </c>
      <c r="B22">
        <v>0.99</v>
      </c>
      <c r="C22">
        <v>1.03</v>
      </c>
      <c r="D22" t="s">
        <v>1168</v>
      </c>
      <c r="F22" t="s">
        <v>1935</v>
      </c>
    </row>
    <row r="23" spans="1:7" x14ac:dyDescent="0.3">
      <c r="A23" t="s">
        <v>21</v>
      </c>
      <c r="B23">
        <v>0.98</v>
      </c>
      <c r="C23">
        <v>1.02</v>
      </c>
      <c r="D23" t="s">
        <v>1779</v>
      </c>
      <c r="E23" t="s">
        <v>1944</v>
      </c>
    </row>
    <row r="24" spans="1:7" x14ac:dyDescent="0.3">
      <c r="A24" t="s">
        <v>13</v>
      </c>
      <c r="B24">
        <v>1</v>
      </c>
      <c r="C24">
        <v>1</v>
      </c>
      <c r="G24" t="s">
        <v>1440</v>
      </c>
    </row>
    <row r="25" spans="1:7" x14ac:dyDescent="0.3">
      <c r="A25" t="s">
        <v>40</v>
      </c>
      <c r="B25">
        <v>0.98499999999999999</v>
      </c>
      <c r="C25">
        <v>1</v>
      </c>
      <c r="D25" t="s">
        <v>904</v>
      </c>
    </row>
    <row r="26" spans="1:7" x14ac:dyDescent="0.3">
      <c r="A26" t="s">
        <v>12</v>
      </c>
      <c r="B26">
        <v>0.95</v>
      </c>
      <c r="C26">
        <v>1.01</v>
      </c>
      <c r="D26" t="s">
        <v>1775</v>
      </c>
      <c r="E26" t="s">
        <v>1947</v>
      </c>
      <c r="F26" t="s">
        <v>1948</v>
      </c>
    </row>
    <row r="27" spans="1:7" x14ac:dyDescent="0.3">
      <c r="A27" t="s">
        <v>41</v>
      </c>
      <c r="B27">
        <v>0.93</v>
      </c>
      <c r="C27">
        <v>1.05</v>
      </c>
      <c r="D27" t="s">
        <v>1442</v>
      </c>
      <c r="E27" t="s">
        <v>1777</v>
      </c>
      <c r="F27" t="s">
        <v>1778</v>
      </c>
      <c r="G27" t="s">
        <v>1946</v>
      </c>
    </row>
    <row r="28" spans="1:7" x14ac:dyDescent="0.3">
      <c r="A28" t="s">
        <v>18</v>
      </c>
      <c r="B28">
        <v>0.96</v>
      </c>
      <c r="C28">
        <v>1.02</v>
      </c>
      <c r="D28" t="s">
        <v>1589</v>
      </c>
      <c r="E28" t="s">
        <v>1784</v>
      </c>
      <c r="F28" t="s">
        <v>1955</v>
      </c>
    </row>
    <row r="29" spans="1:7" x14ac:dyDescent="0.3">
      <c r="A29" t="s">
        <v>15</v>
      </c>
      <c r="B29">
        <v>0.96</v>
      </c>
      <c r="C29">
        <v>1</v>
      </c>
      <c r="D29" t="s">
        <v>1212</v>
      </c>
      <c r="E29" t="s">
        <v>1781</v>
      </c>
    </row>
    <row r="30" spans="1:7" x14ac:dyDescent="0.3">
      <c r="A30" t="s">
        <v>23</v>
      </c>
      <c r="B30">
        <v>0.96499999999999997</v>
      </c>
      <c r="C30">
        <v>1.02</v>
      </c>
      <c r="D30" t="s">
        <v>1774</v>
      </c>
      <c r="E30" t="s">
        <v>528</v>
      </c>
      <c r="F30" t="s">
        <v>1773</v>
      </c>
    </row>
    <row r="31" spans="1:7" x14ac:dyDescent="0.3">
      <c r="A31" t="s">
        <v>25</v>
      </c>
      <c r="B31">
        <v>0.97499999999999998</v>
      </c>
      <c r="C31">
        <v>1.02</v>
      </c>
      <c r="D31" t="s">
        <v>1439</v>
      </c>
      <c r="E31" t="s">
        <v>1952</v>
      </c>
      <c r="F31" t="s">
        <v>1950</v>
      </c>
      <c r="G31" t="s">
        <v>1951</v>
      </c>
    </row>
    <row r="32" spans="1:7" x14ac:dyDescent="0.3">
      <c r="A32" t="s">
        <v>16</v>
      </c>
      <c r="B32">
        <v>1</v>
      </c>
      <c r="C32">
        <v>1.02</v>
      </c>
      <c r="D32" t="s">
        <v>1936</v>
      </c>
    </row>
    <row r="33" spans="1:4" x14ac:dyDescent="0.3">
      <c r="A33" t="s">
        <v>49</v>
      </c>
      <c r="B33">
        <v>0.99</v>
      </c>
      <c r="C33">
        <v>1</v>
      </c>
      <c r="D33" t="s">
        <v>692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19" zoomScaleNormal="91" workbookViewId="0">
      <selection activeCell="D59" sqref="D59"/>
    </sheetView>
  </sheetViews>
  <sheetFormatPr defaultColWidth="6.77734375" defaultRowHeight="14.4" x14ac:dyDescent="0.3"/>
  <cols>
    <col min="1" max="1" width="9.109375" customWidth="1"/>
    <col min="2" max="2" width="23.44140625" bestFit="1" customWidth="1"/>
    <col min="4" max="4" width="19.77734375" bestFit="1" customWidth="1"/>
    <col min="7" max="7" width="8" bestFit="1" customWidth="1"/>
    <col min="10" max="10" width="9" style="4" customWidth="1"/>
    <col min="12" max="12" width="15" bestFit="1" customWidth="1"/>
    <col min="13" max="13" width="16.44140625" bestFit="1" customWidth="1"/>
    <col min="14" max="14" width="19.77734375" bestFit="1" customWidth="1"/>
    <col min="15" max="15" width="18.6640625" bestFit="1" customWidth="1"/>
    <col min="16" max="16" width="15" style="25" customWidth="1"/>
    <col min="19" max="19" width="21.77734375" style="33" bestFit="1" customWidth="1"/>
    <col min="20" max="20" width="7" customWidth="1"/>
    <col min="42" max="42" width="7" customWidth="1"/>
  </cols>
  <sheetData>
    <row r="1" spans="1:79" s="4" customFormat="1" x14ac:dyDescent="0.3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1597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1596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3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</v>
      </c>
      <c r="M2" s="5" cm="1">
        <f t="array" ref="M2">INDEX('2026'!AM:AM, MAX(_xlfn._xlws.FILTER(ROW('2026'!E:E), ('2026'!E:E=Goalies!C2)*('2026'!AM:AM&lt;&gt;""))))</f>
        <v>3.3</v>
      </c>
      <c r="N2" s="5">
        <f t="shared" ref="N2:N33" si="3">J2*M2</f>
        <v>3.2009999999999996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3.2009999999999996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3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</v>
      </c>
      <c r="M3" s="5" cm="1">
        <f t="array" ref="M3">INDEX('2026'!AM:AM, MAX(_xlfn._xlws.FILTER(ROW('2026'!E:E), ('2026'!E:E=Goalies!C3)*('2026'!AM:AM&lt;&gt;""))))</f>
        <v>3.3</v>
      </c>
      <c r="N3" s="5">
        <f t="shared" si="3"/>
        <v>3.4154999999999998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3.4154999999999998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3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</v>
      </c>
      <c r="M4" s="5" cm="1">
        <f t="array" ref="M4">INDEX('2026'!AM:AM, MAX(_xlfn._xlws.FILTER(ROW('2026'!E:E), ('2026'!E:E=Goalies!C4)*('2026'!AM:AM&lt;&gt;""))))</f>
        <v>3.3</v>
      </c>
      <c r="N4" s="5">
        <f t="shared" si="3"/>
        <v>3.4649999999999999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3.4649999999999999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3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2.9318876310919304</v>
      </c>
      <c r="M5" s="5" cm="1">
        <f t="array" ref="M5">INDEX('2026'!AM:AM, MAX(_xlfn._xlws.FILTER(ROW('2026'!E:E), ('2026'!E:E=Goalies!C5)*('2026'!AM:AM&lt;&gt;""))))</f>
        <v>3.0640667389033434</v>
      </c>
      <c r="N5" s="5">
        <f t="shared" si="3"/>
        <v>2.9874650704307597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2.9874650704307597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3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2.9318876310919304</v>
      </c>
      <c r="M6" s="5" cm="1">
        <f t="array" ref="M6">INDEX('2026'!AM:AM, MAX(_xlfn._xlws.FILTER(ROW('2026'!E:E), ('2026'!E:E=Goalies!C6)*('2026'!AM:AM&lt;&gt;""))))</f>
        <v>3.0640667389033434</v>
      </c>
      <c r="N6" s="5">
        <f t="shared" si="3"/>
        <v>3.1866294084594773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3.1866294084594773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3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3.0954569936043623</v>
      </c>
      <c r="M7" s="5" cm="1">
        <f t="array" ref="M7">INDEX('2026'!AM:AM, MAX(_xlfn._xlws.FILTER(ROW('2026'!E:E), ('2026'!E:E=Goalies!C7)*('2026'!AM:AM&lt;&gt;""))))</f>
        <v>3.0585090047302281</v>
      </c>
      <c r="N7" s="5">
        <f t="shared" si="3"/>
        <v>3.1043866398011812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3.1043866398011812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3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3.0954569936043623</v>
      </c>
      <c r="M8" s="5" cm="1">
        <f t="array" ref="M8">INDEX('2026'!AM:AM, MAX(_xlfn._xlws.FILTER(ROW('2026'!E:E), ('2026'!E:E=Goalies!C8)*('2026'!AM:AM&lt;&gt;""))))</f>
        <v>3.0585090047302281</v>
      </c>
      <c r="N8" s="5">
        <f t="shared" si="3"/>
        <v>3.0279239146829258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3.0279239146829258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3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3.0954569936043623</v>
      </c>
      <c r="M9" s="5" cm="1">
        <f t="array" ref="M9">INDEX('2026'!AM:AM, MAX(_xlfn._xlws.FILTER(ROW('2026'!E:E), ('2026'!E:E=Goalies!C9)*('2026'!AM:AM&lt;&gt;""))))</f>
        <v>3.0585090047302281</v>
      </c>
      <c r="N9" s="5">
        <f t="shared" si="3"/>
        <v>3.1531613500418145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3.1531613500418145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3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3.0954569936043623</v>
      </c>
      <c r="M10" s="5" cm="1">
        <f t="array" ref="M10">INDEX('2026'!AM:AM, MAX(_xlfn._xlws.FILTER(ROW('2026'!E:E), ('2026'!E:E=Goalies!C10)*('2026'!AM:AM&lt;&gt;""))))</f>
        <v>3.0585090047302281</v>
      </c>
      <c r="N10" s="5">
        <f t="shared" si="3"/>
        <v>3.1808493649194371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3.1808493649194371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3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2.69</v>
      </c>
      <c r="M11" s="5" cm="1">
        <f t="array" ref="M11">INDEX('2026'!AM:AM, MAX(_xlfn._xlws.FILTER(ROW('2026'!E:E), ('2026'!E:E=Goalies!C11)*('2026'!AM:AM&lt;&gt;""))))</f>
        <v>3.2682434402728107</v>
      </c>
      <c r="N11" s="5">
        <f t="shared" si="3"/>
        <v>3.2192197886687186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3.2192197886687186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3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2.69</v>
      </c>
      <c r="M12" s="5" cm="1">
        <f t="array" ref="M12">INDEX('2026'!AM:AM, MAX(_xlfn._xlws.FILTER(ROW('2026'!E:E), ('2026'!E:E=Goalies!C12)*('2026'!AM:AM&lt;&gt;""))))</f>
        <v>3.2682434402728107</v>
      </c>
      <c r="N12" s="5">
        <f t="shared" si="3"/>
        <v>3.3336083090782669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3.3336083090782669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3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2.69</v>
      </c>
      <c r="M13" s="5" cm="1">
        <f t="array" ref="M13">INDEX('2026'!AM:AM, MAX(_xlfn._xlws.FILTER(ROW('2026'!E:E), ('2026'!E:E=Goalies!C13)*('2026'!AM:AM&lt;&gt;""))))</f>
        <v>3.2682434402728107</v>
      </c>
      <c r="N13" s="5">
        <f t="shared" si="3"/>
        <v>3.4679110459486417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3.4679110459486417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3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3.3597834286696355</v>
      </c>
      <c r="M14" s="5" cm="1">
        <f t="array" ref="M14">INDEX('2026'!AM:AM, MAX(_xlfn._xlws.FILTER(ROW('2026'!E:E), ('2026'!E:E=Goalies!C14)*('2026'!AM:AM&lt;&gt;""))))</f>
        <v>2.7460200807574955</v>
      </c>
      <c r="N14" s="5">
        <f t="shared" si="3"/>
        <v>2.8695909843915826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2.8695909843915826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3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3.3597834286696355</v>
      </c>
      <c r="M15" s="5" cm="1">
        <f t="array" ref="M15">INDEX('2026'!AM:AM, MAX(_xlfn._xlws.FILTER(ROW('2026'!E:E), ('2026'!E:E=Goalies!C15)*('2026'!AM:AM&lt;&gt;""))))</f>
        <v>2.7460200807574955</v>
      </c>
      <c r="N15" s="5">
        <f t="shared" si="3"/>
        <v>2.7734802815650705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2.7734802815650705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3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3.3597834286696355</v>
      </c>
      <c r="M16" s="5" cm="1">
        <f t="array" ref="M16">INDEX('2026'!AM:AM, MAX(_xlfn._xlws.FILTER(ROW('2026'!E:E), ('2026'!E:E=Goalies!C16)*('2026'!AM:AM&lt;&gt;""))))</f>
        <v>2.7460200807574955</v>
      </c>
      <c r="N16" s="5">
        <f t="shared" si="3"/>
        <v>2.6773695787385581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2.6773695787385581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3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2.7069465918402971</v>
      </c>
      <c r="M17" s="5" cm="1">
        <f t="array" ref="M17">INDEX('2026'!AM:AM, MAX(_xlfn._xlws.FILTER(ROW('2026'!E:E), ('2026'!E:E=Goalies!C17)*('2026'!AM:AM&lt;&gt;""))))</f>
        <v>3.39</v>
      </c>
      <c r="N17" s="5">
        <f t="shared" si="3"/>
        <v>3.2544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3.2544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3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2.7069465918402971</v>
      </c>
      <c r="M18" s="5" cm="1">
        <f t="array" ref="M18">INDEX('2026'!AM:AM, MAX(_xlfn._xlws.FILTER(ROW('2026'!E:E), ('2026'!E:E=Goalies!C18)*('2026'!AM:AM&lt;&gt;""))))</f>
        <v>3.39</v>
      </c>
      <c r="N18" s="5">
        <f t="shared" si="3"/>
        <v>3.5934000000000004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3.5934000000000004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3">
      <c r="A19" t="s">
        <v>248</v>
      </c>
      <c r="B19" t="str">
        <f t="shared" si="0"/>
        <v>CHI Drew Commesso</v>
      </c>
      <c r="C19" t="s">
        <v>14</v>
      </c>
      <c r="D19" t="s">
        <v>1771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2.7069465918402971</v>
      </c>
      <c r="M19" s="5" cm="1">
        <f t="array" ref="M19">INDEX('2026'!AM:AM, MAX(_xlfn._xlws.FILTER(ROW('2026'!E:E), ('2026'!E:E=Goalies!C19)*('2026'!AM:AM&lt;&gt;""))))</f>
        <v>3.39</v>
      </c>
      <c r="N19" s="5">
        <f t="shared" si="3"/>
        <v>3.6103499999999999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3.6103499999999999</v>
      </c>
      <c r="Q19" s="6">
        <v>0</v>
      </c>
      <c r="R19" s="5" t="s">
        <v>14</v>
      </c>
      <c r="S19" t="s">
        <v>1771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3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3.58</v>
      </c>
      <c r="M20" s="5" cm="1">
        <f t="array" ref="M20">INDEX('2026'!AM:AM, MAX(_xlfn._xlws.FILTER(ROW('2026'!E:E), ('2026'!E:E=Goalies!C20)*('2026'!AM:AM&lt;&gt;""))))</f>
        <v>2.62</v>
      </c>
      <c r="N20" s="5">
        <f t="shared" si="3"/>
        <v>2.5937999999999999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2.5937999999999999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3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3.58</v>
      </c>
      <c r="M21" s="5" cm="1">
        <f t="array" ref="M21">INDEX('2026'!AM:AM, MAX(_xlfn._xlws.FILTER(ROW('2026'!E:E), ('2026'!E:E=Goalies!C21)*('2026'!AM:AM&lt;&gt;""))))</f>
        <v>2.62</v>
      </c>
      <c r="N21" s="5">
        <f t="shared" si="3"/>
        <v>2.6462000000000003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2.6462000000000003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3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</v>
      </c>
      <c r="M22" s="5" cm="1">
        <f t="array" ref="M22">INDEX('2026'!AM:AM, MAX(_xlfn._xlws.FILTER(ROW('2026'!E:E), ('2026'!E:E=Goalies!C22)*('2026'!AM:AM&lt;&gt;""))))</f>
        <v>2.62</v>
      </c>
      <c r="N22" s="5">
        <f t="shared" si="3"/>
        <v>2.7772000000000001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2.7772000000000001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3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3.0435732292337994</v>
      </c>
      <c r="M23" s="5" cm="1">
        <f t="array" ref="M23">INDEX('2026'!AM:AM, MAX(_xlfn._xlws.FILTER(ROW('2026'!E:E), ('2026'!E:E=Goalies!C23)*('2026'!AM:AM&lt;&gt;""))))</f>
        <v>3.1616829731715659</v>
      </c>
      <c r="N23" s="5">
        <f t="shared" si="3"/>
        <v>3.0826408988422767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3.0826408988422767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3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3.0435732292337994</v>
      </c>
      <c r="M24" s="5" cm="1">
        <f t="array" ref="M24">INDEX('2026'!AM:AM, MAX(_xlfn._xlws.FILTER(ROW('2026'!E:E), ('2026'!E:E=Goalies!C24)*('2026'!AM:AM&lt;&gt;""))))</f>
        <v>3.1616829731715659</v>
      </c>
      <c r="N24" s="5">
        <f t="shared" si="3"/>
        <v>3.3197671218301443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3.3197671218301443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3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3.1219373252973615</v>
      </c>
      <c r="M25" s="5" cm="1">
        <f t="array" ref="M25">INDEX('2026'!AM:AM, MAX(_xlfn._xlws.FILTER(ROW('2026'!E:E), ('2026'!E:E=Goalies!C25)*('2026'!AM:AM&lt;&gt;""))))</f>
        <v>2.8820255965495507</v>
      </c>
      <c r="N25" s="5">
        <f t="shared" si="3"/>
        <v>2.8676154685668029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2.8676154685668029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3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3.1219373252973615</v>
      </c>
      <c r="M26" s="5" cm="1">
        <f t="array" ref="M26">INDEX('2026'!AM:AM, MAX(_xlfn._xlws.FILTER(ROW('2026'!E:E), ('2026'!E:E=Goalies!C26)*('2026'!AM:AM&lt;&gt;""))))</f>
        <v>2.8820255965495507</v>
      </c>
      <c r="N26" s="5">
        <f t="shared" si="3"/>
        <v>2.896435724532298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2.896435724532298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3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2.9477473499218645</v>
      </c>
      <c r="M27" s="5" cm="1">
        <f t="array" ref="M27">INDEX('2026'!AM:AM, MAX(_xlfn._xlws.FILTER(ROW('2026'!E:E), ('2026'!E:E=Goalies!C27)*('2026'!AM:AM&lt;&gt;""))))</f>
        <v>3.098221321875918</v>
      </c>
      <c r="N27" s="5">
        <f t="shared" si="3"/>
        <v>3.0672391086571587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3.0672391086571587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3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1.01</v>
      </c>
      <c r="K28" s="93">
        <v>1.002126553285837</v>
      </c>
      <c r="L28" s="5" cm="1">
        <f t="array" ref="L28">INDEX('2026'!AK:AK, MAX(_xlfn._xlws.FILTER(ROW('2026'!E:E), ('2026'!E:E=Goalies!C28)*('2026'!AK:AK&lt;&gt;""))))</f>
        <v>2.9477473499218645</v>
      </c>
      <c r="M28" s="5" cm="1">
        <f t="array" ref="M28">INDEX('2026'!AM:AM, MAX(_xlfn._xlws.FILTER(ROW('2026'!E:E), ('2026'!E:E=Goalies!C28)*('2026'!AM:AM&lt;&gt;""))))</f>
        <v>3.098221321875918</v>
      </c>
      <c r="N28" s="5">
        <f t="shared" si="3"/>
        <v>3.1292035350946774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3.1292035350946774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1.01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3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3.3404432502169255</v>
      </c>
      <c r="M29" s="5" cm="1">
        <f t="array" ref="M29">INDEX('2026'!AM:AM, MAX(_xlfn._xlws.FILTER(ROW('2026'!E:E), ('2026'!E:E=Goalies!C29)*('2026'!AM:AM&lt;&gt;""))))</f>
        <v>2.9892389507795527</v>
      </c>
      <c r="N29" s="5">
        <f t="shared" si="3"/>
        <v>2.9145079770100639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2.9145079770100639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3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3.3404432502169255</v>
      </c>
      <c r="M30" s="5" cm="1">
        <f t="array" ref="M30">INDEX('2026'!AM:AM, MAX(_xlfn._xlws.FILTER(ROW('2026'!E:E), ('2026'!E:E=Goalies!C30)*('2026'!AM:AM&lt;&gt;""))))</f>
        <v>2.9892389507795527</v>
      </c>
      <c r="N30" s="5">
        <f t="shared" si="3"/>
        <v>3.0789161193029395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3.0789161193029395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3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1594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2.9892389507795527</v>
      </c>
      <c r="N31" s="5">
        <f t="shared" ref="N31" si="18">J31*M31</f>
        <v>3.1088085088107351</v>
      </c>
      <c r="O31" s="5"/>
      <c r="P31" s="65">
        <f t="shared" si="13"/>
        <v>3.1088085088107351</v>
      </c>
      <c r="Q31" s="6">
        <v>10</v>
      </c>
      <c r="R31" s="5" t="s">
        <v>17</v>
      </c>
      <c r="S31" t="s">
        <v>1594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3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0.995</v>
      </c>
      <c r="K32" s="93">
        <v>0.99</v>
      </c>
      <c r="L32" s="5" cm="1">
        <f t="array" ref="L32">INDEX('2026'!AK:AK, MAX(_xlfn._xlws.FILTER(ROW('2026'!E:E), ('2026'!E:E=Goalies!C32)*('2026'!AK:AK&lt;&gt;""))))</f>
        <v>3.1123902235436551</v>
      </c>
      <c r="M32" s="5" cm="1">
        <f t="array" ref="M32">INDEX('2026'!AM:AM, MAX(_xlfn._xlws.FILTER(ROW('2026'!E:E), ('2026'!E:E=Goalies!C32)*('2026'!AM:AM&lt;&gt;""))))</f>
        <v>2.8269673052215638</v>
      </c>
      <c r="N32" s="5">
        <f t="shared" si="3"/>
        <v>2.812832468695456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2.812832468695456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0.995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3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1.0049999999999999</v>
      </c>
      <c r="K33" s="93">
        <v>1.02</v>
      </c>
      <c r="L33" s="5" cm="1">
        <f t="array" ref="L33">INDEX('2026'!AK:AK, MAX(_xlfn._xlws.FILTER(ROW('2026'!E:E), ('2026'!E:E=Goalies!C33)*('2026'!AK:AK&lt;&gt;""))))</f>
        <v>3.1123902235436551</v>
      </c>
      <c r="M33" s="5" cm="1">
        <f t="array" ref="M33">INDEX('2026'!AM:AM, MAX(_xlfn._xlws.FILTER(ROW('2026'!E:E), ('2026'!E:E=Goalies!C33)*('2026'!AM:AM&lt;&gt;""))))</f>
        <v>2.8269673052215638</v>
      </c>
      <c r="N33" s="5">
        <f t="shared" si="3"/>
        <v>2.8411021417476712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2.8411021417476712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1.0049999999999999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3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2.8564361356058368</v>
      </c>
      <c r="M34" s="5" cm="1">
        <f t="array" ref="M34">INDEX('2026'!AM:AM, MAX(_xlfn._xlws.FILTER(ROW('2026'!E:E), ('2026'!E:E=Goalies!C34)*('2026'!AM:AM&lt;&gt;""))))</f>
        <v>2.7660909944062722</v>
      </c>
      <c r="N34" s="5">
        <f>J34*M36</f>
        <v>2.7757033769717863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2.6969387195461154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3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2.8564361356058368</v>
      </c>
      <c r="M35" s="5" cm="1">
        <f t="array" ref="M35">INDEX('2026'!AM:AM, MAX(_xlfn._xlws.FILTER(ROW('2026'!E:E), ('2026'!E:E=Goalies!C35)*('2026'!AM:AM&lt;&gt;""))))</f>
        <v>2.7660909944062722</v>
      </c>
      <c r="N35" s="5">
        <f>J35*M37</f>
        <v>2.9607502687699054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2.8767346341825233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3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3.1787319638967459</v>
      </c>
      <c r="M36" s="5" cm="1">
        <f t="array" ref="M36">INDEX('2026'!AM:AM, MAX(_xlfn._xlws.FILTER(ROW('2026'!E:E), ('2026'!E:E=Goalies!C36)*('2026'!AM:AM&lt;&gt;""))))</f>
        <v>2.8468752584326014</v>
      </c>
      <c r="N36" s="5">
        <f>J36*M38</f>
        <v>2.997392851724773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2.8184065058482752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3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3.1787319638967459</v>
      </c>
      <c r="M37" s="5" cm="1">
        <f t="array" ref="M37">INDEX('2026'!AM:AM, MAX(_xlfn._xlws.FILTER(ROW('2026'!E:E), ('2026'!E:E=Goalies!C37)*('2026'!AM:AM&lt;&gt;""))))</f>
        <v>2.8468752584326014</v>
      </c>
      <c r="N37" s="5">
        <f>J37*M39</f>
        <v>3.0730845904046911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2.8895783873090899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3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3.0713842074987783</v>
      </c>
      <c r="M38" s="5" cm="1">
        <f t="array" ref="M38">INDEX('2026'!AM:AM, MAX(_xlfn._xlws.FILTER(ROW('2026'!E:E), ('2026'!E:E=Goalies!C38)*('2026'!AM:AM&lt;&gt;""))))</f>
        <v>3.0276695471967403</v>
      </c>
      <c r="N38" s="5">
        <f t="shared" ref="N38:N86" si="41">J38*M38</f>
        <v>3.0276695471967403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3.0276695471967403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3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3.0713842074987783</v>
      </c>
      <c r="M39" s="5" cm="1">
        <f t="array" ref="M39">INDEX('2026'!AM:AM, MAX(_xlfn._xlws.FILTER(ROW('2026'!E:E), ('2026'!E:E=Goalies!C39)*('2026'!AM:AM&lt;&gt;""))))</f>
        <v>3.0276695471967403</v>
      </c>
      <c r="N39" s="5">
        <f t="shared" si="41"/>
        <v>3.0882229381406754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3.0882229381406754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3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3.0713842074987783</v>
      </c>
      <c r="M40" s="5" cm="1">
        <f t="array" ref="M40">INDEX('2026'!AM:AM, MAX(_xlfn._xlws.FILTER(ROW('2026'!E:E), ('2026'!E:E=Goalies!C40)*('2026'!AM:AM&lt;&gt;""))))</f>
        <v>3.0276695471967403</v>
      </c>
      <c r="N40" s="5">
        <f t="shared" si="41"/>
        <v>2.9822545039887891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2.9822545039887891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3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2.8423052073774104</v>
      </c>
      <c r="M41" s="5" cm="1">
        <f t="array" ref="M41">INDEX('2026'!AM:AM, MAX(_xlfn._xlws.FILTER(ROW('2026'!E:E), ('2026'!E:E=Goalies!C41)*('2026'!AM:AM&lt;&gt;""))))</f>
        <v>3.1304136335633261</v>
      </c>
      <c r="N41" s="5">
        <f t="shared" si="41"/>
        <v>3.1020559928113416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3.1020559928113416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3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2.8423052073774104</v>
      </c>
      <c r="M42" s="5" cm="1">
        <f t="array" ref="M42">INDEX('2026'!AM:AM, MAX(_xlfn._xlws.FILTER(ROW('2026'!E:E), ('2026'!E:E=Goalies!C42)*('2026'!AM:AM&lt;&gt;""))))</f>
        <v>3.1304136335633261</v>
      </c>
      <c r="N42" s="5">
        <f t="shared" si="41"/>
        <v>3.1930219062345926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3.1930219062345926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3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2.9437888414922275</v>
      </c>
      <c r="M43" s="5" cm="1">
        <f t="array" ref="M43">INDEX('2026'!AM:AM, MAX(_xlfn._xlws.FILTER(ROW('2026'!E:E), ('2026'!E:E=Goalies!C43)*('2026'!AM:AM&lt;&gt;""))))</f>
        <v>2.9463830851317612</v>
      </c>
      <c r="N43" s="5">
        <f t="shared" si="41"/>
        <v>3.0053107468343963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3.0053107468343963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3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2.9437888414922275</v>
      </c>
      <c r="M44" s="5" cm="1">
        <f t="array" ref="M44">INDEX('2026'!AM:AM, MAX(_xlfn._xlws.FILTER(ROW('2026'!E:E), ('2026'!E:E=Goalies!C44)*('2026'!AM:AM&lt;&gt;""))))</f>
        <v>2.9463830851317612</v>
      </c>
      <c r="N44" s="5">
        <f t="shared" si="41"/>
        <v>2.9169192542804434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2.9169192542804434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3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2.9437888414922275</v>
      </c>
      <c r="M45" s="5" cm="1">
        <f t="array" ref="M45">INDEX('2026'!AM:AM, MAX(_xlfn._xlws.FILTER(ROW('2026'!E:E), ('2026'!E:E=Goalies!C45)*('2026'!AM:AM&lt;&gt;""))))</f>
        <v>2.9463830851317612</v>
      </c>
      <c r="N45" s="5">
        <f t="shared" si="41"/>
        <v>3.0642384085370318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3.0642384085370318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3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2.8994437962961168</v>
      </c>
      <c r="M46" s="5" cm="1">
        <f t="array" ref="M46">INDEX('2026'!AM:AM, MAX(_xlfn._xlws.FILTER(ROW('2026'!E:E), ('2026'!E:E=Goalies!C46)*('2026'!AM:AM&lt;&gt;""))))</f>
        <v>2.9307175930811784</v>
      </c>
      <c r="N46" s="5">
        <f t="shared" si="41"/>
        <v>2.8427960652887432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2.8427960652887432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3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2.8994437962961168</v>
      </c>
      <c r="M47" s="5" cm="1">
        <f t="array" ref="M47">INDEX('2026'!AM:AM, MAX(_xlfn._xlws.FILTER(ROW('2026'!E:E), ('2026'!E:E=Goalies!C47)*('2026'!AM:AM&lt;&gt;""))))</f>
        <v>2.9307175930811784</v>
      </c>
      <c r="N47" s="5">
        <f t="shared" si="41"/>
        <v>3.1065606486660493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3.1065606486660493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3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2.8050033844250293</v>
      </c>
      <c r="M48" s="5" cm="1">
        <f t="array" ref="M48">INDEX('2026'!AM:AM, MAX(_xlfn._xlws.FILTER(ROW('2026'!E:E), ('2026'!E:E=Goalies!C48)*('2026'!AM:AM&lt;&gt;""))))</f>
        <v>3.0294202777093076</v>
      </c>
      <c r="N48" s="5">
        <f t="shared" si="41"/>
        <v>2.9385376693780283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2.9385376693780283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3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2.8050033844250293</v>
      </c>
      <c r="M49" s="5" cm="1">
        <f t="array" ref="M49">INDEX('2026'!AM:AM, MAX(_xlfn._xlws.FILTER(ROW('2026'!E:E), ('2026'!E:E=Goalies!C49)*('2026'!AM:AM&lt;&gt;""))))</f>
        <v>3.0294202777093076</v>
      </c>
      <c r="N49" s="5">
        <f t="shared" si="41"/>
        <v>3.1808912915947731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3.1808912915947731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3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2.8050033844250293</v>
      </c>
      <c r="M50" s="5" cm="1">
        <f t="array" ref="M50">INDEX('2026'!AM:AM, MAX(_xlfn._xlws.FILTER(ROW('2026'!E:E), ('2026'!E:E=Goalies!C50)*('2026'!AM:AM&lt;&gt;""))))</f>
        <v>3.0294202777093076</v>
      </c>
      <c r="N50" s="5">
        <f t="shared" si="41"/>
        <v>3.2111854943718661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3.2111854943718661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3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3.0653333431398884</v>
      </c>
      <c r="M51" s="5" cm="1">
        <f t="array" ref="M51">INDEX('2026'!AM:AM, MAX(_xlfn._xlws.FILTER(ROW('2026'!E:E), ('2026'!E:E=Goalies!C51)*('2026'!AM:AM&lt;&gt;""))))</f>
        <v>3.094847414579732</v>
      </c>
      <c r="N51" s="5">
        <f t="shared" si="41"/>
        <v>3.0638989404339347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3.0638989404339347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3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3.0653333431398884</v>
      </c>
      <c r="M52" s="5" cm="1">
        <f t="array" ref="M52">INDEX('2026'!AM:AM, MAX(_xlfn._xlws.FILTER(ROW('2026'!E:E), ('2026'!E:E=Goalies!C52)*('2026'!AM:AM&lt;&gt;""))))</f>
        <v>3.094847414579732</v>
      </c>
      <c r="N52" s="5">
        <f t="shared" si="41"/>
        <v>3.1876928370171242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3.1876928370171242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3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3.0653333431398884</v>
      </c>
      <c r="M53" s="5" cm="1">
        <f t="array" ref="M53">INDEX('2026'!AM:AM, MAX(_xlfn._xlws.FILTER(ROW('2026'!E:E), ('2026'!E:E=Goalies!C53)*('2026'!AM:AM&lt;&gt;""))))</f>
        <v>3.094847414579732</v>
      </c>
      <c r="N53" s="5">
        <f t="shared" si="41"/>
        <v>3.1876928370171242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3.1876928370171242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3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1943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3.0653333431398884</v>
      </c>
      <c r="M54" s="5" cm="1">
        <f t="array" ref="M54">INDEX('2026'!AM:AM, MAX(_xlfn._xlws.FILTER(ROW('2026'!E:E), ('2026'!E:E=Goalies!C54)*('2026'!AM:AM&lt;&gt;""))))</f>
        <v>3.094847414579732</v>
      </c>
      <c r="N54" s="5">
        <f t="shared" ref="N54" si="45">J54*M54</f>
        <v>3.1567443628713265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3.1567443628713265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3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2.8063166501230854</v>
      </c>
      <c r="M55" s="5" cm="1">
        <f t="array" ref="M55">INDEX('2026'!AM:AM, MAX(_xlfn._xlws.FILTER(ROW('2026'!E:E), ('2026'!E:E=Goalies!C55)*('2026'!AM:AM&lt;&gt;""))))</f>
        <v>3.04</v>
      </c>
      <c r="N55" s="5">
        <f t="shared" si="41"/>
        <v>3.1616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3.1616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3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2.8063166501230854</v>
      </c>
      <c r="M56" s="5" cm="1">
        <f t="array" ref="M56">INDEX('2026'!AM:AM, MAX(_xlfn._xlws.FILTER(ROW('2026'!E:E), ('2026'!E:E=Goalies!C56)*('2026'!AM:AM&lt;&gt;""))))</f>
        <v>3.04</v>
      </c>
      <c r="N56" s="5">
        <f t="shared" si="41"/>
        <v>2.964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2.964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3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2.8063166501230854</v>
      </c>
      <c r="M57" s="5" cm="1">
        <f t="array" ref="M57">INDEX('2026'!AM:AM, MAX(_xlfn._xlws.FILTER(ROW('2026'!E:E), ('2026'!E:E=Goalies!C57)*('2026'!AM:AM&lt;&gt;""))))</f>
        <v>3.04</v>
      </c>
      <c r="N57" s="5">
        <f t="shared" si="41"/>
        <v>3.2224000000000004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3.2224000000000004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3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2.9983884773145051</v>
      </c>
      <c r="M58" s="5" cm="1">
        <f t="array" ref="M58">INDEX('2026'!AM:AM, MAX(_xlfn._xlws.FILTER(ROW('2026'!E:E), ('2026'!E:E=Goalies!C58)*('2026'!AM:AM&lt;&gt;""))))</f>
        <v>3.1548855008367171</v>
      </c>
      <c r="N58" s="5">
        <f t="shared" si="41"/>
        <v>3.0760133633157993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3.0760133633157993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3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2.9983884773145051</v>
      </c>
      <c r="M59" s="5" cm="1">
        <f t="array" ref="M59">INDEX('2026'!AM:AM, MAX(_xlfn._xlws.FILTER(ROW('2026'!E:E), ('2026'!E:E=Goalies!C59)*('2026'!AM:AM&lt;&gt;""))))</f>
        <v>3.1548855008367171</v>
      </c>
      <c r="N59" s="5">
        <f t="shared" si="41"/>
        <v>3.2495320658618185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3.2495320658618185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3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2.9983884773145051</v>
      </c>
      <c r="M60" s="5" cm="1">
        <f t="array" ref="M60">INDEX('2026'!AM:AM, MAX(_xlfn._xlws.FILTER(ROW('2026'!E:E), ('2026'!E:E=Goalies!C60)*('2026'!AM:AM&lt;&gt;""))))</f>
        <v>3.1548855008367171</v>
      </c>
      <c r="N60" s="5">
        <f t="shared" si="41"/>
        <v>3.2810809208701861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3.2810809208701861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3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2.9596408849695641</v>
      </c>
      <c r="M61" s="5" cm="1">
        <f t="array" ref="M61">INDEX('2026'!AM:AM, MAX(_xlfn._xlws.FILTER(ROW('2026'!E:E), ('2026'!E:E=Goalies!C61)*('2026'!AM:AM&lt;&gt;""))))</f>
        <v>3.3617473859864271</v>
      </c>
      <c r="N61" s="5">
        <f t="shared" si="41"/>
        <v>3.4625998075660198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3.4625998075660198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3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2.9596408849695641</v>
      </c>
      <c r="M62" s="5" cm="1">
        <f t="array" ref="M62">INDEX('2026'!AM:AM, MAX(_xlfn._xlws.FILTER(ROW('2026'!E:E), ('2026'!E:E=Goalies!C62)*('2026'!AM:AM&lt;&gt;""))))</f>
        <v>3.3617473859864271</v>
      </c>
      <c r="N62" s="5">
        <f t="shared" si="41"/>
        <v>3.2945124382666986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3.2945124382666986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3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2.675960680580896</v>
      </c>
      <c r="M63" s="5" cm="1">
        <f t="array" ref="M63">INDEX('2026'!AM:AM, MAX(_xlfn._xlws.FILTER(ROW('2026'!E:E), ('2026'!E:E=Goalies!C63)*('2026'!AM:AM&lt;&gt;""))))</f>
        <v>3.1731683264650026</v>
      </c>
      <c r="N63" s="5">
        <f t="shared" si="41"/>
        <v>3.1731683264650026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3.1731683264650026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3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2.675960680580896</v>
      </c>
      <c r="M64" s="5" cm="1">
        <f t="array" ref="M64">INDEX('2026'!AM:AM, MAX(_xlfn._xlws.FILTER(ROW('2026'!E:E), ('2026'!E:E=Goalies!C64)*('2026'!AM:AM&lt;&gt;""))))</f>
        <v>3.1731683264650026</v>
      </c>
      <c r="N64" s="5">
        <f t="shared" si="41"/>
        <v>3.1731683264650026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3.1731683264650026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3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2.675960680580896</v>
      </c>
      <c r="M65" s="5" cm="1">
        <f t="array" ref="M65">INDEX('2026'!AM:AM, MAX(_xlfn._xlws.FILTER(ROW('2026'!E:E), ('2026'!E:E=Goalies!C65)*('2026'!AM:AM&lt;&gt;""))))</f>
        <v>3.1731683264650026</v>
      </c>
      <c r="N65" s="5">
        <f t="shared" si="41"/>
        <v>3.1731683264650026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3.1731683264650026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8" customHeight="1" x14ac:dyDescent="0.3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2.7154856075114999</v>
      </c>
      <c r="M66" s="5" cm="1">
        <f t="array" ref="M66">INDEX('2026'!AM:AM, MAX(_xlfn._xlws.FILTER(ROW('2026'!E:E), ('2026'!E:E=Goalies!C66)*('2026'!AM:AM&lt;&gt;""))))</f>
        <v>3.1543344671177911</v>
      </c>
      <c r="N66" s="5">
        <f t="shared" si="41"/>
        <v>3.2174211564601469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3.2174211564601469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3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2.7154856075114999</v>
      </c>
      <c r="M67" s="5" cm="1">
        <f t="array" ref="M67">INDEX('2026'!AM:AM, MAX(_xlfn._xlws.FILTER(ROW('2026'!E:E), ('2026'!E:E=Goalies!C67)*('2026'!AM:AM&lt;&gt;""))))</f>
        <v>3.1543344671177911</v>
      </c>
      <c r="N67" s="5">
        <f t="shared" si="41"/>
        <v>3.0912477777754352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3.0912477777754352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3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3.3792482218053363</v>
      </c>
      <c r="M68" s="5" cm="1">
        <f t="array" ref="M68">INDEX('2026'!AM:AM, MAX(_xlfn._xlws.FILTER(ROW('2026'!E:E), ('2026'!E:E=Goalies!C68)*('2026'!AM:AM&lt;&gt;""))))</f>
        <v>2.6169942674414828</v>
      </c>
      <c r="N68" s="5">
        <f t="shared" si="41"/>
        <v>2.525399468081031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2.525399468081031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3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3.3792482218053363</v>
      </c>
      <c r="M69" s="5" cm="1">
        <f t="array" ref="M69">INDEX('2026'!AM:AM, MAX(_xlfn._xlws.FILTER(ROW('2026'!E:E), ('2026'!E:E=Goalies!C69)*('2026'!AM:AM&lt;&gt;""))))</f>
        <v>2.6169942674414828</v>
      </c>
      <c r="N69" s="5">
        <f t="shared" si="41"/>
        <v>2.7478439808135571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2.7478439808135571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3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3.0426703768344767</v>
      </c>
      <c r="M70" s="5" cm="1">
        <f t="array" ref="M70">INDEX('2026'!AM:AM, MAX(_xlfn._xlws.FILTER(ROW('2026'!E:E), ('2026'!E:E=Goalies!C70)*('2026'!AM:AM&lt;&gt;""))))</f>
        <v>3.0544476367307789</v>
      </c>
      <c r="N70" s="5">
        <f t="shared" si="41"/>
        <v>3.0849921130980866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3.0849921130980866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3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3.0426703768344767</v>
      </c>
      <c r="M71" s="5" cm="1">
        <f t="array" ref="M71">INDEX('2026'!AM:AM, MAX(_xlfn._xlws.FILTER(ROW('2026'!E:E), ('2026'!E:E=Goalies!C71)*('2026'!AM:AM&lt;&gt;""))))</f>
        <v>3.0544476367307789</v>
      </c>
      <c r="N71" s="5">
        <f t="shared" si="41"/>
        <v>2.9628142076288553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2.9628142076288553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3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3.0426703768344767</v>
      </c>
      <c r="M72" s="5" cm="1">
        <f t="array" ref="M72">INDEX('2026'!AM:AM, MAX(_xlfn._xlws.FILTER(ROW('2026'!E:E), ('2026'!E:E=Goalies!C72)*('2026'!AM:AM&lt;&gt;""))))</f>
        <v>3.0544476367307789</v>
      </c>
      <c r="N72" s="5">
        <f t="shared" si="41"/>
        <v>3.1613533040163557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3.1613533040163557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3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3.0350444847776963</v>
      </c>
      <c r="M73" s="5" cm="1">
        <f t="array" ref="M73">INDEX('2026'!AM:AM, MAX(_xlfn._xlws.FILTER(ROW('2026'!E:E), ('2026'!E:E=Goalies!C73)*('2026'!AM:AM&lt;&gt;""))))</f>
        <v>2.9292746173710973</v>
      </c>
      <c r="N73" s="5">
        <f t="shared" si="41"/>
        <v>2.8413963788499643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2.8413963788499643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3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3.0350444847776963</v>
      </c>
      <c r="M74" s="5" cm="1">
        <f t="array" ref="M74">INDEX('2026'!AM:AM, MAX(_xlfn._xlws.FILTER(ROW('2026'!E:E), ('2026'!E:E=Goalies!C74)*('2026'!AM:AM&lt;&gt;""))))</f>
        <v>2.9292746173710973</v>
      </c>
      <c r="N74" s="5">
        <f t="shared" si="41"/>
        <v>3.0757383482396521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3.0757383482396521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3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2.7281805083651771</v>
      </c>
      <c r="M75" s="5" cm="1">
        <f t="array" ref="M75">INDEX('2026'!AM:AM, MAX(_xlfn._xlws.FILTER(ROW('2026'!E:E), ('2026'!E:E=Goalies!C75)*('2026'!AM:AM&lt;&gt;""))))</f>
        <v>3.26</v>
      </c>
      <c r="N75" s="5">
        <f t="shared" si="41"/>
        <v>3.1784999999999997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3.1784999999999997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3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2.7281805083651771</v>
      </c>
      <c r="M76" s="5" cm="1">
        <f t="array" ref="M76">INDEX('2026'!AM:AM, MAX(_xlfn._xlws.FILTER(ROW('2026'!E:E), ('2026'!E:E=Goalies!C76)*('2026'!AM:AM&lt;&gt;""))))</f>
        <v>3.26</v>
      </c>
      <c r="N76" s="5">
        <f t="shared" si="41"/>
        <v>3.3577999999999997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3.3577999999999997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3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2.7281805083651771</v>
      </c>
      <c r="M77" s="5" cm="1">
        <f t="array" ref="M77">INDEX('2026'!AM:AM, MAX(_xlfn._xlws.FILTER(ROW('2026'!E:E), ('2026'!E:E=Goalies!C77)*('2026'!AM:AM&lt;&gt;""))))</f>
        <v>3.26</v>
      </c>
      <c r="N77" s="5">
        <f t="shared" si="41"/>
        <v>3.5207999999999999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3.5207999999999999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3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3.21</v>
      </c>
      <c r="M78" s="5" cm="1">
        <f t="array" ref="M78">INDEX('2026'!AM:AM, MAX(_xlfn._xlws.FILTER(ROW('2026'!E:E), ('2026'!E:E=Goalies!C78)*('2026'!AM:AM&lt;&gt;""))))</f>
        <v>2.76</v>
      </c>
      <c r="N78" s="5">
        <f t="shared" si="41"/>
        <v>2.76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2.76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3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3.21</v>
      </c>
      <c r="M79" s="5" cm="1">
        <f t="array" ref="M79">INDEX('2026'!AM:AM, MAX(_xlfn._xlws.FILTER(ROW('2026'!E:E), ('2026'!E:E=Goalies!C79)*('2026'!AM:AM&lt;&gt;""))))</f>
        <v>2.76</v>
      </c>
      <c r="N79" s="5">
        <f t="shared" si="41"/>
        <v>2.7323999999999997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2.7323999999999997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3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3.21</v>
      </c>
      <c r="M80" s="5" cm="1">
        <f t="array" ref="M80">INDEX('2026'!AM:AM, MAX(_xlfn._xlws.FILTER(ROW('2026'!E:E), ('2026'!E:E=Goalies!C80)*('2026'!AM:AM&lt;&gt;""))))</f>
        <v>2.76</v>
      </c>
      <c r="N80" s="5">
        <f t="shared" si="41"/>
        <v>2.8979999999999997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2.8979999999999997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3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3.21</v>
      </c>
      <c r="M81" s="5" cm="1">
        <f t="array" ref="M81">INDEX('2026'!AM:AM, MAX(_xlfn._xlws.FILTER(ROW('2026'!E:E), ('2026'!E:E=Goalies!C81)*('2026'!AM:AM&lt;&gt;""))))</f>
        <v>2.76</v>
      </c>
      <c r="N81" s="5">
        <f t="shared" si="41"/>
        <v>2.7875999999999999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2.7875999999999999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3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2.8548723341635704</v>
      </c>
      <c r="M82" s="5" cm="1">
        <f t="array" ref="M82">INDEX('2026'!AM:AM, MAX(_xlfn._xlws.FILTER(ROW('2026'!E:E), ('2026'!E:E=Goalies!C82)*('2026'!AM:AM&lt;&gt;""))))</f>
        <v>3.0126844234997172</v>
      </c>
      <c r="N82" s="5">
        <f t="shared" si="41"/>
        <v>2.9072404686772271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2.9072404686772271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3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2.8548723341635704</v>
      </c>
      <c r="M83" s="5" cm="1">
        <f t="array" ref="M83">INDEX('2026'!AM:AM, MAX(_xlfn._xlws.FILTER(ROW('2026'!E:E), ('2026'!E:E=Goalies!C83)*('2026'!AM:AM&lt;&gt;""))))</f>
        <v>3.0126844234997172</v>
      </c>
      <c r="N83" s="5">
        <f t="shared" si="41"/>
        <v>3.1934454889097004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3.1934454889097004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3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2.8548723341635704</v>
      </c>
      <c r="M84" s="5" cm="1">
        <f t="array" ref="M84">INDEX('2026'!AM:AM, MAX(_xlfn._xlws.FILTER(ROW('2026'!E:E), ('2026'!E:E=Goalies!C84)*('2026'!AM:AM&lt;&gt;""))))</f>
        <v>3.0126844234997172</v>
      </c>
      <c r="N84" s="5">
        <f t="shared" si="41"/>
        <v>3.3139528658496893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3.3139528658496893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3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3.0709214601623342</v>
      </c>
      <c r="M85" s="5" cm="1">
        <f t="array" ref="M85">INDEX('2026'!AM:AM, MAX(_xlfn._xlws.FILTER(ROW('2026'!E:E), ('2026'!E:E=Goalies!C85)*('2026'!AM:AM&lt;&gt;""))))</f>
        <v>3.0263611151696539</v>
      </c>
      <c r="N85" s="5">
        <f t="shared" si="41"/>
        <v>2.9507020872904124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2.9507020872904124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3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3.0709214601623342</v>
      </c>
      <c r="M86" s="5" cm="1">
        <f t="array" ref="M86">INDEX('2026'!AM:AM, MAX(_xlfn._xlws.FILTER(ROW('2026'!E:E), ('2026'!E:E=Goalies!C86)*('2026'!AM:AM&lt;&gt;""))))</f>
        <v>3.0263611151696539</v>
      </c>
      <c r="N86" s="5">
        <f t="shared" si="41"/>
        <v>3.1474155597764399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3.1474155597764399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3">
      <c r="H87" s="7"/>
      <c r="I87" s="7"/>
      <c r="J87" s="9"/>
      <c r="K87" s="7"/>
      <c r="L87" s="7"/>
    </row>
    <row r="88" spans="1:79" x14ac:dyDescent="0.3">
      <c r="H88" s="7"/>
      <c r="I88" s="7"/>
      <c r="J88" s="9"/>
      <c r="K88" s="7"/>
      <c r="L88" s="7">
        <f>AVERAGE(L2:L86)</f>
        <v>3.0070657301704302</v>
      </c>
      <c r="M88" s="7">
        <f>AVERAGE(M2:M86)</f>
        <v>3.0268406590819161</v>
      </c>
      <c r="N88" s="7">
        <f>AVERAGE(N2:N86)</f>
        <v>3.0753817190952111</v>
      </c>
      <c r="O88" s="7" t="e">
        <f>AVERAGE(O2:O86)</f>
        <v>#DIV/0!</v>
      </c>
      <c r="P88" s="7">
        <f>AVERAGE(P2:P86)</f>
        <v>3.0692020386130325</v>
      </c>
      <c r="AG88" s="37">
        <f>AVERAGE(AG2:AG86)</f>
        <v>0.9056496600753553</v>
      </c>
    </row>
    <row r="1618" spans="10:44" x14ac:dyDescent="0.3">
      <c r="AR1618">
        <v>0.03</v>
      </c>
    </row>
    <row r="1619" spans="10:44" x14ac:dyDescent="0.3">
      <c r="AR1619">
        <v>-0.03</v>
      </c>
    </row>
    <row r="1620" spans="10:44" x14ac:dyDescent="0.3">
      <c r="AR1620">
        <v>0</v>
      </c>
    </row>
    <row r="1621" spans="10:44" x14ac:dyDescent="0.3">
      <c r="AR1621">
        <v>0</v>
      </c>
    </row>
    <row r="1622" spans="10:44" x14ac:dyDescent="0.3">
      <c r="AR1622">
        <v>7.0000000000000007E-2</v>
      </c>
    </row>
    <row r="1623" spans="10:44" x14ac:dyDescent="0.3">
      <c r="J1623" s="4" t="s">
        <v>229</v>
      </c>
      <c r="AR1623">
        <v>-7.0000000000000007E-2</v>
      </c>
    </row>
    <row r="1624" spans="10:44" x14ac:dyDescent="0.3">
      <c r="AR1624">
        <v>0.03</v>
      </c>
    </row>
    <row r="1625" spans="10:44" x14ac:dyDescent="0.3">
      <c r="J1625" s="4" t="s">
        <v>450</v>
      </c>
      <c r="AR1625">
        <v>-0.03</v>
      </c>
    </row>
    <row r="1626" spans="10:44" x14ac:dyDescent="0.3">
      <c r="J1626" s="4" t="s">
        <v>227</v>
      </c>
      <c r="AR1626">
        <v>-0.05</v>
      </c>
    </row>
    <row r="1627" spans="10:44" x14ac:dyDescent="0.3">
      <c r="J1627" s="4" t="s">
        <v>182</v>
      </c>
      <c r="AR1627">
        <v>0.05</v>
      </c>
    </row>
    <row r="1628" spans="10:44" x14ac:dyDescent="0.3">
      <c r="J1628" s="4" t="s">
        <v>187</v>
      </c>
      <c r="AR1628">
        <v>0.05</v>
      </c>
    </row>
    <row r="1629" spans="10:44" x14ac:dyDescent="0.3">
      <c r="J1629" s="4" t="s">
        <v>148</v>
      </c>
      <c r="AR1629">
        <v>-0.05</v>
      </c>
    </row>
    <row r="1630" spans="10:44" x14ac:dyDescent="0.3">
      <c r="J1630" s="4" t="s">
        <v>160</v>
      </c>
      <c r="AR1630">
        <v>0.05</v>
      </c>
    </row>
    <row r="1631" spans="10:44" x14ac:dyDescent="0.3">
      <c r="J1631" s="4" t="s">
        <v>543</v>
      </c>
      <c r="AR1631">
        <v>-0.05</v>
      </c>
    </row>
    <row r="1632" spans="10:44" x14ac:dyDescent="0.3">
      <c r="J1632" s="4" t="s">
        <v>172</v>
      </c>
      <c r="AR1632">
        <v>-0.05</v>
      </c>
    </row>
    <row r="1633" spans="10:44" x14ac:dyDescent="0.3">
      <c r="J1633" s="4" t="s">
        <v>233</v>
      </c>
      <c r="AR1633">
        <v>0.05</v>
      </c>
    </row>
    <row r="1634" spans="10:44" x14ac:dyDescent="0.3">
      <c r="J1634" s="4" t="s">
        <v>200</v>
      </c>
      <c r="AR1634">
        <v>-0.04</v>
      </c>
    </row>
    <row r="1635" spans="10:44" x14ac:dyDescent="0.3">
      <c r="J1635" s="4" t="s">
        <v>174</v>
      </c>
      <c r="AR1635">
        <v>0.04</v>
      </c>
    </row>
    <row r="1636" spans="10:44" x14ac:dyDescent="0.3">
      <c r="J1636" s="4" t="s">
        <v>181</v>
      </c>
      <c r="AR1636">
        <v>0</v>
      </c>
    </row>
    <row r="1637" spans="10:44" x14ac:dyDescent="0.3">
      <c r="J1637" s="4" t="s">
        <v>1169</v>
      </c>
      <c r="AR1637">
        <v>0</v>
      </c>
    </row>
    <row r="1638" spans="10:44" x14ac:dyDescent="0.3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Patrick Pellegrini</cp:lastModifiedBy>
  <cp:lastPrinted>2025-10-08T18:26:54Z</cp:lastPrinted>
  <dcterms:created xsi:type="dcterms:W3CDTF">2025-03-30T02:30:34Z</dcterms:created>
  <dcterms:modified xsi:type="dcterms:W3CDTF">2026-01-22T17:35:05Z</dcterms:modified>
</cp:coreProperties>
</file>