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IP\SEMESTER III\Statistika I\"/>
    </mc:Choice>
  </mc:AlternateContent>
  <bookViews>
    <workbookView xWindow="0" yWindow="0" windowWidth="20490" windowHeight="84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B37" i="1"/>
  <c r="C27" i="1"/>
  <c r="E26" i="1"/>
  <c r="C26" i="1"/>
  <c r="C23" i="1"/>
  <c r="C22" i="1"/>
  <c r="L20" i="1"/>
  <c r="L18" i="1"/>
  <c r="N17" i="1"/>
  <c r="L17" i="1"/>
  <c r="C17" i="1"/>
  <c r="L15" i="1"/>
  <c r="P12" i="1"/>
  <c r="O12" i="1"/>
  <c r="N12" i="1"/>
  <c r="M12" i="1"/>
  <c r="P4" i="1"/>
  <c r="P5" i="1"/>
  <c r="P6" i="1"/>
  <c r="P7" i="1"/>
  <c r="P8" i="1"/>
  <c r="P9" i="1"/>
  <c r="P10" i="1"/>
  <c r="P11" i="1"/>
  <c r="P3" i="1"/>
  <c r="O4" i="1"/>
  <c r="O5" i="1"/>
  <c r="O6" i="1"/>
  <c r="O7" i="1"/>
  <c r="O8" i="1"/>
  <c r="O9" i="1"/>
  <c r="O10" i="1"/>
  <c r="O11" i="1"/>
  <c r="O3" i="1"/>
  <c r="N4" i="1"/>
  <c r="N5" i="1"/>
  <c r="N6" i="1"/>
  <c r="N7" i="1"/>
  <c r="N8" i="1"/>
  <c r="N9" i="1"/>
  <c r="N10" i="1"/>
  <c r="N11" i="1"/>
  <c r="N3" i="1"/>
  <c r="G3" i="1"/>
  <c r="G12" i="1" s="1"/>
  <c r="F3" i="1"/>
  <c r="E17" i="1"/>
  <c r="C15" i="1"/>
  <c r="F12" i="1"/>
  <c r="E12" i="1"/>
  <c r="D12" i="1"/>
  <c r="G4" i="1"/>
  <c r="G5" i="1"/>
  <c r="G6" i="1"/>
  <c r="G7" i="1"/>
  <c r="G8" i="1"/>
  <c r="G9" i="1"/>
  <c r="G10" i="1"/>
  <c r="G11" i="1"/>
  <c r="F4" i="1"/>
  <c r="F5" i="1"/>
  <c r="F6" i="1"/>
  <c r="F7" i="1"/>
  <c r="F8" i="1"/>
  <c r="F9" i="1"/>
  <c r="F10" i="1"/>
  <c r="F11" i="1"/>
  <c r="E3" i="1"/>
  <c r="E4" i="1"/>
  <c r="E5" i="1"/>
  <c r="E6" i="1"/>
  <c r="E7" i="1"/>
  <c r="E8" i="1"/>
  <c r="E9" i="1"/>
  <c r="E10" i="1"/>
  <c r="E11" i="1"/>
  <c r="C18" i="1" l="1"/>
  <c r="C20" i="1" s="1"/>
</calcChain>
</file>

<file path=xl/sharedStrings.xml><?xml version="1.0" encoding="utf-8"?>
<sst xmlns="http://schemas.openxmlformats.org/spreadsheetml/2006/main" count="58" uniqueCount="39">
  <si>
    <t>Pagi</t>
  </si>
  <si>
    <t>Usia</t>
  </si>
  <si>
    <t>xi</t>
  </si>
  <si>
    <t>fi</t>
  </si>
  <si>
    <t>fi.xi</t>
  </si>
  <si>
    <r>
      <t>f(x)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</si>
  <si>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</si>
  <si>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 11 ~ 15</t>
  </si>
  <si>
    <t>16 ~ 20</t>
  </si>
  <si>
    <t>21 ~ 25</t>
  </si>
  <si>
    <t>26 ~ 30</t>
  </si>
  <si>
    <t>31 ~ 35</t>
  </si>
  <si>
    <t>36 ~ 40</t>
  </si>
  <si>
    <t>41 ~ 45</t>
  </si>
  <si>
    <t>46 ~ 50</t>
  </si>
  <si>
    <t>51 ~ 55</t>
  </si>
  <si>
    <t xml:space="preserve">fi.xi </t>
  </si>
  <si>
    <t>MEAN</t>
  </si>
  <si>
    <t>Total</t>
  </si>
  <si>
    <r>
      <t>SD1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</si>
  <si>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(fx2/n1) - (fx/n1)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</si>
  <si>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      -</t>
  </si>
  <si>
    <r>
      <t>SDm1</t>
    </r>
    <r>
      <rPr>
        <vertAlign val="superscript"/>
        <sz val="11"/>
        <color theme="1"/>
        <rFont val="Calibri"/>
        <family val="2"/>
        <scheme val="minor"/>
      </rPr>
      <t>2</t>
    </r>
  </si>
  <si>
    <r>
      <t>SD</t>
    </r>
    <r>
      <rPr>
        <vertAlign val="subscript"/>
        <sz val="11"/>
        <color theme="1"/>
        <rFont val="Calibri"/>
        <family val="2"/>
        <scheme val="minor"/>
      </rPr>
      <t>bm</t>
    </r>
  </si>
  <si>
    <t>Malam</t>
  </si>
  <si>
    <t>Mean</t>
  </si>
  <si>
    <t xml:space="preserve">    -</t>
  </si>
  <si>
    <t>t</t>
  </si>
  <si>
    <r>
      <t>mean1 - mean2 / SD</t>
    </r>
    <r>
      <rPr>
        <vertAlign val="subscript"/>
        <sz val="11"/>
        <color theme="1"/>
        <rFont val="Calibri"/>
        <family val="2"/>
        <scheme val="minor"/>
      </rPr>
      <t>bm</t>
    </r>
  </si>
  <si>
    <t xml:space="preserve">  /</t>
  </si>
  <si>
    <t xml:space="preserve">db </t>
  </si>
  <si>
    <t>(76 + 76) - 2</t>
  </si>
  <si>
    <t>alpha</t>
  </si>
  <si>
    <t>t tabel</t>
  </si>
  <si>
    <t>Keputusan</t>
  </si>
  <si>
    <t>t analisis</t>
  </si>
  <si>
    <t>1. 97591</t>
  </si>
  <si>
    <t xml:space="preserve">                &gt;</t>
  </si>
  <si>
    <t>Ho ditolak karena t analisis &gt; t tabel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</si>
</sst>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7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3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3" fontId="0" fillId="4" borderId="0" xfId="0" applyNumberFormat="1" applyFill="1"/>
    <xf numFmtId="0" fontId="0" fillId="5" borderId="0" xfId="0" applyFill="1"/>
    <xf numFmtId="0" fontId="2" fillId="3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8"/>
  <sheetViews>
    <sheetView tabSelected="1" workbookViewId="0">
      <selection activeCell="N29" sqref="N29"/>
    </sheetView>
  </sheetViews>
  <sheetFormatPr defaultRowHeight="15" x14ac:dyDescent="0.25"/>
  <sheetData>
    <row r="1" spans="2:16" x14ac:dyDescent="0.25">
      <c r="D1" t="s">
        <v>0</v>
      </c>
      <c r="I1" s="3"/>
      <c r="M1" t="s">
        <v>24</v>
      </c>
    </row>
    <row r="2" spans="2:16" ht="17.25" x14ac:dyDescent="0.25">
      <c r="B2" t="s">
        <v>1</v>
      </c>
      <c r="C2" t="s">
        <v>2</v>
      </c>
      <c r="D2" t="s">
        <v>3</v>
      </c>
      <c r="E2" t="s">
        <v>16</v>
      </c>
      <c r="F2" t="s">
        <v>6</v>
      </c>
      <c r="G2" t="s">
        <v>5</v>
      </c>
      <c r="I2" s="3"/>
      <c r="K2" t="s">
        <v>1</v>
      </c>
      <c r="L2" t="s">
        <v>2</v>
      </c>
      <c r="M2" t="s">
        <v>3</v>
      </c>
      <c r="N2" t="s">
        <v>4</v>
      </c>
      <c r="O2" t="s">
        <v>6</v>
      </c>
      <c r="P2" t="s">
        <v>5</v>
      </c>
    </row>
    <row r="3" spans="2:16" x14ac:dyDescent="0.25">
      <c r="B3" s="1" t="s">
        <v>7</v>
      </c>
      <c r="C3">
        <v>13</v>
      </c>
      <c r="D3">
        <v>6</v>
      </c>
      <c r="E3">
        <f>(C3*D3)</f>
        <v>78</v>
      </c>
      <c r="F3">
        <f>(C3^2)</f>
        <v>169</v>
      </c>
      <c r="G3">
        <f>(D3*F3)</f>
        <v>1014</v>
      </c>
      <c r="I3" s="3"/>
      <c r="K3" s="1" t="s">
        <v>7</v>
      </c>
      <c r="L3">
        <v>13</v>
      </c>
      <c r="M3">
        <v>2</v>
      </c>
      <c r="N3">
        <f>(L3*M3)</f>
        <v>26</v>
      </c>
      <c r="O3">
        <f>(L3^2)</f>
        <v>169</v>
      </c>
      <c r="P3">
        <f>(M3*O3)</f>
        <v>338</v>
      </c>
    </row>
    <row r="4" spans="2:16" x14ac:dyDescent="0.25">
      <c r="B4" t="s">
        <v>8</v>
      </c>
      <c r="C4">
        <v>18</v>
      </c>
      <c r="D4">
        <v>2</v>
      </c>
      <c r="E4">
        <f t="shared" ref="E4:E11" si="0">(C4*D4)</f>
        <v>36</v>
      </c>
      <c r="F4">
        <f t="shared" ref="F4:F11" si="1">(C4^2)</f>
        <v>324</v>
      </c>
      <c r="G4">
        <f t="shared" ref="G4:G11" si="2">(D4*F4)</f>
        <v>648</v>
      </c>
      <c r="I4" s="3"/>
      <c r="K4" t="s">
        <v>8</v>
      </c>
      <c r="L4">
        <v>18</v>
      </c>
      <c r="M4">
        <v>10</v>
      </c>
      <c r="N4">
        <f t="shared" ref="N4:N11" si="3">(L4*M4)</f>
        <v>180</v>
      </c>
      <c r="O4">
        <f t="shared" ref="O4:O11" si="4">(L4^2)</f>
        <v>324</v>
      </c>
      <c r="P4">
        <f t="shared" ref="P4:P11" si="5">(M4*O4)</f>
        <v>3240</v>
      </c>
    </row>
    <row r="5" spans="2:16" x14ac:dyDescent="0.25">
      <c r="B5" t="s">
        <v>9</v>
      </c>
      <c r="C5">
        <v>23</v>
      </c>
      <c r="D5">
        <v>6</v>
      </c>
      <c r="E5">
        <f t="shared" si="0"/>
        <v>138</v>
      </c>
      <c r="F5">
        <f t="shared" si="1"/>
        <v>529</v>
      </c>
      <c r="G5">
        <f t="shared" si="2"/>
        <v>3174</v>
      </c>
      <c r="I5" s="3"/>
      <c r="K5" t="s">
        <v>9</v>
      </c>
      <c r="L5">
        <v>23</v>
      </c>
      <c r="M5">
        <v>10</v>
      </c>
      <c r="N5">
        <f t="shared" si="3"/>
        <v>230</v>
      </c>
      <c r="O5">
        <f t="shared" si="4"/>
        <v>529</v>
      </c>
      <c r="P5">
        <f t="shared" si="5"/>
        <v>5290</v>
      </c>
    </row>
    <row r="6" spans="2:16" x14ac:dyDescent="0.25">
      <c r="B6" t="s">
        <v>10</v>
      </c>
      <c r="C6">
        <v>28</v>
      </c>
      <c r="D6">
        <v>9</v>
      </c>
      <c r="E6">
        <f t="shared" si="0"/>
        <v>252</v>
      </c>
      <c r="F6">
        <f t="shared" si="1"/>
        <v>784</v>
      </c>
      <c r="G6">
        <f t="shared" si="2"/>
        <v>7056</v>
      </c>
      <c r="I6" s="3"/>
      <c r="K6" t="s">
        <v>10</v>
      </c>
      <c r="L6">
        <v>28</v>
      </c>
      <c r="M6">
        <v>14</v>
      </c>
      <c r="N6">
        <f t="shared" si="3"/>
        <v>392</v>
      </c>
      <c r="O6">
        <f t="shared" si="4"/>
        <v>784</v>
      </c>
      <c r="P6">
        <f t="shared" si="5"/>
        <v>10976</v>
      </c>
    </row>
    <row r="7" spans="2:16" x14ac:dyDescent="0.25">
      <c r="B7" t="s">
        <v>11</v>
      </c>
      <c r="C7">
        <v>33</v>
      </c>
      <c r="D7">
        <v>15</v>
      </c>
      <c r="E7">
        <f t="shared" si="0"/>
        <v>495</v>
      </c>
      <c r="F7">
        <f t="shared" si="1"/>
        <v>1089</v>
      </c>
      <c r="G7">
        <f t="shared" si="2"/>
        <v>16335</v>
      </c>
      <c r="I7" s="3"/>
      <c r="K7" t="s">
        <v>11</v>
      </c>
      <c r="L7">
        <v>33</v>
      </c>
      <c r="M7">
        <v>19</v>
      </c>
      <c r="N7">
        <f t="shared" si="3"/>
        <v>627</v>
      </c>
      <c r="O7">
        <f t="shared" si="4"/>
        <v>1089</v>
      </c>
      <c r="P7">
        <f t="shared" si="5"/>
        <v>20691</v>
      </c>
    </row>
    <row r="8" spans="2:16" x14ac:dyDescent="0.25">
      <c r="B8" t="s">
        <v>12</v>
      </c>
      <c r="C8">
        <v>38</v>
      </c>
      <c r="D8">
        <v>17</v>
      </c>
      <c r="E8">
        <f t="shared" si="0"/>
        <v>646</v>
      </c>
      <c r="F8">
        <f t="shared" si="1"/>
        <v>1444</v>
      </c>
      <c r="G8">
        <f t="shared" si="2"/>
        <v>24548</v>
      </c>
      <c r="I8" s="3"/>
      <c r="K8" t="s">
        <v>12</v>
      </c>
      <c r="L8">
        <v>38</v>
      </c>
      <c r="M8">
        <v>7</v>
      </c>
      <c r="N8">
        <f t="shared" si="3"/>
        <v>266</v>
      </c>
      <c r="O8">
        <f t="shared" si="4"/>
        <v>1444</v>
      </c>
      <c r="P8">
        <f t="shared" si="5"/>
        <v>10108</v>
      </c>
    </row>
    <row r="9" spans="2:16" x14ac:dyDescent="0.25">
      <c r="B9" t="s">
        <v>13</v>
      </c>
      <c r="C9">
        <v>43</v>
      </c>
      <c r="D9">
        <v>2</v>
      </c>
      <c r="E9">
        <f t="shared" si="0"/>
        <v>86</v>
      </c>
      <c r="F9">
        <f t="shared" si="1"/>
        <v>1849</v>
      </c>
      <c r="G9">
        <f t="shared" si="2"/>
        <v>3698</v>
      </c>
      <c r="I9" s="3"/>
      <c r="K9" t="s">
        <v>13</v>
      </c>
      <c r="L9">
        <v>43</v>
      </c>
      <c r="M9">
        <v>6</v>
      </c>
      <c r="N9">
        <f t="shared" si="3"/>
        <v>258</v>
      </c>
      <c r="O9">
        <f t="shared" si="4"/>
        <v>1849</v>
      </c>
      <c r="P9">
        <f t="shared" si="5"/>
        <v>11094</v>
      </c>
    </row>
    <row r="10" spans="2:16" x14ac:dyDescent="0.25">
      <c r="B10" t="s">
        <v>14</v>
      </c>
      <c r="C10">
        <v>48</v>
      </c>
      <c r="D10">
        <v>12</v>
      </c>
      <c r="E10">
        <f t="shared" si="0"/>
        <v>576</v>
      </c>
      <c r="F10">
        <f t="shared" si="1"/>
        <v>2304</v>
      </c>
      <c r="G10">
        <f t="shared" si="2"/>
        <v>27648</v>
      </c>
      <c r="I10" s="3"/>
      <c r="K10" t="s">
        <v>14</v>
      </c>
      <c r="L10">
        <v>48</v>
      </c>
      <c r="M10">
        <v>3</v>
      </c>
      <c r="N10">
        <f t="shared" si="3"/>
        <v>144</v>
      </c>
      <c r="O10">
        <f t="shared" si="4"/>
        <v>2304</v>
      </c>
      <c r="P10">
        <f t="shared" si="5"/>
        <v>6912</v>
      </c>
    </row>
    <row r="11" spans="2:16" x14ac:dyDescent="0.25">
      <c r="B11" t="s">
        <v>15</v>
      </c>
      <c r="C11">
        <v>53</v>
      </c>
      <c r="D11">
        <v>7</v>
      </c>
      <c r="E11">
        <f t="shared" si="0"/>
        <v>371</v>
      </c>
      <c r="F11">
        <f t="shared" si="1"/>
        <v>2809</v>
      </c>
      <c r="G11">
        <f t="shared" si="2"/>
        <v>19663</v>
      </c>
      <c r="I11" s="3"/>
      <c r="K11" t="s">
        <v>15</v>
      </c>
      <c r="L11">
        <v>53</v>
      </c>
      <c r="M11">
        <v>5</v>
      </c>
      <c r="N11">
        <f t="shared" si="3"/>
        <v>265</v>
      </c>
      <c r="O11">
        <f t="shared" si="4"/>
        <v>2809</v>
      </c>
      <c r="P11">
        <f t="shared" si="5"/>
        <v>14045</v>
      </c>
    </row>
    <row r="12" spans="2:16" x14ac:dyDescent="0.25">
      <c r="B12" s="2" t="s">
        <v>18</v>
      </c>
      <c r="C12" s="2"/>
      <c r="D12" s="2">
        <f>SUM(D3:D11)</f>
        <v>76</v>
      </c>
      <c r="E12" s="2">
        <f>SUM(E3:E11)</f>
        <v>2678</v>
      </c>
      <c r="F12" s="2">
        <f>SUM(F3:F11)</f>
        <v>11301</v>
      </c>
      <c r="G12" s="2">
        <f>SUM(G3:G11)</f>
        <v>103784</v>
      </c>
      <c r="I12" s="3"/>
      <c r="K12" s="2" t="s">
        <v>18</v>
      </c>
      <c r="L12" s="2"/>
      <c r="M12" s="2">
        <f>SUM(M3:M11)</f>
        <v>76</v>
      </c>
      <c r="N12" s="2">
        <f>SUM(N3:N11)</f>
        <v>2388</v>
      </c>
      <c r="O12" s="2">
        <f>SUM(O3:O11)</f>
        <v>11301</v>
      </c>
      <c r="P12" s="2">
        <f>SUM(P3:P11)</f>
        <v>82694</v>
      </c>
    </row>
    <row r="13" spans="2:16" x14ac:dyDescent="0.25">
      <c r="I13" s="3"/>
    </row>
    <row r="14" spans="2:16" x14ac:dyDescent="0.25">
      <c r="I14" s="3"/>
    </row>
    <row r="15" spans="2:16" x14ac:dyDescent="0.25">
      <c r="B15" s="12" t="s">
        <v>17</v>
      </c>
      <c r="C15" s="12">
        <f>E12/D12</f>
        <v>35.236842105263158</v>
      </c>
      <c r="I15" s="3"/>
      <c r="K15" s="12" t="s">
        <v>25</v>
      </c>
      <c r="L15" s="12">
        <f>N12/M12</f>
        <v>31.421052631578949</v>
      </c>
    </row>
    <row r="16" spans="2:16" ht="17.25" x14ac:dyDescent="0.25">
      <c r="B16" s="13" t="s">
        <v>19</v>
      </c>
      <c r="C16" t="s">
        <v>20</v>
      </c>
      <c r="I16" s="3"/>
      <c r="K16" s="13" t="s">
        <v>19</v>
      </c>
      <c r="L16" t="s">
        <v>20</v>
      </c>
    </row>
    <row r="17" spans="2:14" x14ac:dyDescent="0.25">
      <c r="C17">
        <f>G12/D12</f>
        <v>1365.578947368421</v>
      </c>
      <c r="D17" t="s">
        <v>21</v>
      </c>
      <c r="E17">
        <f>(E12/D12)^2</f>
        <v>1241.6350415512466</v>
      </c>
      <c r="I17" s="3"/>
      <c r="L17">
        <f>P12/M12</f>
        <v>1088.078947368421</v>
      </c>
      <c r="M17" t="s">
        <v>26</v>
      </c>
      <c r="N17">
        <f>(N12/M12)^2</f>
        <v>987.28254847645439</v>
      </c>
    </row>
    <row r="18" spans="2:14" x14ac:dyDescent="0.25">
      <c r="C18" s="13">
        <f>C17-E17</f>
        <v>123.94390581717448</v>
      </c>
      <c r="I18" s="3"/>
      <c r="L18" s="13">
        <f>L17-N17</f>
        <v>100.79639889196665</v>
      </c>
    </row>
    <row r="19" spans="2:14" x14ac:dyDescent="0.25">
      <c r="I19" s="3"/>
    </row>
    <row r="20" spans="2:14" ht="17.25" x14ac:dyDescent="0.25">
      <c r="B20" s="9" t="s">
        <v>22</v>
      </c>
      <c r="C20" s="9">
        <f>C18/75</f>
        <v>1.6525854108956597</v>
      </c>
      <c r="I20" s="3"/>
      <c r="K20" s="9" t="s">
        <v>22</v>
      </c>
      <c r="L20" s="9">
        <f>L18/75</f>
        <v>1.3439519852262221</v>
      </c>
    </row>
    <row r="21" spans="2:14" x14ac:dyDescent="0.25">
      <c r="I21" s="3"/>
    </row>
    <row r="22" spans="2:14" ht="18" x14ac:dyDescent="0.35">
      <c r="B22" s="14" t="s">
        <v>23</v>
      </c>
      <c r="C22">
        <f>C20+L20</f>
        <v>2.996537396121882</v>
      </c>
      <c r="I22" s="3"/>
    </row>
    <row r="23" spans="2:14" x14ac:dyDescent="0.25">
      <c r="C23" s="14">
        <f>SQRT(C20)</f>
        <v>1.2855292337771473</v>
      </c>
      <c r="I23" s="3"/>
    </row>
    <row r="24" spans="2:14" x14ac:dyDescent="0.25">
      <c r="I24" s="3"/>
    </row>
    <row r="25" spans="2:14" ht="18" x14ac:dyDescent="0.35">
      <c r="B25" s="11" t="s">
        <v>27</v>
      </c>
      <c r="C25" t="s">
        <v>28</v>
      </c>
      <c r="I25" s="3"/>
    </row>
    <row r="26" spans="2:14" x14ac:dyDescent="0.25">
      <c r="C26">
        <f>C15-L15</f>
        <v>3.8157894736842088</v>
      </c>
      <c r="D26" t="s">
        <v>29</v>
      </c>
      <c r="E26">
        <f>C23</f>
        <v>1.2855292337771473</v>
      </c>
      <c r="I26" s="3"/>
    </row>
    <row r="27" spans="2:14" x14ac:dyDescent="0.25">
      <c r="C27" s="11">
        <f>C26/E26</f>
        <v>2.968263477348267</v>
      </c>
    </row>
    <row r="29" spans="2:14" x14ac:dyDescent="0.25">
      <c r="B29" s="6" t="s">
        <v>30</v>
      </c>
      <c r="C29" s="6" t="s">
        <v>31</v>
      </c>
      <c r="D29" s="6"/>
    </row>
    <row r="30" spans="2:14" x14ac:dyDescent="0.25">
      <c r="B30" s="6"/>
      <c r="C30" s="6">
        <v>150</v>
      </c>
      <c r="D30" s="6"/>
    </row>
    <row r="31" spans="2:14" x14ac:dyDescent="0.25">
      <c r="B31" s="6" t="s">
        <v>32</v>
      </c>
      <c r="C31" s="7">
        <v>0.05</v>
      </c>
      <c r="D31" s="6"/>
    </row>
    <row r="32" spans="2:14" x14ac:dyDescent="0.25">
      <c r="B32" s="6" t="s">
        <v>33</v>
      </c>
      <c r="C32" s="8" t="s">
        <v>36</v>
      </c>
      <c r="D32" s="6"/>
    </row>
    <row r="33" spans="2:5" x14ac:dyDescent="0.25">
      <c r="B33" s="6"/>
      <c r="C33" s="6"/>
      <c r="D33" s="6"/>
    </row>
    <row r="35" spans="2:5" x14ac:dyDescent="0.25">
      <c r="B35" s="4"/>
      <c r="C35" s="10" t="s">
        <v>34</v>
      </c>
      <c r="D35" s="4"/>
      <c r="E35" s="4"/>
    </row>
    <row r="36" spans="2:5" x14ac:dyDescent="0.25">
      <c r="B36" s="4" t="s">
        <v>35</v>
      </c>
      <c r="C36" s="4"/>
      <c r="D36" s="4"/>
      <c r="E36" s="4" t="s">
        <v>33</v>
      </c>
    </row>
    <row r="37" spans="2:5" x14ac:dyDescent="0.25">
      <c r="B37" s="4">
        <f>C27</f>
        <v>2.968263477348267</v>
      </c>
      <c r="C37" s="4" t="s">
        <v>37</v>
      </c>
      <c r="D37" s="4"/>
      <c r="E37" s="5" t="str">
        <f>C32</f>
        <v>1. 97591</v>
      </c>
    </row>
    <row r="38" spans="2:5" x14ac:dyDescent="0.25">
      <c r="B38" s="4" t="s">
        <v>38</v>
      </c>
      <c r="C38" s="4"/>
      <c r="D38" s="4"/>
      <c r="E3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2020-10-06T11:42:15Z</dcterms:created>
  <dcterms:modified xsi:type="dcterms:W3CDTF">2020-10-06T15:41:32Z</dcterms:modified>
</cp:coreProperties>
</file>