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Marco\Downloads\"/>
    </mc:Choice>
  </mc:AlternateContent>
  <xr:revisionPtr revIDLastSave="0" documentId="13_ncr:1_{1FFB85D7-5D2E-416C-8361-FB015452FEC3}"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120" yWindow="-120" windowWidth="29040" windowHeight="176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100" i="3"/>
  <c r="O100" i="3" s="1"/>
  <c r="I101" i="3"/>
  <c r="C132" i="31" s="1"/>
  <c r="A45" i="3" a="1"/>
  <c r="A47" i="3" a="1"/>
  <c r="A31" i="3" a="1"/>
  <c r="A24" i="3" a="1"/>
  <c r="A29" i="3" a="1"/>
  <c r="A16" i="3" a="1"/>
  <c r="A32" i="3" a="1"/>
  <c r="A13" i="3" a="1"/>
  <c r="A7" i="3" a="1"/>
  <c r="A5" i="3" a="1"/>
  <c r="A30" i="3" a="1"/>
  <c r="A39" i="3" a="1"/>
  <c r="A46" i="3" a="1"/>
  <c r="A15" i="3" a="1"/>
  <c r="A48" i="3" a="1"/>
  <c r="A38" i="3" a="1"/>
  <c r="A40" i="3" a="1"/>
  <c r="A23" i="3" a="1"/>
  <c r="A21" i="3" a="1"/>
  <c r="A6" i="3" a="1"/>
  <c r="A14" i="3" a="1"/>
  <c r="A22" i="3" a="1"/>
  <c r="A8" i="3" a="1"/>
  <c r="A37" i="3" a="1"/>
  <c r="O101" i="3" l="1"/>
  <c r="C131"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M24" i="3" l="1"/>
  <c r="BC47" i="3"/>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B14" i="3"/>
  <c r="BB15" i="3"/>
  <c r="BB24" i="3"/>
  <c r="BO46" i="3"/>
  <c r="BO30" i="3"/>
  <c r="BB23" i="3"/>
  <c r="BB49" i="3"/>
  <c r="BB30" i="3"/>
  <c r="BB22" i="3"/>
  <c r="BO33" i="3"/>
  <c r="BO38" i="3"/>
  <c r="BI15" i="3"/>
  <c r="BH15" i="3" s="1"/>
  <c r="BB48" i="3"/>
  <c r="BB31" i="3"/>
  <c r="BB38" i="3"/>
  <c r="BO17" i="3"/>
  <c r="BO39" i="3"/>
  <c r="BB46" i="3"/>
  <c r="BO23" i="3"/>
  <c r="BO48" i="3"/>
  <c r="BB16" i="3"/>
  <c r="BO8" i="3"/>
  <c r="BB8" i="3"/>
  <c r="BB9" i="3"/>
  <c r="BH25" i="3"/>
  <c r="BB17" i="3"/>
  <c r="BO7" i="3"/>
  <c r="BO24" i="3"/>
  <c r="BH7" i="3" l="1"/>
  <c r="BH9" i="3"/>
  <c r="BH8" i="3"/>
  <c r="BH49" i="3"/>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8" i="3"/>
  <c r="A62" i="3" s="1"/>
  <c r="BV62" i="3" s="1"/>
  <c r="R46" i="3"/>
  <c r="AI82" i="3"/>
  <c r="AY82"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AF48" i="3"/>
  <c r="S48" i="3"/>
  <c r="U48" i="3"/>
  <c r="V48" i="3"/>
  <c r="Z48"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W46" i="3"/>
  <c r="V46" i="3"/>
  <c r="Z46" i="3"/>
  <c r="Y46" i="3"/>
  <c r="X46" i="3"/>
  <c r="T46" i="3"/>
  <c r="U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N97" i="3" s="1"/>
  <c r="I80" i="3"/>
  <c r="R31" i="3"/>
  <c r="R30" i="3"/>
  <c r="R33" i="3"/>
  <c r="R32" i="3"/>
  <c r="R25" i="3"/>
  <c r="R23" i="3"/>
  <c r="R24" i="3"/>
  <c r="I79" i="3"/>
  <c r="I88"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O94" i="3" l="1"/>
  <c r="C125" i="31"/>
  <c r="AY79" i="3"/>
  <c r="AX90" i="3"/>
  <c r="AY86" i="3"/>
  <c r="T48" i="3"/>
  <c r="C115" i="31"/>
  <c r="O90" i="3"/>
  <c r="AX89" i="3"/>
  <c r="AY81" i="3"/>
  <c r="AX84" i="3"/>
  <c r="AY85" i="3"/>
  <c r="AX88" i="3"/>
  <c r="AX91" i="3"/>
  <c r="Y48" i="3"/>
  <c r="Y47" i="3"/>
  <c r="C82" i="31"/>
  <c r="N87" i="3"/>
  <c r="N93" i="3" s="1"/>
  <c r="T47" i="3"/>
  <c r="X48" i="3"/>
  <c r="W48" i="3"/>
  <c r="C79" i="31"/>
  <c r="N88" i="3"/>
  <c r="U47" i="3"/>
  <c r="Z47" i="3"/>
  <c r="S47" i="3"/>
  <c r="V47" i="3"/>
  <c r="X47" i="3"/>
  <c r="AF47" i="3"/>
  <c r="BW59" i="3"/>
  <c r="C99" i="31"/>
  <c r="O79" i="3"/>
  <c r="C105" i="31"/>
  <c r="O82" i="3"/>
  <c r="C78" i="31"/>
  <c r="N89" i="3"/>
  <c r="N94" i="3" s="1"/>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C65" i="31" l="1"/>
  <c r="O87" i="3"/>
  <c r="C116" i="31"/>
  <c r="C117" i="31"/>
  <c r="O89" i="3"/>
  <c r="B109" i="31"/>
  <c r="I93" i="3"/>
  <c r="I97" i="3" s="1"/>
  <c r="B121" i="31"/>
  <c r="C121" i="31"/>
  <c r="C64" i="31"/>
  <c r="C66"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O93" i="3" l="1"/>
  <c r="C128" i="31"/>
  <c r="C124" i="31"/>
  <c r="B128" i="31"/>
  <c r="O88" i="3"/>
  <c r="B120" i="31"/>
  <c r="C114" i="31"/>
  <c r="C120" i="31"/>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C101" i="31" s="1"/>
  <c r="N78" i="3" a="1"/>
  <c r="N78" i="3" s="1"/>
  <c r="I89" i="3" s="1"/>
  <c r="O78" i="3" s="1"/>
  <c r="N81" i="3"/>
  <c r="B93" i="31" s="1"/>
  <c r="N79" i="3"/>
  <c r="B91" i="31" s="1"/>
  <c r="B95" i="31" l="1"/>
  <c r="C95" i="31"/>
  <c r="C85" i="31"/>
  <c r="C111" i="31"/>
  <c r="B111" i="31"/>
  <c r="O83" i="3"/>
  <c r="C83" i="31"/>
  <c r="I87" i="3"/>
  <c r="C81" i="31"/>
  <c r="C91" i="31"/>
  <c r="C93" i="31"/>
  <c r="C100" i="31"/>
  <c r="B110" i="31"/>
  <c r="C110" i="31"/>
  <c r="B90" i="31"/>
  <c r="C90" i="31"/>
  <c r="C80" i="31"/>
  <c r="O81" i="3" l="1"/>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<sst xmlns="http://schemas.openxmlformats.org/spreadsheetml/2006/main" count="10684" uniqueCount="879">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</sst>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130175</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248242</xdr:colOff>
      <xdr:row>3</xdr:row>
      <xdr:rowOff>173651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248242</xdr:colOff>
      <xdr:row>5</xdr:row>
      <xdr:rowOff>168994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247113</xdr:colOff>
      <xdr:row>8</xdr:row>
      <xdr:rowOff>168994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247113</xdr:colOff>
      <xdr:row>3</xdr:row>
      <xdr:rowOff>168994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248242</xdr:colOff>
      <xdr:row>6</xdr:row>
      <xdr:rowOff>168994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248242</xdr:colOff>
      <xdr:row>7</xdr:row>
      <xdr:rowOff>168994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248242</xdr:colOff>
      <xdr:row>4</xdr:row>
      <xdr:rowOff>168994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247113</xdr:colOff>
      <xdr:row>5</xdr:row>
      <xdr:rowOff>168994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247113</xdr:colOff>
      <xdr:row>7</xdr:row>
      <xdr:rowOff>168994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247113</xdr:colOff>
      <xdr:row>4</xdr:row>
      <xdr:rowOff>168994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247113</xdr:colOff>
      <xdr:row>6</xdr:row>
      <xdr:rowOff>168994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248242</xdr:colOff>
      <xdr:row>8</xdr:row>
      <xdr:rowOff>168994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248242</xdr:colOff>
      <xdr:row>11</xdr:row>
      <xdr:rowOff>168994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248242</xdr:colOff>
      <xdr:row>14</xdr:row>
      <xdr:rowOff>168994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247113</xdr:colOff>
      <xdr:row>16</xdr:row>
      <xdr:rowOff>168994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248242</xdr:colOff>
      <xdr:row>13</xdr:row>
      <xdr:rowOff>168994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247113</xdr:colOff>
      <xdr:row>11</xdr:row>
      <xdr:rowOff>168994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248242</xdr:colOff>
      <xdr:row>15</xdr:row>
      <xdr:rowOff>168994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248242</xdr:colOff>
      <xdr:row>12</xdr:row>
      <xdr:rowOff>168994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247113</xdr:colOff>
      <xdr:row>14</xdr:row>
      <xdr:rowOff>168994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247113</xdr:colOff>
      <xdr:row>15</xdr:row>
      <xdr:rowOff>168994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247113</xdr:colOff>
      <xdr:row>12</xdr:row>
      <xdr:rowOff>168994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247113</xdr:colOff>
      <xdr:row>13</xdr:row>
      <xdr:rowOff>168994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248242</xdr:colOff>
      <xdr:row>16</xdr:row>
      <xdr:rowOff>168994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208026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168994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168994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168994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168994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168994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168994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168994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168994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248242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168994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248242</xdr:colOff>
      <xdr:row>30</xdr:row>
      <xdr:rowOff>168994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248242</xdr:colOff>
      <xdr:row>29</xdr:row>
      <xdr:rowOff>168994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248242</xdr:colOff>
      <xdr:row>32</xdr:row>
      <xdr:rowOff>168994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168994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168994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248242</xdr:colOff>
      <xdr:row>31</xdr:row>
      <xdr:rowOff>168994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248242</xdr:colOff>
      <xdr:row>35</xdr:row>
      <xdr:rowOff>173651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168994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168994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248242</xdr:colOff>
      <xdr:row>36</xdr:row>
      <xdr:rowOff>168994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248242</xdr:colOff>
      <xdr:row>38</xdr:row>
      <xdr:rowOff>168994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168994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168994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248242</xdr:colOff>
      <xdr:row>37</xdr:row>
      <xdr:rowOff>168994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248242</xdr:colOff>
      <xdr:row>39</xdr:row>
      <xdr:rowOff>168994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168994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248242</xdr:colOff>
      <xdr:row>46</xdr:row>
      <xdr:rowOff>168994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248242</xdr:colOff>
      <xdr:row>48</xdr:row>
      <xdr:rowOff>168994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168994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168994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173651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168994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168994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248242</xdr:colOff>
      <xdr:row>47</xdr:row>
      <xdr:rowOff>168994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175133</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175133</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175133</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29</xdr:row>
      <xdr:rowOff>3048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175133</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175133</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175133</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175133</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175133</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175133</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175133</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246761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4.4" zeroHeight="1" x14ac:dyDescent="0.3"/>
  <cols>
    <col min="1" max="4" width="10.88671875" style="1" customWidth="1"/>
    <col min="5" max="5" width="12.6640625" style="1" customWidth="1"/>
    <col min="6" max="10" width="10.88671875" style="1" customWidth="1"/>
    <col min="11" max="15" width="0" style="1" hidden="1" customWidth="1"/>
    <col min="16" max="16384" width="10.88671875" style="1" hidden="1"/>
  </cols>
  <sheetData>
    <row r="1" spans="6:15" x14ac:dyDescent="0.3"/>
    <row r="2" spans="6:15" x14ac:dyDescent="0.3"/>
    <row r="3" spans="6:15" x14ac:dyDescent="0.3"/>
    <row r="4" spans="6:15" x14ac:dyDescent="0.3">
      <c r="O4" s="9"/>
    </row>
    <row r="5" spans="6:15" x14ac:dyDescent="0.3"/>
    <row r="6" spans="6:15" x14ac:dyDescent="0.3"/>
    <row r="7" spans="6:15" x14ac:dyDescent="0.3"/>
    <row r="8" spans="6:15" x14ac:dyDescent="0.3"/>
    <row r="9" spans="6:15" x14ac:dyDescent="0.3"/>
    <row r="10" spans="6:15" x14ac:dyDescent="0.3"/>
    <row r="11" spans="6:15" x14ac:dyDescent="0.3"/>
    <row r="12" spans="6:15" x14ac:dyDescent="0.3"/>
    <row r="13" spans="6:15" x14ac:dyDescent="0.3"/>
    <row r="14" spans="6:15" x14ac:dyDescent="0.3"/>
    <row r="15" spans="6:15" ht="16.8" x14ac:dyDescent="0.3">
      <c r="F15" s="402"/>
    </row>
    <row r="16" spans="6:15" x14ac:dyDescent="0.3"/>
    <row r="17" spans="6:13" x14ac:dyDescent="0.3">
      <c r="I17" s="3"/>
    </row>
    <row r="18" spans="6:13" x14ac:dyDescent="0.3"/>
    <row r="19" spans="6:13" x14ac:dyDescent="0.3">
      <c r="F19" s="401" t="s">
        <v>204</v>
      </c>
    </row>
    <row r="20" spans="6:13" x14ac:dyDescent="0.3"/>
    <row r="21" spans="6:13" x14ac:dyDescent="0.3"/>
    <row r="22" spans="6:13" x14ac:dyDescent="0.3"/>
    <row r="24" spans="6:13" hidden="1" x14ac:dyDescent="0.3">
      <c r="M24"/>
    </row>
    <row r="57" spans="84:883" hidden="1" x14ac:dyDescent="0.3">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3">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3">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3">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3">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3">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74" zoomScaleNormal="100" workbookViewId="0">
      <selection activeCell="L97" sqref="L97"/>
    </sheetView>
  </sheetViews>
  <sheetFormatPr baseColWidth="10" defaultColWidth="0" defaultRowHeight="14.4" zeroHeight="1" x14ac:dyDescent="0.3"/>
  <cols>
    <col min="1" max="2" width="10.88671875" style="2" hidden="1" customWidth="1"/>
    <col min="3" max="3" width="2.109375" style="1" hidden="1" customWidth="1"/>
    <col min="4" max="4" width="2.109375" style="1" customWidth="1"/>
    <col min="5" max="5" width="6.6640625" style="1" customWidth="1"/>
    <col min="6" max="6" width="11.44140625" style="1" customWidth="1"/>
    <col min="7" max="7" width="6.88671875" style="1" customWidth="1"/>
    <col min="8" max="8" width="4" style="1" bestFit="1" customWidth="1"/>
    <col min="9" max="9" width="15.44140625" style="1" customWidth="1"/>
    <col min="10" max="10" width="3.88671875" style="1" customWidth="1"/>
    <col min="11" max="12" width="5.33203125" style="1" customWidth="1"/>
    <col min="13" max="13" width="3.88671875" style="1" customWidth="1"/>
    <col min="14" max="14" width="15.44140625" style="1" bestFit="1" customWidth="1"/>
    <col min="15" max="15" width="3.44140625" style="1" customWidth="1"/>
    <col min="16" max="16" width="12.6640625" style="1" bestFit="1" customWidth="1"/>
    <col min="17" max="17" width="4.33203125" style="1" bestFit="1" customWidth="1"/>
    <col min="18" max="18" width="15.44140625" style="1" customWidth="1"/>
    <col min="19" max="19" width="7.33203125" style="1" customWidth="1"/>
    <col min="20" max="20" width="4.44140625" style="1" customWidth="1"/>
    <col min="21" max="21" width="6.44140625" style="1" customWidth="1"/>
    <col min="22" max="23" width="3.33203125" style="1" customWidth="1"/>
    <col min="24" max="24" width="3.44140625" style="1" customWidth="1"/>
    <col min="25" max="25" width="3.6640625" style="1" customWidth="1"/>
    <col min="26" max="26" width="4.109375" style="1" customWidth="1"/>
    <col min="27" max="27" width="3.44140625" style="3" customWidth="1"/>
    <col min="28" max="28" width="12.6640625" style="6" customWidth="1"/>
    <col min="29" max="29" width="3.44140625" style="3" customWidth="1"/>
    <col min="30" max="30" width="5.44140625" style="3" customWidth="1"/>
    <col min="31" max="31" width="3" style="481" customWidth="1"/>
    <col min="32" max="48" width="10.88671875" style="212" hidden="1" customWidth="1"/>
    <col min="49" max="49" width="12.6640625" style="212" hidden="1" customWidth="1"/>
    <col min="50" max="86" width="10.88671875" style="212" hidden="1" customWidth="1"/>
    <col min="87" max="16384" width="10.88671875" style="487" hidden="1"/>
  </cols>
  <sheetData>
    <row r="1" spans="1:170 5689:5689 8944:8944 13447:13447" ht="24" customHeight="1" x14ac:dyDescent="0.3">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3">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 thickBot="1" x14ac:dyDescent="0.35">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3">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 thickBot="1" x14ac:dyDescent="0.35">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3">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3">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3">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 thickBot="1" x14ac:dyDescent="0.35">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3">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 thickBot="1" x14ac:dyDescent="0.35">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3">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 thickBot="1" x14ac:dyDescent="0.35">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3">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3">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3">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 thickBot="1" x14ac:dyDescent="0.35">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3">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 thickBot="1" x14ac:dyDescent="0.35">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3">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 thickBot="1" x14ac:dyDescent="0.35">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3">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3">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3">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 thickBot="1" x14ac:dyDescent="0.35">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3">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 thickBot="1" x14ac:dyDescent="0.35">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3">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 thickBot="1" x14ac:dyDescent="0.35">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3">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3">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3">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 thickBot="1" x14ac:dyDescent="0.35">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3">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 thickBot="1" x14ac:dyDescent="0.35">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3">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 thickBot="1" x14ac:dyDescent="0.35">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3">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3">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3">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 thickBot="1" x14ac:dyDescent="0.35">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3">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 thickBot="1" x14ac:dyDescent="0.35">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3">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 thickBot="1" x14ac:dyDescent="0.35">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3">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3">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3">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 thickBot="1" x14ac:dyDescent="0.35">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3">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3">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3">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3">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 thickBot="1" x14ac:dyDescent="0.35">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 customHeight="1" x14ac:dyDescent="0.3">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 thickBot="1" x14ac:dyDescent="0.35">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3">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3">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3">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3">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3">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5">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3">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3">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3">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3">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3">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3">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3">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3">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3">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3">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3">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3">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5">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3">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3">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3">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3">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3">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3">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3">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5">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3">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3">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5">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3">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v>1</v>
      </c>
      <c r="K87" s="232">
        <v>1</v>
      </c>
      <c r="L87" s="232">
        <v>1</v>
      </c>
      <c r="M87" s="233">
        <v>3</v>
      </c>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3">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1</v>
      </c>
      <c r="L88" s="219">
        <v>2</v>
      </c>
      <c r="M88" s="218"/>
      <c r="N88" s="235" t="str">
        <f ca="1">IF(AND(OR(K77="",L77="")),"W37",IF(K77&gt;L77,I77,IF(K77&lt;L77,N77,IF(AND(K77=L77,J77=M77),"W37",IF(AND(K77=L77,OR(J77="",M77="")),"W37",IF(AND(K77=L77,J77&gt;M77),I77,N77))))))</f>
        <v>Italia</v>
      </c>
      <c r="O88" s="449">
        <f ca="1">IF(I93="W46",0,1)</f>
        <v>1</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3">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1</v>
      </c>
      <c r="L89" s="219">
        <v>2</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5">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0</v>
      </c>
      <c r="L90" s="241">
        <v>4</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3">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 thickBot="1" x14ac:dyDescent="0.35">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3">
      <c r="A93" s="103"/>
      <c r="B93" s="103"/>
      <c r="C93" s="103"/>
      <c r="D93" s="124"/>
      <c r="E93" s="516" t="s">
        <v>84</v>
      </c>
      <c r="F93" s="227">
        <f>Horarios!A84</f>
        <v>44383.875</v>
      </c>
      <c r="G93" s="228">
        <f>Horarios!A84+VLOOKUP($G$2,Horarios!$K$4:$O$27,4,0)*VLOOKUP($G$2,Horarios!$K$4:$O$27,5,0)</f>
        <v>44383.875</v>
      </c>
      <c r="H93" s="243"/>
      <c r="I93" s="230" t="str">
        <f ca="1">IF(AND(OR(K88="",L88="")),"W46",IF(K88&gt;L88,I88,IF(K88&lt;L88,N88,IF(AND(K88=L88,J88=M88),"W46",IF(AND(K88=L88,OR(J88="",M88="")),"WC46",IF(AND(K88=L88,J88&gt;M88),I88,N88))))))</f>
        <v>Italia</v>
      </c>
      <c r="J93" s="244"/>
      <c r="K93" s="245">
        <v>2</v>
      </c>
      <c r="L93" s="245">
        <v>1</v>
      </c>
      <c r="M93" s="244"/>
      <c r="N93" s="246" t="str">
        <f ca="1">IF(AND(OR(K87="",L87="")),"W45",IF(K87&gt;L87,I87,IF(K87&lt;L87,N87,IF(AND(K87=L87,J87=M87),"W45",IF(AND(K87=L87,OR(J87="",M87="")),"W45",IF(AND(K87=L87,J87&gt;M87),I87,N87))))))</f>
        <v>España</v>
      </c>
      <c r="O93" s="449">
        <f ca="1">IF(I97="W49",0,1)</f>
        <v>1</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 thickBot="1" x14ac:dyDescent="0.35">
      <c r="A94" s="103"/>
      <c r="B94" s="103"/>
      <c r="C94" s="103"/>
      <c r="D94" s="124"/>
      <c r="E94" s="517"/>
      <c r="F94" s="247">
        <f>Horarios!A85</f>
        <v>44384.875</v>
      </c>
      <c r="G94" s="248">
        <f>Horarios!A85+VLOOKUP($G$2,Horarios!$K$4:$O$27,4,0)*VLOOKUP($G$2,Horarios!$K$4:$O$27,5,0)</f>
        <v>44384.875</v>
      </c>
      <c r="H94" s="236"/>
      <c r="I94" s="239" t="str">
        <f ca="1">IF(AND(OR(K90="",L90="")),"W48",IF(K90&gt;L90,I90,IF(K90&lt;L90,N90,IF(AND(K90=L90,J90=M90),"W48",IF(AND(K90=L90,OR(J90="",M90="")),"W48",IF(AND(K90=L90,J90&gt;M90),I90,N90))))))</f>
        <v>Inglaterra</v>
      </c>
      <c r="J94" s="249"/>
      <c r="K94" s="250">
        <v>2</v>
      </c>
      <c r="L94" s="250">
        <v>1</v>
      </c>
      <c r="M94" s="249"/>
      <c r="N94" s="251" t="str">
        <f ca="1">IF(AND(OR(K89="",L89="")),"W47",IF(K89&gt;L89,I89,IF(K89&lt;L89,N89,IF(AND(K89=L89,J89=M89),"W47",IF(AND(K89=L89,OR(J89="",M89="")),"W47",IF(AND(K89=L89,J89&gt;M89),I89,N89))))))</f>
        <v>Dinamarca</v>
      </c>
      <c r="O94" s="449">
        <f ca="1">IF(N97="W50",0,1)</f>
        <v>1</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3">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 thickBot="1" x14ac:dyDescent="0.35">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6" thickBot="1" x14ac:dyDescent="0.35">
      <c r="A97" s="103"/>
      <c r="B97" s="103"/>
      <c r="C97" s="103"/>
      <c r="D97" s="124"/>
      <c r="E97" s="211" t="s">
        <v>4</v>
      </c>
      <c r="F97" s="203">
        <f>Horarios!A88</f>
        <v>44388.875</v>
      </c>
      <c r="G97" s="204">
        <f>Horarios!A88+VLOOKUP($G$2,Horarios!$K$4:$O$27,4,0)*VLOOKUP($G$2,Horarios!$K$4:$O$27,5,0)</f>
        <v>44388.875</v>
      </c>
      <c r="H97" s="205"/>
      <c r="I97" s="206" t="str">
        <f ca="1">IF(AND(OR(K93="",L93="")),"W49",IF(K93&gt;L93,I93,IF(K93&lt;L93,N93,IF(AND(K93=L93,J93=M93),"W49",IF(AND(K93=L93,OR(J93="",M93="")),"W49",IF(AND(K93=L93,J93&gt;M93),I93,N93))))))</f>
        <v>Italia</v>
      </c>
      <c r="J97" s="207"/>
      <c r="K97" s="208"/>
      <c r="L97" s="208"/>
      <c r="M97" s="207"/>
      <c r="N97" s="209" t="str">
        <f ca="1">IF(AND(OR(K94="",L94="")),"W50",IF(K94&gt;L94,I94,IF(K94&lt;L94,N94,IF(AND(K94=L94,J94=M94),"W50",IF(AND(K94=L94,OR(J94="",M94="")),"W50",IF(AND(K94=L94,J94&gt;M94),I94,N94))))))</f>
        <v>Inglaterra</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3">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 thickBot="1" x14ac:dyDescent="0.35">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 x14ac:dyDescent="0.3">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2" thickBot="1" x14ac:dyDescent="0.35">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3">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 thickBot="1" x14ac:dyDescent="0.35">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 x14ac:dyDescent="0.3">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2" thickBot="1" x14ac:dyDescent="0.35">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2" thickBot="1" x14ac:dyDescent="0.35">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2" thickBot="1" x14ac:dyDescent="0.35">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5">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3">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3">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3">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3">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3">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3">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3">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3">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3">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3">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3">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3">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3">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3">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3">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3">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3">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3">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3">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3">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3">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3">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3">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3">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3">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3">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3">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3">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3">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3">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3">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3">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3">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3">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3">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3">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3">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3">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3">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3">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3">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3">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3">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3">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3">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3">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3">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3">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3">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3">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3">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3">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3">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3">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3">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3">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3">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3">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3">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3">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3">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3">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3">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3">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3">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3">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3">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3">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3">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3">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3">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3">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3">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3">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3">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3">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3">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3">
      <c r="BX186" s="497"/>
      <c r="CD186" s="497"/>
    </row>
    <row r="187" spans="1:85" x14ac:dyDescent="0.3">
      <c r="BX187" s="497"/>
      <c r="CD187" s="497"/>
    </row>
    <row r="188" spans="1:85" x14ac:dyDescent="0.3">
      <c r="BX188" s="497"/>
      <c r="CD188" s="497"/>
    </row>
    <row r="189" spans="1:85" x14ac:dyDescent="0.3">
      <c r="BX189" s="497"/>
      <c r="CD189" s="497"/>
    </row>
    <row r="190" spans="1:85" x14ac:dyDescent="0.3"/>
    <row r="191" spans="1:85" x14ac:dyDescent="0.3">
      <c r="BW191" s="494"/>
      <c r="BX191" s="494"/>
      <c r="BY191" s="494"/>
      <c r="BZ191" s="494"/>
      <c r="CA191" s="494"/>
      <c r="CC191" s="494"/>
      <c r="CD191" s="494"/>
      <c r="CE191" s="494"/>
      <c r="CF191" s="494"/>
      <c r="CG191" s="494"/>
    </row>
    <row r="192" spans="1:85" x14ac:dyDescent="0.3">
      <c r="BX192" s="497"/>
      <c r="CD192" s="497"/>
    </row>
    <row r="193" spans="75:85" x14ac:dyDescent="0.3">
      <c r="BX193" s="497"/>
      <c r="CD193" s="497"/>
    </row>
    <row r="194" spans="75:85" x14ac:dyDescent="0.3">
      <c r="BX194" s="497"/>
      <c r="CD194" s="497"/>
    </row>
    <row r="195" spans="75:85" x14ac:dyDescent="0.3">
      <c r="BX195" s="497"/>
      <c r="CD195" s="497"/>
    </row>
    <row r="196" spans="75:85" x14ac:dyDescent="0.3">
      <c r="BX196" s="497"/>
      <c r="CD196" s="497"/>
    </row>
    <row r="197" spans="75:85" x14ac:dyDescent="0.3">
      <c r="BX197" s="497"/>
      <c r="CD197" s="497"/>
    </row>
    <row r="198" spans="75:85" x14ac:dyDescent="0.3"/>
    <row r="199" spans="75:85" x14ac:dyDescent="0.3">
      <c r="BW199" s="494"/>
      <c r="BX199" s="494"/>
      <c r="BY199" s="494"/>
      <c r="BZ199" s="494"/>
      <c r="CA199" s="494"/>
      <c r="CC199" s="494"/>
      <c r="CD199" s="494"/>
      <c r="CE199" s="494"/>
      <c r="CF199" s="494"/>
      <c r="CG199" s="494"/>
    </row>
    <row r="200" spans="75:85" x14ac:dyDescent="0.3">
      <c r="BX200" s="497"/>
      <c r="CD200" s="497"/>
    </row>
    <row r="201" spans="75:85" x14ac:dyDescent="0.3">
      <c r="BX201" s="497"/>
      <c r="CD201" s="497"/>
    </row>
    <row r="202" spans="75:85" x14ac:dyDescent="0.3">
      <c r="BX202" s="497"/>
      <c r="CD202" s="497"/>
    </row>
    <row r="203" spans="75:85" x14ac:dyDescent="0.3">
      <c r="BX203" s="497"/>
      <c r="CD203" s="497"/>
    </row>
    <row r="204" spans="75:85" x14ac:dyDescent="0.3">
      <c r="BX204" s="497"/>
      <c r="CD204" s="497"/>
    </row>
    <row r="205" spans="75:85" x14ac:dyDescent="0.3">
      <c r="BX205" s="497"/>
      <c r="CD205" s="497"/>
    </row>
    <row r="206" spans="75:85" x14ac:dyDescent="0.3"/>
    <row r="207" spans="75:85" x14ac:dyDescent="0.3">
      <c r="BW207" s="494"/>
      <c r="BX207" s="494"/>
      <c r="BY207" s="494"/>
      <c r="BZ207" s="494"/>
      <c r="CA207" s="494"/>
      <c r="CC207" s="494"/>
      <c r="CD207" s="494"/>
      <c r="CE207" s="494"/>
      <c r="CF207" s="494"/>
      <c r="CG207" s="494"/>
    </row>
    <row r="208" spans="75:85" x14ac:dyDescent="0.3">
      <c r="BX208" s="497"/>
      <c r="CD208" s="497"/>
    </row>
    <row r="209" spans="76:82" x14ac:dyDescent="0.3">
      <c r="BX209" s="497"/>
      <c r="CD209" s="497"/>
    </row>
    <row r="210" spans="76:82" x14ac:dyDescent="0.3">
      <c r="BX210" s="497"/>
      <c r="CD210" s="497"/>
    </row>
    <row r="211" spans="76:82" x14ac:dyDescent="0.3">
      <c r="BX211" s="497"/>
      <c r="CD211" s="497"/>
    </row>
    <row r="212" spans="76:82" x14ac:dyDescent="0.3">
      <c r="BX212" s="497"/>
      <c r="CD212" s="497"/>
    </row>
    <row r="213" spans="76:82" x14ac:dyDescent="0.3">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39">
      <formula>K93=""</formula>
    </cfRule>
  </conditionalFormatting>
  <conditionalFormatting sqref="J87 M87">
    <cfRule type="expression" dxfId="118" priority="336">
      <formula>IF(COUNT($K87:$L87)=2,IF(AND($J87&lt;&gt;$M87,$K87=$L87,$J87&lt;&gt;"",$M87&lt;&gt;""),1=2,IF(AND($J87&lt;&gt;"",$K87=$L87),1=1,IF(AND($J87="",$K87=$L87),1=1,1=2))),1=2)</formula>
    </cfRule>
  </conditionalFormatting>
  <conditionalFormatting sqref="F52:Z53">
    <cfRule type="expression" dxfId="117" priority="280">
      <formula>$E$52&gt;0</formula>
    </cfRule>
  </conditionalFormatting>
  <conditionalFormatting sqref="AC6:AC9">
    <cfRule type="expression" dxfId="116" priority="240">
      <formula>IF(AND(VLOOKUP(AB6,$R$6:$AA$9,10,0)&gt;=0,VLOOKUP(AB6,$R$6:$AA$9,10,0)&lt;90),1,0)</formula>
    </cfRule>
  </conditionalFormatting>
  <conditionalFormatting sqref="AB4:AD5">
    <cfRule type="expression" dxfId="115" priority="232">
      <formula>$AA$5&gt;0</formula>
    </cfRule>
  </conditionalFormatting>
  <conditionalFormatting sqref="Q9">
    <cfRule type="expression" dxfId="114" priority="219">
      <formula>SUM($T$6:$T$9)=12</formula>
    </cfRule>
  </conditionalFormatting>
  <conditionalFormatting sqref="Z9">
    <cfRule type="expression" dxfId="113" priority="218">
      <formula>SUM($T$6:$T$9)=12</formula>
    </cfRule>
  </conditionalFormatting>
  <conditionalFormatting sqref="R9:Y9">
    <cfRule type="expression" dxfId="112" priority="217">
      <formula>SUM($T$6:$T$9)=12</formula>
    </cfRule>
  </conditionalFormatting>
  <conditionalFormatting sqref="J93:J94 M93:M94">
    <cfRule type="expression" dxfId="111" priority="207">
      <formula>IF(COUNT($K93:$L93)=2,IF(AND($J93&lt;&gt;$M93,$K93=$L93,$J93&lt;&gt;"",$M93&lt;&gt;""),1=2,IF(AND($J93&lt;&gt;"",$K93=$L93),1=1,IF(AND($J93="",$K93=$L93),1=1,1=2))),1=2)</formula>
    </cfRule>
  </conditionalFormatting>
  <conditionalFormatting sqref="AA6:AA9">
    <cfRule type="iconSet" priority="551">
      <iconSet iconSet="3Symbols2" showValue="0">
        <cfvo type="percent" val="0"/>
        <cfvo type="num" val="0"/>
        <cfvo type="num" val="90"/>
      </iconSet>
    </cfRule>
  </conditionalFormatting>
  <conditionalFormatting sqref="O4:O9">
    <cfRule type="iconSet" priority="552">
      <iconSet iconSet="3Symbols2" showValue="0">
        <cfvo type="percent" val="0"/>
        <cfvo type="num" val="0.5"/>
        <cfvo type="num" val="1"/>
      </iconSet>
    </cfRule>
  </conditionalFormatting>
  <conditionalFormatting sqref="AC14:AC17">
    <cfRule type="expression" dxfId="110" priority="196">
      <formula>IF(AND(VLOOKUP(AB14,$R$14:$AA$17,10,0)&gt;=0,VLOOKUP(AB14,$R$14:$AA$17,10,0)&lt;90),1,0)</formula>
    </cfRule>
  </conditionalFormatting>
  <conditionalFormatting sqref="AB12:AD13">
    <cfRule type="expression" dxfId="109" priority="195">
      <formula>$AA$13&gt;0</formula>
    </cfRule>
  </conditionalFormatting>
  <conditionalFormatting sqref="Q17">
    <cfRule type="expression" dxfId="108" priority="189">
      <formula>SUM($T$14:$T$17)=12</formula>
    </cfRule>
  </conditionalFormatting>
  <conditionalFormatting sqref="Z17">
    <cfRule type="expression" dxfId="107" priority="188">
      <formula>SUM($T$14:$T$17)=12</formula>
    </cfRule>
  </conditionalFormatting>
  <conditionalFormatting sqref="R17:Y17">
    <cfRule type="expression" dxfId="106" priority="187">
      <formula>SUM($T$14:$T$17)=12</formula>
    </cfRule>
  </conditionalFormatting>
  <conditionalFormatting sqref="AA14:AA17">
    <cfRule type="iconSet" priority="203">
      <iconSet iconSet="3Symbols2" showValue="0">
        <cfvo type="percent" val="0"/>
        <cfvo type="num" val="0"/>
        <cfvo type="num" val="90"/>
      </iconSet>
    </cfRule>
  </conditionalFormatting>
  <conditionalFormatting sqref="O12:O17">
    <cfRule type="iconSet" priority="204">
      <iconSet iconSet="3Symbols2" showValue="0">
        <cfvo type="percent" val="0"/>
        <cfvo type="num" val="0.5"/>
        <cfvo type="num" val="1"/>
      </iconSet>
    </cfRule>
  </conditionalFormatting>
  <conditionalFormatting sqref="AC22:AC25">
    <cfRule type="expression" dxfId="105" priority="178">
      <formula>IF(AND(VLOOKUP(AB22,$R$22:$AA$25,10,0)&gt;=0,VLOOKUP(AB22,$R$22:$AA$25,10,0)&lt;90),1,0)</formula>
    </cfRule>
  </conditionalFormatting>
  <conditionalFormatting sqref="AB20:AD21">
    <cfRule type="expression" dxfId="104" priority="177">
      <formula>$AA$21&gt;0</formula>
    </cfRule>
  </conditionalFormatting>
  <conditionalFormatting sqref="Q25">
    <cfRule type="expression" dxfId="103" priority="171">
      <formula>SUM($T$22:$T$25)=12</formula>
    </cfRule>
  </conditionalFormatting>
  <conditionalFormatting sqref="Z25">
    <cfRule type="expression" dxfId="102" priority="170">
      <formula>SUM($T$22:$T$25)=12</formula>
    </cfRule>
  </conditionalFormatting>
  <conditionalFormatting sqref="R25:Y25">
    <cfRule type="expression" dxfId="101" priority="169">
      <formula>SUM($T$22:$T$25)=12</formula>
    </cfRule>
  </conditionalFormatting>
  <conditionalFormatting sqref="O20:O25">
    <cfRule type="iconSet" priority="186">
      <iconSet iconSet="3Symbols2" showValue="0">
        <cfvo type="percent" val="0"/>
        <cfvo type="num" val="0.5"/>
        <cfvo type="num" val="1"/>
      </iconSet>
    </cfRule>
  </conditionalFormatting>
  <conditionalFormatting sqref="P55:R56">
    <cfRule type="expression" dxfId="100" priority="157">
      <formula>$O$56&gt;0</formula>
    </cfRule>
  </conditionalFormatting>
  <conditionalFormatting sqref="J97 M97">
    <cfRule type="expression" dxfId="99" priority="154">
      <formula>IF(COUNT($K97:$L97)=2,IF(AND($J97&lt;&gt;$M97,$K97=$L97,$J97&lt;&gt;"",$M97&lt;&gt;""),1=2,IF(AND($J97&lt;&gt;"",$K97=$L97),1=1,IF(AND($J97="",$K97=$L97),1=1,1=2))),1=2)</formula>
    </cfRule>
  </conditionalFormatting>
  <conditionalFormatting sqref="K97:L97">
    <cfRule type="expression" dxfId="98" priority="152">
      <formula>K97=""</formula>
    </cfRule>
  </conditionalFormatting>
  <conditionalFormatting sqref="O97">
    <cfRule type="iconSet" priority="153">
      <iconSet iconSet="3Symbols2" showValue="0">
        <cfvo type="percent" val="0"/>
        <cfvo type="num" val="0.5"/>
        <cfvo type="num" val="1"/>
      </iconSet>
    </cfRule>
  </conditionalFormatting>
  <conditionalFormatting sqref="O100:O101">
    <cfRule type="iconSet" priority="149">
      <iconSet iconSet="3Symbols2" showValue="0">
        <cfvo type="percent" val="0"/>
        <cfvo type="num" val="0.5"/>
        <cfvo type="num" val="1"/>
      </iconSet>
    </cfRule>
  </conditionalFormatting>
  <conditionalFormatting sqref="O104:O106">
    <cfRule type="iconSet" priority="148">
      <iconSet iconSet="3Symbols2" showValue="0">
        <cfvo type="percent" val="0"/>
        <cfvo type="num" val="0.5"/>
        <cfvo type="num" val="1"/>
      </iconSet>
    </cfRule>
  </conditionalFormatting>
  <conditionalFormatting sqref="O108">
    <cfRule type="iconSet" priority="146">
      <iconSet iconSet="3Symbols2" showValue="0">
        <cfvo type="percent" val="0"/>
        <cfvo type="num" val="0.5"/>
        <cfvo type="num" val="1"/>
      </iconSet>
    </cfRule>
  </conditionalFormatting>
  <conditionalFormatting sqref="Q100:AA105">
    <cfRule type="expression" dxfId="97" priority="144">
      <formula>IF($Q$100="PORRA COMPLETA:",1,0)</formula>
    </cfRule>
  </conditionalFormatting>
  <conditionalFormatting sqref="J90">
    <cfRule type="expression" dxfId="96" priority="130">
      <formula>IF(COUNT($K90:$L90)=2,IF(AND($J90&lt;&gt;$M90,$K90=$L90,$J90&lt;&gt;"",$M90&lt;&gt;""),1=2,IF(AND($J90&lt;&gt;"",$K90=$L90),1=1,IF(AND($J90="",$K90=$L90),1=1,1=2))),1=2)</formula>
    </cfRule>
  </conditionalFormatting>
  <conditionalFormatting sqref="M90">
    <cfRule type="expression" dxfId="95" priority="129">
      <formula>IF(COUNT($K90:$L90)=2,IF(AND($J90&lt;&gt;$M90,$K90=$L90,$J90&lt;&gt;"",$M90&lt;&gt;""),1=2,IF(AND($J90&lt;&gt;"",$K90=$L90),1=1,IF(AND($J90="",$K90=$L90),1=1,1=2))),1=2)</formula>
    </cfRule>
  </conditionalFormatting>
  <conditionalFormatting sqref="J88">
    <cfRule type="expression" dxfId="94" priority="128">
      <formula>IF(COUNT($K88:$L88)=2,IF(AND($J88&lt;&gt;$M88,$K88=$L88,$J88&lt;&gt;"",$M88&lt;&gt;""),1=2,IF(AND($J88&lt;&gt;"",$K88=$L88),1=1,IF(AND($J88="",$K88=$L88),1=1,1=2))),1=2)</formula>
    </cfRule>
  </conditionalFormatting>
  <conditionalFormatting sqref="M88">
    <cfRule type="expression" dxfId="93" priority="127">
      <formula>IF(COUNT($K88:$L88)=2,IF(AND($J88&lt;&gt;$M88,$K88=$L88,$J88&lt;&gt;"",$M88&lt;&gt;""),1=2,IF(AND($J88&lt;&gt;"",$K88=$L88),1=1,IF(AND($J88="",$K88=$L88),1=1,1=2))),1=2)</formula>
    </cfRule>
  </conditionalFormatting>
  <conditionalFormatting sqref="J89">
    <cfRule type="expression" dxfId="92" priority="126">
      <formula>IF(COUNT($K89:$L89)=2,IF(AND($J89&lt;&gt;$M89,$K89=$L89,$J89&lt;&gt;"",$M89&lt;&gt;""),1=2,IF(AND($J89&lt;&gt;"",$K89=$L89),1=1,IF(AND($J89="",$K89=$L89),1=1,1=2))),1=2)</formula>
    </cfRule>
  </conditionalFormatting>
  <conditionalFormatting sqref="M89">
    <cfRule type="expression" dxfId="91" priority="125">
      <formula>IF(COUNT($K89:$L89)=2,IF(AND($J89&lt;&gt;$M89,$K89=$L89,$J89&lt;&gt;"",$M89&lt;&gt;""),1=2,IF(AND($J89&lt;&gt;"",$K89=$L89),1=1,IF(AND($J89="",$K89=$L89),1=1,1=2))),1=2)</formula>
    </cfRule>
  </conditionalFormatting>
  <conditionalFormatting sqref="AC30:AC33">
    <cfRule type="expression" dxfId="90" priority="120">
      <formula>IF(AND(VLOOKUP(AB30,$R$30:$AA$33,10,0)&gt;=0,VLOOKUP(AB30,$R$30:$AA$33,10,0)&lt;90),1,0)</formula>
    </cfRule>
  </conditionalFormatting>
  <conditionalFormatting sqref="AB28:AD29">
    <cfRule type="expression" dxfId="89" priority="119">
      <formula>$AA$29&gt;0</formula>
    </cfRule>
  </conditionalFormatting>
  <conditionalFormatting sqref="Q33">
    <cfRule type="expression" dxfId="88" priority="115">
      <formula>SUM($T$30:$T$33)=12</formula>
    </cfRule>
  </conditionalFormatting>
  <conditionalFormatting sqref="Z33">
    <cfRule type="expression" dxfId="87" priority="114">
      <formula>SUM($T$30:$T$33)=12</formula>
    </cfRule>
  </conditionalFormatting>
  <conditionalFormatting sqref="R33:Y33">
    <cfRule type="expression" dxfId="86" priority="113">
      <formula>SUM($T$30:$T$33)=12</formula>
    </cfRule>
  </conditionalFormatting>
  <conditionalFormatting sqref="AA30:AA33">
    <cfRule type="iconSet" priority="123">
      <iconSet iconSet="3Symbols2" showValue="0">
        <cfvo type="percent" val="0"/>
        <cfvo type="num" val="0"/>
        <cfvo type="num" val="90"/>
      </iconSet>
    </cfRule>
  </conditionalFormatting>
  <conditionalFormatting sqref="O28:O33">
    <cfRule type="iconSet" priority="124">
      <iconSet iconSet="3Symbols2" showValue="0">
        <cfvo type="percent" val="0"/>
        <cfvo type="num" val="0.5"/>
        <cfvo type="num" val="1"/>
      </iconSet>
    </cfRule>
  </conditionalFormatting>
  <conditionalFormatting sqref="AC38:AC41">
    <cfRule type="expression" dxfId="85" priority="108">
      <formula>IF(AND(VLOOKUP(AB38,$R$38:$AA$41,10,0)&gt;=0,VLOOKUP(AB38,$R$38:$AA$41,10,0)&lt;90),1,0)</formula>
    </cfRule>
  </conditionalFormatting>
  <conditionalFormatting sqref="AB36:AD37">
    <cfRule type="expression" dxfId="84" priority="107">
      <formula>$AA$37&gt;0</formula>
    </cfRule>
  </conditionalFormatting>
  <conditionalFormatting sqref="Q41">
    <cfRule type="expression" dxfId="83" priority="103">
      <formula>SUM($T$38:$T$41)=12</formula>
    </cfRule>
  </conditionalFormatting>
  <conditionalFormatting sqref="Z41">
    <cfRule type="expression" dxfId="82" priority="102">
      <formula>SUM($T$38:$T$41)=12</formula>
    </cfRule>
  </conditionalFormatting>
  <conditionalFormatting sqref="R41:Y41">
    <cfRule type="expression" dxfId="81" priority="101">
      <formula>SUM($T$38:$T$41)=12</formula>
    </cfRule>
  </conditionalFormatting>
  <conditionalFormatting sqref="AA38:AA41">
    <cfRule type="iconSet" priority="111">
      <iconSet iconSet="3Symbols2" showValue="0">
        <cfvo type="percent" val="0"/>
        <cfvo type="num" val="0"/>
        <cfvo type="num" val="90"/>
      </iconSet>
    </cfRule>
  </conditionalFormatting>
  <conditionalFormatting sqref="O36:O41">
    <cfRule type="iconSet" priority="112">
      <iconSet iconSet="3Symbols2" showValue="0">
        <cfvo type="percent" val="0"/>
        <cfvo type="num" val="0.5"/>
        <cfvo type="num" val="1"/>
      </iconSet>
    </cfRule>
  </conditionalFormatting>
  <conditionalFormatting sqref="AC46:AC49">
    <cfRule type="expression" dxfId="80" priority="96">
      <formula>IF(AND(VLOOKUP(AB46,$R$46:$AA$49,10,0)&gt;=0,VLOOKUP(AB46,$R$46:$AA$49,10,0)&lt;90),1,0)</formula>
    </cfRule>
  </conditionalFormatting>
  <conditionalFormatting sqref="AB44:AD45">
    <cfRule type="expression" dxfId="79" priority="95">
      <formula>$AA$45&gt;0</formula>
    </cfRule>
  </conditionalFormatting>
  <conditionalFormatting sqref="Q49">
    <cfRule type="expression" dxfId="78" priority="91">
      <formula>SUM($T$46:$T$49)=12</formula>
    </cfRule>
  </conditionalFormatting>
  <conditionalFormatting sqref="Z49">
    <cfRule type="expression" dxfId="77" priority="90">
      <formula>SUM($T$46:$T$49)=12</formula>
    </cfRule>
  </conditionalFormatting>
  <conditionalFormatting sqref="R49:Y49">
    <cfRule type="expression" dxfId="76" priority="89">
      <formula>SUM($T$46:$T$49)=12</formula>
    </cfRule>
  </conditionalFormatting>
  <conditionalFormatting sqref="AA46:AA49">
    <cfRule type="iconSet" priority="99">
      <iconSet iconSet="3Symbols2" showValue="0">
        <cfvo type="percent" val="0"/>
        <cfvo type="num" val="0"/>
        <cfvo type="num" val="90"/>
      </iconSet>
    </cfRule>
  </conditionalFormatting>
  <conditionalFormatting sqref="O44:O49">
    <cfRule type="iconSet" priority="100">
      <iconSet iconSet="3Symbols2" showValue="0">
        <cfvo type="percent" val="0"/>
        <cfvo type="num" val="0.5"/>
        <cfvo type="num" val="1"/>
      </iconSet>
    </cfRule>
  </conditionalFormatting>
  <conditionalFormatting sqref="Q8:Z8">
    <cfRule type="expression" dxfId="75" priority="558">
      <formula>AND(SUM($H$57:$H62)=18,OR($R$8=$F$61,$R$8=$F$62))</formula>
    </cfRule>
  </conditionalFormatting>
  <conditionalFormatting sqref="Q16:Z16">
    <cfRule type="expression" dxfId="74" priority="562">
      <formula>AND(SUM($H$57:$H62)=18,OR($R$16=$F$61,$R$16=$F$62))</formula>
    </cfRule>
  </conditionalFormatting>
  <conditionalFormatting sqref="Q24:Z24">
    <cfRule type="expression" dxfId="73" priority="564">
      <formula>AND(SUM($H$57:$H62)=18,OR($R$24=$F$61,$R$24=$F$62))</formula>
    </cfRule>
  </conditionalFormatting>
  <conditionalFormatting sqref="J76">
    <cfRule type="expression" dxfId="72" priority="88">
      <formula>IF(COUNT($K76:$L76)=2,IF(AND($J76&lt;&gt;$M76,$K76=$L76,$J76&lt;&gt;"",$M76&lt;&gt;""),1=2,IF(AND($J76&lt;&gt;"",$K76=$L76),1=1,IF(AND($J76="",$K76=$L76),1=1,1=2))),1=2)</formula>
    </cfRule>
  </conditionalFormatting>
  <conditionalFormatting sqref="J79">
    <cfRule type="expression" dxfId="71" priority="87">
      <formula>IF(COUNT($K79:$L79)=2,IF(AND($J79&lt;&gt;$M79,$K79=$L79,$J79&lt;&gt;"",$M79&lt;&gt;""),1=2,IF(AND($J79&lt;&gt;"",$K79=$L79),1=1,IF(AND($J79="",$K79=$L79),1=1,1=2))),1=2)</formula>
    </cfRule>
  </conditionalFormatting>
  <conditionalFormatting sqref="J77">
    <cfRule type="expression" dxfId="70" priority="86">
      <formula>IF(COUNT($K77:$L77)=2,IF(AND($J77&lt;&gt;$M77,$K77=$L77,$J77&lt;&gt;"",$M77&lt;&gt;""),1=2,IF(AND($J77&lt;&gt;"",$K77=$L77),1=1,IF(AND($J77="",$K77=$L77),1=1,1=2))),1=2)</formula>
    </cfRule>
  </conditionalFormatting>
  <conditionalFormatting sqref="J78">
    <cfRule type="expression" dxfId="69" priority="85">
      <formula>IF(COUNT($K78:$L78)=2,IF(AND($J78&lt;&gt;$M78,$K78=$L78,$J78&lt;&gt;"",$M78&lt;&gt;""),1=2,IF(AND($J78&lt;&gt;"",$K78=$L78),1=1,IF(AND($J78="",$K78=$L78),1=1,1=2))),1=2)</formula>
    </cfRule>
  </conditionalFormatting>
  <conditionalFormatting sqref="J80">
    <cfRule type="expression" dxfId="68" priority="84">
      <formula>IF(COUNT($K80:$L80)=2,IF(AND($J80&lt;&gt;$M80,$K80=$L80,$J80&lt;&gt;"",$M80&lt;&gt;""),1=2,IF(AND($J80&lt;&gt;"",$K80=$L80),1=1,IF(AND($J80="",$K80=$L80),1=1,1=2))),1=2)</formula>
    </cfRule>
  </conditionalFormatting>
  <conditionalFormatting sqref="J83">
    <cfRule type="expression" dxfId="67" priority="83">
      <formula>IF(COUNT($K83:$L83)=2,IF(AND($J83&lt;&gt;$M83,$K83=$L83,$J83&lt;&gt;"",$M83&lt;&gt;""),1=2,IF(AND($J83&lt;&gt;"",$K83=$L83),1=1,IF(AND($J83="",$K83=$L83),1=1,1=2))),1=2)</formula>
    </cfRule>
  </conditionalFormatting>
  <conditionalFormatting sqref="J81">
    <cfRule type="expression" dxfId="66" priority="82">
      <formula>IF(COUNT($K81:$L81)=2,IF(AND($J81&lt;&gt;$M81,$K81=$L81,$J81&lt;&gt;"",$M81&lt;&gt;""),1=2,IF(AND($J81&lt;&gt;"",$K81=$L81),1=1,IF(AND($J81="",$K81=$L81),1=1,1=2))),1=2)</formula>
    </cfRule>
  </conditionalFormatting>
  <conditionalFormatting sqref="J82">
    <cfRule type="expression" dxfId="65" priority="81">
      <formula>IF(COUNT($K82:$L82)=2,IF(AND($J82&lt;&gt;$M82,$K82=$L82,$J82&lt;&gt;"",$M82&lt;&gt;""),1=2,IF(AND($J82&lt;&gt;"",$K82=$L82),1=1,IF(AND($J82="",$K82=$L82),1=1,1=2))),1=2)</formula>
    </cfRule>
  </conditionalFormatting>
  <conditionalFormatting sqref="M76">
    <cfRule type="expression" dxfId="64" priority="80">
      <formula>IF(COUNT($K76:$L76)=2,IF(AND($J76&lt;&gt;$M76,$K76=$L76,$J76&lt;&gt;"",$M76&lt;&gt;""),1=2,IF(AND($J76&lt;&gt;"",$K76=$L76),1=1,IF(AND($J76="",$K76=$L76),1=1,1=2))),1=2)</formula>
    </cfRule>
  </conditionalFormatting>
  <conditionalFormatting sqref="M79">
    <cfRule type="expression" dxfId="63" priority="79">
      <formula>IF(COUNT($K79:$L79)=2,IF(AND($J79&lt;&gt;$M79,$K79=$L79,$J79&lt;&gt;"",$M79&lt;&gt;""),1=2,IF(AND($J79&lt;&gt;"",$K79=$L79),1=1,IF(AND($J79="",$K79=$L79),1=1,1=2))),1=2)</formula>
    </cfRule>
  </conditionalFormatting>
  <conditionalFormatting sqref="M77">
    <cfRule type="expression" dxfId="62" priority="78">
      <formula>IF(COUNT($K77:$L77)=2,IF(AND($J77&lt;&gt;$M77,$K77=$L77,$J77&lt;&gt;"",$M77&lt;&gt;""),1=2,IF(AND($J77&lt;&gt;"",$K77=$L77),1=1,IF(AND($J77="",$K77=$L77),1=1,1=2))),1=2)</formula>
    </cfRule>
  </conditionalFormatting>
  <conditionalFormatting sqref="M78">
    <cfRule type="expression" dxfId="61" priority="77">
      <formula>IF(COUNT($K78:$L78)=2,IF(AND($J78&lt;&gt;$M78,$K78=$L78,$J78&lt;&gt;"",$M78&lt;&gt;""),1=2,IF(AND($J78&lt;&gt;"",$K78=$L78),1=1,IF(AND($J78="",$K78=$L78),1=1,1=2))),1=2)</formula>
    </cfRule>
  </conditionalFormatting>
  <conditionalFormatting sqref="M80">
    <cfRule type="expression" dxfId="60" priority="76">
      <formula>IF(COUNT($K80:$L80)=2,IF(AND($J80&lt;&gt;$M80,$K80=$L80,$J80&lt;&gt;"",$M80&lt;&gt;""),1=2,IF(AND($J80&lt;&gt;"",$K80=$L80),1=1,IF(AND($J80="",$K80=$L80),1=1,1=2))),1=2)</formula>
    </cfRule>
  </conditionalFormatting>
  <conditionalFormatting sqref="M83">
    <cfRule type="expression" dxfId="59" priority="75">
      <formula>IF(COUNT($K83:$L83)=2,IF(AND($J83&lt;&gt;$M83,$K83=$L83,$J83&lt;&gt;"",$M83&lt;&gt;""),1=2,IF(AND($J83&lt;&gt;"",$K83=$L83),1=1,IF(AND($J83="",$K83=$L83),1=1,1=2))),1=2)</formula>
    </cfRule>
  </conditionalFormatting>
  <conditionalFormatting sqref="M81">
    <cfRule type="expression" dxfId="58" priority="74">
      <formula>IF(COUNT($K81:$L81)=2,IF(AND($J81&lt;&gt;$M81,$K81=$L81,$J81&lt;&gt;"",$M81&lt;&gt;""),1=2,IF(AND($J81&lt;&gt;"",$K81=$L81),1=1,IF(AND($J81="",$K81=$L81),1=1,1=2))),1=2)</formula>
    </cfRule>
  </conditionalFormatting>
  <conditionalFormatting sqref="M82">
    <cfRule type="expression" dxfId="57" priority="73">
      <formula>IF(COUNT($K82:$L82)=2,IF(AND($J82&lt;&gt;$M82,$K82=$L82,$J82&lt;&gt;"",$M82&lt;&gt;""),1=2,IF(AND($J82&lt;&gt;"",$K82=$L82),1=1,IF(AND($J82="",$K82=$L82),1=1,1=2))),1=2)</formula>
    </cfRule>
  </conditionalFormatting>
  <conditionalFormatting sqref="Q57:Q62">
    <cfRule type="expression" dxfId="56" priority="54">
      <formula>IF(AND(VLOOKUP(P57,$F$57:$O$62,10,0)&gt;=0,VLOOKUP(P57,$F$57:$O$62,10,0)&lt;90),1,0)</formula>
    </cfRule>
  </conditionalFormatting>
  <conditionalFormatting sqref="E61:E62">
    <cfRule type="expression" dxfId="55" priority="47">
      <formula>SUM($AK$57:$AK$62)=18</formula>
    </cfRule>
  </conditionalFormatting>
  <conditionalFormatting sqref="N61:N62">
    <cfRule type="expression" dxfId="54" priority="46">
      <formula>SUM($AK$57:$AK$62)=18</formula>
    </cfRule>
  </conditionalFormatting>
  <conditionalFormatting sqref="F61:M62">
    <cfRule type="expression" dxfId="53" priority="45">
      <formula>SUM($AK$57:$AK$62)=18</formula>
    </cfRule>
  </conditionalFormatting>
  <conditionalFormatting sqref="O57:O62">
    <cfRule type="iconSet" priority="581">
      <iconSet iconSet="3Symbols2" showValue="0">
        <cfvo type="percent" val="0"/>
        <cfvo type="num" val="0"/>
        <cfvo type="num" val="90"/>
      </iconSet>
    </cfRule>
  </conditionalFormatting>
  <conditionalFormatting sqref="Q32:Z32">
    <cfRule type="expression" dxfId="52" priority="585">
      <formula>AND(SUM($H$57:$H62)=18,OR($R$32=$F$61,$R$32=$F$62))</formula>
    </cfRule>
  </conditionalFormatting>
  <conditionalFormatting sqref="Q48:Z48">
    <cfRule type="expression" dxfId="51" priority="589">
      <formula>AND(SUM($H$57:$H62)=18,OR($R$48=$F$61,$R$48=$F$62))</formula>
    </cfRule>
  </conditionalFormatting>
  <conditionalFormatting sqref="CL55:CMH55">
    <cfRule type="expression" dxfId="50" priority="44">
      <formula>IF(CL$55=6,1,0)</formula>
    </cfRule>
  </conditionalFormatting>
  <conditionalFormatting sqref="CI54">
    <cfRule type="cellIs" dxfId="49" priority="43" operator="greaterThan">
      <formula>1</formula>
    </cfRule>
  </conditionalFormatting>
  <conditionalFormatting sqref="Q40:Z40">
    <cfRule type="expression" dxfId="48" priority="42">
      <formula>AND(SUM($H$57:$H62)=18,OR($R$40=$F$61,$R$40=$F$62))</formula>
    </cfRule>
  </conditionalFormatting>
  <conditionalFormatting sqref="CJ53">
    <cfRule type="cellIs" dxfId="47" priority="41" operator="equal">
      <formula>1</formula>
    </cfRule>
  </conditionalFormatting>
  <conditionalFormatting sqref="O87:O90 O93:O94">
    <cfRule type="iconSet" priority="39">
      <iconSet iconSet="3Symbols2" showValue="0">
        <cfvo type="percent" val="0"/>
        <cfvo type="num" val="0.5"/>
        <cfvo type="num" val="1"/>
      </iconSet>
    </cfRule>
  </conditionalFormatting>
  <conditionalFormatting sqref="O76:O83">
    <cfRule type="iconSet" priority="37">
      <iconSet iconSet="3Symbols2" showValue="0">
        <cfvo type="percent" val="0"/>
        <cfvo type="num" val="0.5"/>
        <cfvo type="num" val="1"/>
      </iconSet>
    </cfRule>
  </conditionalFormatting>
  <conditionalFormatting sqref="O84">
    <cfRule type="iconSet" priority="40">
      <iconSet iconSet="3Symbols2" showValue="0">
        <cfvo type="percent" val="0"/>
        <cfvo type="num" val="0"/>
        <cfvo type="num" val="90"/>
      </iconSet>
    </cfRule>
  </conditionalFormatting>
  <conditionalFormatting sqref="AA22:AA25">
    <cfRule type="iconSet" priority="36">
      <iconSet iconSet="3Symbols2" showValue="0">
        <cfvo type="percent" val="0"/>
        <cfvo type="num" val="0"/>
        <cfvo type="num" val="90"/>
      </iconSet>
    </cfRule>
  </conditionalFormatting>
  <conditionalFormatting sqref="K4:L4">
    <cfRule type="expression" dxfId="46" priority="33">
      <formula>K4=""</formula>
    </cfRule>
  </conditionalFormatting>
  <conditionalFormatting sqref="K5:L7">
    <cfRule type="expression" dxfId="45" priority="32">
      <formula>K5=""</formula>
    </cfRule>
  </conditionalFormatting>
  <conditionalFormatting sqref="K12:L12">
    <cfRule type="expression" dxfId="44" priority="31">
      <formula>K12=""</formula>
    </cfRule>
  </conditionalFormatting>
  <conditionalFormatting sqref="K13:L15">
    <cfRule type="expression" dxfId="43" priority="30">
      <formula>K13=""</formula>
    </cfRule>
  </conditionalFormatting>
  <conditionalFormatting sqref="K20:L20">
    <cfRule type="expression" dxfId="42" priority="29">
      <formula>K20=""</formula>
    </cfRule>
  </conditionalFormatting>
  <conditionalFormatting sqref="K21:L23">
    <cfRule type="expression" dxfId="41" priority="28">
      <formula>K21=""</formula>
    </cfRule>
  </conditionalFormatting>
  <conditionalFormatting sqref="K28:L28">
    <cfRule type="expression" dxfId="40" priority="27">
      <formula>K28=""</formula>
    </cfRule>
  </conditionalFormatting>
  <conditionalFormatting sqref="K29:L30">
    <cfRule type="expression" dxfId="39" priority="26">
      <formula>K29=""</formula>
    </cfRule>
  </conditionalFormatting>
  <conditionalFormatting sqref="K36:L36">
    <cfRule type="expression" dxfId="38" priority="25">
      <formula>K36=""</formula>
    </cfRule>
  </conditionalFormatting>
  <conditionalFormatting sqref="K37:L38 K40:L41">
    <cfRule type="expression" dxfId="37" priority="24">
      <formula>K37=""</formula>
    </cfRule>
  </conditionalFormatting>
  <conditionalFormatting sqref="K44:L44">
    <cfRule type="expression" dxfId="36" priority="23">
      <formula>K44=""</formula>
    </cfRule>
  </conditionalFormatting>
  <conditionalFormatting sqref="K45:L45 K48:L49">
    <cfRule type="expression" dxfId="35" priority="22">
      <formula>K45=""</formula>
    </cfRule>
  </conditionalFormatting>
  <conditionalFormatting sqref="K8:L9">
    <cfRule type="expression" dxfId="34" priority="21">
      <formula>K8=""</formula>
    </cfRule>
  </conditionalFormatting>
  <conditionalFormatting sqref="K16:L17">
    <cfRule type="expression" dxfId="33" priority="20">
      <formula>K16=""</formula>
    </cfRule>
  </conditionalFormatting>
  <conditionalFormatting sqref="K24:L25">
    <cfRule type="expression" dxfId="32" priority="19">
      <formula>K24=""</formula>
    </cfRule>
  </conditionalFormatting>
  <conditionalFormatting sqref="K31:L33">
    <cfRule type="expression" dxfId="31" priority="18">
      <formula>K31=""</formula>
    </cfRule>
  </conditionalFormatting>
  <conditionalFormatting sqref="K39:L39">
    <cfRule type="expression" dxfId="30" priority="17">
      <formula>K39=""</formula>
    </cfRule>
  </conditionalFormatting>
  <conditionalFormatting sqref="K46:L47">
    <cfRule type="expression" dxfId="29" priority="16">
      <formula>K46=""</formula>
    </cfRule>
  </conditionalFormatting>
  <conditionalFormatting sqref="K76:L76">
    <cfRule type="expression" dxfId="28" priority="15">
      <formula>K76=""</formula>
    </cfRule>
  </conditionalFormatting>
  <conditionalFormatting sqref="K77:L77">
    <cfRule type="expression" dxfId="27" priority="14">
      <formula>K77=""</formula>
    </cfRule>
  </conditionalFormatting>
  <conditionalFormatting sqref="K81:L81">
    <cfRule type="expression" dxfId="26" priority="13">
      <formula>K81=""</formula>
    </cfRule>
  </conditionalFormatting>
  <conditionalFormatting sqref="K82:L82">
    <cfRule type="expression" dxfId="25" priority="12">
      <formula>K82=""</formula>
    </cfRule>
  </conditionalFormatting>
  <conditionalFormatting sqref="K83:L83">
    <cfRule type="expression" dxfId="24" priority="11">
      <formula>K83=""</formula>
    </cfRule>
  </conditionalFormatting>
  <conditionalFormatting sqref="K78">
    <cfRule type="expression" dxfId="23" priority="10">
      <formula>K78=""</formula>
    </cfRule>
  </conditionalFormatting>
  <conditionalFormatting sqref="K79">
    <cfRule type="expression" dxfId="22" priority="9">
      <formula>K79=""</formula>
    </cfRule>
  </conditionalFormatting>
  <conditionalFormatting sqref="K80">
    <cfRule type="expression" dxfId="21" priority="8">
      <formula>K80=""</formula>
    </cfRule>
  </conditionalFormatting>
  <conditionalFormatting sqref="L78">
    <cfRule type="expression" dxfId="20" priority="7">
      <formula>L78=""</formula>
    </cfRule>
  </conditionalFormatting>
  <conditionalFormatting sqref="L79">
    <cfRule type="expression" dxfId="19" priority="6">
      <formula>L79=""</formula>
    </cfRule>
  </conditionalFormatting>
  <conditionalFormatting sqref="L80">
    <cfRule type="expression" dxfId="18" priority="5">
      <formula>L80=""</formula>
    </cfRule>
  </conditionalFormatting>
  <conditionalFormatting sqref="K87:L87">
    <cfRule type="expression" dxfId="17" priority="4">
      <formula>K87=""</formula>
    </cfRule>
  </conditionalFormatting>
  <conditionalFormatting sqref="K88:L88">
    <cfRule type="expression" dxfId="16" priority="3">
      <formula>K88=""</formula>
    </cfRule>
  </conditionalFormatting>
  <conditionalFormatting sqref="K89:L89">
    <cfRule type="expression" dxfId="15" priority="2">
      <formula>K89=""</formula>
    </cfRule>
  </conditionalFormatting>
  <conditionalFormatting sqref="K90:L90">
    <cfRule type="expression" dxfId="14" priority="1">
      <formula>K90=""</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4.4" x14ac:dyDescent="0.3"/>
  <cols>
    <col min="1" max="1" width="10.88671875" customWidth="1"/>
    <col min="2" max="2" width="29.44140625" customWidth="1"/>
    <col min="3" max="3" width="35" customWidth="1"/>
    <col min="4" max="4" width="12.6640625" customWidth="1"/>
    <col min="5" max="8" width="10.88671875" customWidth="1"/>
    <col min="9" max="9" width="3.109375" customWidth="1"/>
    <col min="10" max="12" width="10.88671875" customWidth="1"/>
    <col min="13" max="13" width="3.6640625" customWidth="1"/>
    <col min="14" max="14" width="4.6640625" customWidth="1"/>
    <col min="15" max="15" width="4" style="9" customWidth="1"/>
    <col min="16" max="16" width="4.88671875" style="9" customWidth="1"/>
    <col min="17" max="16384" width="10.88671875" style="1" hidden="1"/>
  </cols>
  <sheetData>
    <row r="1" spans="1:14" x14ac:dyDescent="0.3">
      <c r="B1" s="14"/>
      <c r="C1" s="13" t="s">
        <v>853</v>
      </c>
      <c r="D1" s="14"/>
      <c r="E1" s="594" t="s">
        <v>854</v>
      </c>
      <c r="F1" s="594"/>
      <c r="G1" s="594"/>
      <c r="H1" s="594"/>
      <c r="I1" s="594"/>
      <c r="J1" s="594"/>
      <c r="K1" s="594"/>
      <c r="L1" s="594"/>
      <c r="M1" s="594"/>
      <c r="N1" s="594"/>
    </row>
    <row r="2" spans="1:14" ht="18.600000000000001" thickBot="1" x14ac:dyDescent="0.4">
      <c r="B2" s="15" t="s">
        <v>123</v>
      </c>
      <c r="C2" s="14"/>
      <c r="D2" s="14"/>
      <c r="E2" s="594"/>
      <c r="F2" s="594"/>
      <c r="G2" s="594"/>
      <c r="H2" s="594"/>
      <c r="I2" s="594"/>
      <c r="J2" s="594"/>
      <c r="K2" s="594"/>
      <c r="L2" s="594"/>
      <c r="M2" s="594"/>
      <c r="N2" s="594"/>
    </row>
    <row r="3" spans="1:14" ht="26.1" customHeight="1" thickBot="1" x14ac:dyDescent="0.35">
      <c r="B3" s="14" t="s">
        <v>95</v>
      </c>
      <c r="C3" s="16" t="str">
        <f>EUROCOPA!I108</f>
        <v>ESCRIBE TU NOMBRE</v>
      </c>
      <c r="D3" s="14"/>
      <c r="E3" s="597" t="s">
        <v>849</v>
      </c>
      <c r="F3" s="597"/>
      <c r="G3" s="597"/>
      <c r="H3" s="597"/>
      <c r="I3" s="597"/>
      <c r="J3" s="597"/>
      <c r="K3" s="597"/>
      <c r="L3" s="597"/>
      <c r="M3" s="597"/>
      <c r="N3" s="598"/>
    </row>
    <row r="4" spans="1:14" ht="45" customHeight="1" x14ac:dyDescent="0.3">
      <c r="B4" s="14"/>
      <c r="C4" s="17" t="s">
        <v>96</v>
      </c>
      <c r="D4" s="14"/>
      <c r="E4" s="596" t="s">
        <v>855</v>
      </c>
      <c r="F4" s="596"/>
      <c r="G4" s="596"/>
      <c r="H4" s="596"/>
      <c r="I4" s="596"/>
      <c r="J4" s="596"/>
      <c r="K4" s="596"/>
      <c r="L4" s="596"/>
      <c r="M4" s="596"/>
      <c r="N4" s="447"/>
    </row>
    <row r="5" spans="1:14" ht="18.899999999999999" customHeight="1" x14ac:dyDescent="0.35">
      <c r="B5" s="15" t="s">
        <v>16</v>
      </c>
      <c r="E5" s="582" t="s">
        <v>856</v>
      </c>
      <c r="F5" s="582"/>
      <c r="G5" s="582"/>
      <c r="H5" s="582"/>
      <c r="I5" s="582"/>
      <c r="J5" s="438"/>
      <c r="K5" s="438"/>
      <c r="L5" s="438"/>
      <c r="M5" s="446"/>
      <c r="N5" s="447"/>
    </row>
    <row r="6" spans="1:14" ht="15" customHeight="1" x14ac:dyDescent="0.3">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3">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3">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3">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3">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 customHeight="1" x14ac:dyDescent="0.3">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3">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3">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3">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3">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3">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 customHeight="1" x14ac:dyDescent="0.3">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3">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3">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3">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3">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3">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 customHeight="1" x14ac:dyDescent="0.3">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3">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3">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3">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3">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3">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 customHeight="1" x14ac:dyDescent="0.3">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3">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3">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3">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3">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3">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 customHeight="1" x14ac:dyDescent="0.3">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3">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3">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3">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3">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3">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 customHeight="1" x14ac:dyDescent="0.3">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3">
      <c r="A42" s="424"/>
      <c r="C42" s="18"/>
      <c r="D42" s="595"/>
      <c r="E42" s="1"/>
      <c r="F42" s="1"/>
      <c r="G42" s="1"/>
      <c r="H42" s="1"/>
      <c r="I42" s="440"/>
      <c r="J42" s="1"/>
      <c r="K42" s="1"/>
      <c r="L42" s="1"/>
      <c r="M42" s="446"/>
      <c r="N42" s="447"/>
    </row>
    <row r="43" spans="1:14" ht="18.899999999999999" customHeight="1" x14ac:dyDescent="0.35">
      <c r="A43" s="424"/>
      <c r="B43" s="15" t="s">
        <v>97</v>
      </c>
      <c r="C43" s="18"/>
      <c r="D43" s="595"/>
      <c r="E43" s="1"/>
      <c r="F43" s="1"/>
      <c r="G43" s="1"/>
      <c r="H43" s="1"/>
      <c r="I43" s="440"/>
      <c r="J43" s="1"/>
      <c r="K43" s="1"/>
      <c r="L43" s="1"/>
      <c r="M43" s="446"/>
      <c r="N43" s="447"/>
    </row>
    <row r="44" spans="1:14" ht="15" customHeight="1" x14ac:dyDescent="0.3">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3">
      <c r="A45" s="606"/>
      <c r="B45" s="14" t="s">
        <v>99</v>
      </c>
      <c r="C45" s="18" t="str">
        <f ca="1">IF(SUM(EUROCOPA!$T$6:$T$9)=12,EUROCOPA!R7,B45)</f>
        <v>Gales</v>
      </c>
      <c r="D45" s="595"/>
      <c r="E45" s="1"/>
      <c r="F45" s="1"/>
      <c r="G45" s="1"/>
      <c r="H45" s="1"/>
      <c r="I45" s="440"/>
      <c r="J45" s="1"/>
      <c r="K45" s="1"/>
      <c r="L45" s="1"/>
      <c r="M45" s="446"/>
      <c r="N45" s="447"/>
    </row>
    <row r="46" spans="1:14" ht="15" customHeight="1" x14ac:dyDescent="0.3">
      <c r="A46" s="606"/>
      <c r="B46" s="14" t="s">
        <v>100</v>
      </c>
      <c r="C46" s="18" t="str">
        <f ca="1">IF(SUM(EUROCOPA!$T$6:$T$9)=12,EUROCOPA!R8,B46)</f>
        <v>Suiza</v>
      </c>
      <c r="D46" s="595"/>
      <c r="E46" s="1"/>
      <c r="F46" s="1"/>
      <c r="G46" s="1"/>
      <c r="H46" s="1"/>
      <c r="I46" s="440"/>
      <c r="J46" s="1"/>
      <c r="K46" s="1"/>
      <c r="L46" s="1"/>
      <c r="M46" s="446"/>
      <c r="N46" s="447"/>
    </row>
    <row r="47" spans="1:14" ht="15" customHeight="1" x14ac:dyDescent="0.3">
      <c r="A47" s="606"/>
      <c r="B47" s="14" t="s">
        <v>101</v>
      </c>
      <c r="C47" s="18" t="str">
        <f ca="1">IF(SUM(EUROCOPA!$T$6:$T$9)=12,EUROCOPA!R9,B47)</f>
        <v>Turquia</v>
      </c>
      <c r="D47" s="595"/>
      <c r="E47" s="1"/>
      <c r="F47" s="1"/>
      <c r="G47" s="1"/>
      <c r="H47" s="1"/>
      <c r="I47" s="440"/>
      <c r="J47" s="1"/>
      <c r="K47" s="1"/>
      <c r="L47" s="1"/>
      <c r="M47" s="446"/>
      <c r="N47" s="447"/>
    </row>
    <row r="48" spans="1:14" ht="15" customHeight="1" x14ac:dyDescent="0.3">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3">
      <c r="A49" s="607"/>
      <c r="B49" s="14" t="s">
        <v>103</v>
      </c>
      <c r="C49" s="18" t="str">
        <f ca="1">IF(SUM(EUROCOPA!$T$14:$T$17)=12,EUROCOPA!R15,B49)</f>
        <v>Dinamarca</v>
      </c>
      <c r="D49" s="595"/>
      <c r="E49" s="1"/>
      <c r="F49" s="1"/>
      <c r="G49" s="1"/>
      <c r="H49" s="1"/>
      <c r="I49" s="440"/>
      <c r="J49" s="1"/>
      <c r="K49" s="1"/>
      <c r="L49" s="1"/>
      <c r="M49" s="446"/>
      <c r="N49" s="447"/>
    </row>
    <row r="50" spans="1:14" x14ac:dyDescent="0.3">
      <c r="A50" s="607"/>
      <c r="B50" s="14" t="s">
        <v>104</v>
      </c>
      <c r="C50" s="18" t="str">
        <f ca="1">IF(SUM(EUROCOPA!$T$14:$T$17)=12,EUROCOPA!R16,B50)</f>
        <v>Finlandia</v>
      </c>
      <c r="D50" s="595"/>
      <c r="E50" s="1"/>
      <c r="F50" s="1"/>
      <c r="G50" s="1"/>
      <c r="H50" s="1"/>
      <c r="I50" s="440"/>
      <c r="J50" s="1"/>
      <c r="K50" s="1"/>
      <c r="L50" s="1"/>
      <c r="M50" s="446"/>
      <c r="N50" s="447"/>
    </row>
    <row r="51" spans="1:14" x14ac:dyDescent="0.3">
      <c r="A51" s="607"/>
      <c r="B51" s="14" t="s">
        <v>105</v>
      </c>
      <c r="C51" s="18" t="str">
        <f ca="1">IF(SUM(EUROCOPA!$T$14:$T$17)=12,EUROCOPA!R17,B51)</f>
        <v>Rusia</v>
      </c>
      <c r="D51" s="595"/>
      <c r="E51" s="1"/>
      <c r="F51" s="1"/>
      <c r="G51" s="1"/>
      <c r="H51" s="1"/>
      <c r="I51" s="440"/>
      <c r="J51" s="1"/>
      <c r="K51" s="1"/>
      <c r="L51" s="1"/>
      <c r="M51" s="446"/>
      <c r="N51" s="447"/>
    </row>
    <row r="52" spans="1:14" x14ac:dyDescent="0.3">
      <c r="A52" s="608" t="s">
        <v>2</v>
      </c>
      <c r="B52" s="14" t="s">
        <v>106</v>
      </c>
      <c r="C52" s="18" t="str">
        <f ca="1">IF(SUM(EUROCOPA!$T$22:$T$25)=12,EUROCOPA!R22,B52)</f>
        <v>Países Bajos</v>
      </c>
      <c r="D52" s="595"/>
      <c r="E52" s="1"/>
      <c r="F52" s="1"/>
      <c r="G52" s="1"/>
      <c r="H52" s="1"/>
      <c r="I52" s="440"/>
      <c r="J52" s="1"/>
      <c r="K52" s="1"/>
      <c r="L52" s="1"/>
      <c r="M52" s="446"/>
      <c r="N52" s="447"/>
    </row>
    <row r="53" spans="1:14" x14ac:dyDescent="0.3">
      <c r="A53" s="608"/>
      <c r="B53" s="14" t="s">
        <v>107</v>
      </c>
      <c r="C53" s="18" t="str">
        <f ca="1">IF(SUM(EUROCOPA!$T$22:$T$25)=12,EUROCOPA!R23,B53)</f>
        <v>Austria</v>
      </c>
      <c r="D53" s="595"/>
      <c r="E53" s="1"/>
      <c r="F53" s="1"/>
      <c r="G53" s="1"/>
      <c r="H53" s="1"/>
      <c r="I53" s="440"/>
      <c r="J53" s="1"/>
      <c r="K53" s="1"/>
      <c r="L53" s="1"/>
      <c r="M53" s="446"/>
      <c r="N53" s="447"/>
    </row>
    <row r="54" spans="1:14" x14ac:dyDescent="0.3">
      <c r="A54" s="608"/>
      <c r="B54" s="14" t="s">
        <v>108</v>
      </c>
      <c r="C54" s="18" t="str">
        <f ca="1">IF(SUM(EUROCOPA!$T$22:$T$25)=12,EUROCOPA!R24,B54)</f>
        <v>Ucrania</v>
      </c>
      <c r="D54" s="595"/>
      <c r="E54" s="1"/>
      <c r="F54" s="1"/>
      <c r="G54" s="1"/>
      <c r="H54" s="1"/>
      <c r="I54" s="440"/>
      <c r="J54" s="1"/>
      <c r="K54" s="1"/>
      <c r="L54" s="1"/>
      <c r="M54" s="446"/>
      <c r="N54" s="447"/>
    </row>
    <row r="55" spans="1:14" x14ac:dyDescent="0.3">
      <c r="A55" s="608"/>
      <c r="B55" s="14" t="s">
        <v>109</v>
      </c>
      <c r="C55" s="18" t="str">
        <f ca="1">IF(SUM(EUROCOPA!$T$22:$T$25)=12,EUROCOPA!R25,B55)</f>
        <v>Macedonia del Norte</v>
      </c>
      <c r="D55" s="595"/>
      <c r="E55" s="1"/>
      <c r="F55" s="1"/>
      <c r="G55" s="1"/>
      <c r="H55" s="1"/>
      <c r="I55" s="440"/>
      <c r="J55" s="1"/>
      <c r="K55" s="1"/>
      <c r="L55" s="1"/>
      <c r="M55" s="446"/>
      <c r="N55" s="447"/>
    </row>
    <row r="56" spans="1:14" x14ac:dyDescent="0.3">
      <c r="A56" s="602" t="s">
        <v>128</v>
      </c>
      <c r="B56" s="14" t="s">
        <v>189</v>
      </c>
      <c r="C56" s="18" t="str">
        <f ca="1">IF(SUM(EUROCOPA!$T$30:$T$33)=12,EUROCOPA!R30,B56)</f>
        <v>Inglaterra</v>
      </c>
      <c r="D56" s="595"/>
      <c r="E56" s="1"/>
      <c r="F56" s="1"/>
      <c r="G56" s="1"/>
      <c r="H56" s="1"/>
      <c r="I56" s="440"/>
      <c r="J56" s="1"/>
      <c r="K56" s="1"/>
      <c r="L56" s="1"/>
      <c r="M56" s="446"/>
      <c r="N56" s="447"/>
    </row>
    <row r="57" spans="1:14" x14ac:dyDescent="0.3">
      <c r="A57" s="602"/>
      <c r="B57" s="14" t="s">
        <v>190</v>
      </c>
      <c r="C57" s="18" t="str">
        <f ca="1">IF(SUM(EUROCOPA!$T$30:$T$33)=12,EUROCOPA!R31,B57)</f>
        <v>Croacia</v>
      </c>
      <c r="D57" s="595"/>
      <c r="E57" s="1"/>
      <c r="F57" s="1"/>
      <c r="G57" s="1"/>
      <c r="H57" s="1"/>
      <c r="I57" s="440"/>
      <c r="J57" s="1"/>
      <c r="K57" s="1"/>
      <c r="L57" s="1"/>
      <c r="M57" s="446"/>
      <c r="N57" s="447"/>
    </row>
    <row r="58" spans="1:14" x14ac:dyDescent="0.3">
      <c r="A58" s="602"/>
      <c r="B58" s="14" t="s">
        <v>191</v>
      </c>
      <c r="C58" s="18" t="str">
        <f ca="1">IF(SUM(EUROCOPA!$T$30:$T$33)=12,EUROCOPA!R32,B58)</f>
        <v>República Checa</v>
      </c>
      <c r="D58" s="595"/>
      <c r="E58" s="1"/>
      <c r="F58" s="1"/>
      <c r="G58" s="1"/>
      <c r="H58" s="1"/>
      <c r="I58" s="440"/>
      <c r="J58" s="1"/>
      <c r="K58" s="1"/>
      <c r="L58" s="1"/>
      <c r="M58" s="446"/>
      <c r="N58" s="447"/>
    </row>
    <row r="59" spans="1:14" x14ac:dyDescent="0.3">
      <c r="A59" s="602"/>
      <c r="B59" s="14" t="s">
        <v>192</v>
      </c>
      <c r="C59" s="18" t="str">
        <f ca="1">IF(SUM(EUROCOPA!$T$30:$T$33)=12,EUROCOPA!R33,B59)</f>
        <v>Escocia</v>
      </c>
      <c r="D59" s="595"/>
      <c r="E59" s="1"/>
      <c r="F59" s="1"/>
      <c r="G59" s="1"/>
      <c r="H59" s="1"/>
      <c r="I59" s="440"/>
      <c r="J59" s="1"/>
      <c r="K59" s="1"/>
      <c r="L59" s="1"/>
      <c r="M59" s="446"/>
      <c r="N59" s="447"/>
    </row>
    <row r="60" spans="1:14" x14ac:dyDescent="0.3">
      <c r="A60" s="604" t="s">
        <v>3</v>
      </c>
      <c r="B60" s="14" t="s">
        <v>193</v>
      </c>
      <c r="C60" s="18" t="str">
        <f ca="1">IF(SUM(EUROCOPA!$T$38:$T$41)=12,EUROCOPA!R38,B60)</f>
        <v>Suecia</v>
      </c>
      <c r="D60" s="595"/>
      <c r="E60" s="1"/>
      <c r="F60" s="1"/>
      <c r="G60" s="1"/>
      <c r="H60" s="1"/>
      <c r="I60" s="440"/>
      <c r="J60" s="1"/>
      <c r="K60" s="1"/>
      <c r="L60" s="1"/>
      <c r="M60" s="446"/>
      <c r="N60" s="447"/>
    </row>
    <row r="61" spans="1:14" x14ac:dyDescent="0.3">
      <c r="A61" s="604"/>
      <c r="B61" s="14" t="s">
        <v>194</v>
      </c>
      <c r="C61" s="18" t="str">
        <f ca="1">IF(SUM(EUROCOPA!$T$38:$T$41)=12,EUROCOPA!R39,B61)</f>
        <v>España</v>
      </c>
      <c r="D61" s="595"/>
      <c r="E61" s="1"/>
      <c r="F61" s="1"/>
      <c r="G61" s="1"/>
      <c r="H61" s="1"/>
      <c r="I61" s="440"/>
      <c r="J61" s="1"/>
      <c r="K61" s="1"/>
      <c r="L61" s="1"/>
      <c r="M61" s="446"/>
      <c r="N61" s="447"/>
    </row>
    <row r="62" spans="1:14" x14ac:dyDescent="0.3">
      <c r="A62" s="604"/>
      <c r="B62" s="14" t="s">
        <v>195</v>
      </c>
      <c r="C62" s="18" t="str">
        <f ca="1">IF(SUM(EUROCOPA!$T$38:$T$41)=12,EUROCOPA!R40,B62)</f>
        <v>Eslovaquia</v>
      </c>
      <c r="D62" s="595"/>
      <c r="E62" s="1"/>
      <c r="F62" s="1"/>
      <c r="G62" s="1"/>
      <c r="H62" s="1"/>
      <c r="I62" s="440"/>
      <c r="J62" s="1"/>
      <c r="K62" s="1"/>
      <c r="L62" s="1"/>
      <c r="M62" s="446"/>
      <c r="N62" s="447"/>
    </row>
    <row r="63" spans="1:14" x14ac:dyDescent="0.3">
      <c r="A63" s="604"/>
      <c r="B63" s="14" t="s">
        <v>196</v>
      </c>
      <c r="C63" s="18" t="str">
        <f ca="1">IF(SUM(EUROCOPA!$T$38:$T$41)=12,EUROCOPA!R41,B63)</f>
        <v>Polonia</v>
      </c>
      <c r="D63" s="595"/>
      <c r="E63" s="1"/>
      <c r="F63" s="1"/>
      <c r="G63" s="1"/>
      <c r="H63" s="1"/>
      <c r="I63" s="440"/>
      <c r="J63" s="1"/>
      <c r="K63" s="1"/>
      <c r="L63" s="1"/>
      <c r="M63" s="446"/>
      <c r="N63" s="447"/>
    </row>
    <row r="64" spans="1:14" x14ac:dyDescent="0.3">
      <c r="A64" s="603" t="s">
        <v>4</v>
      </c>
      <c r="B64" s="14" t="s">
        <v>197</v>
      </c>
      <c r="C64" s="18" t="str">
        <f ca="1">IF(SUM(EUROCOPA!$T$46:$T$49)=12,EUROCOPA!R46,B64)</f>
        <v>Francia</v>
      </c>
      <c r="D64" s="595"/>
      <c r="E64" s="1"/>
      <c r="F64" s="1"/>
      <c r="G64" s="1"/>
      <c r="H64" s="1"/>
      <c r="I64" s="440"/>
      <c r="J64" s="1"/>
      <c r="K64" s="1"/>
      <c r="L64" s="1"/>
      <c r="M64" s="446"/>
      <c r="N64" s="447"/>
    </row>
    <row r="65" spans="1:14" x14ac:dyDescent="0.3">
      <c r="A65" s="603"/>
      <c r="B65" s="14" t="s">
        <v>198</v>
      </c>
      <c r="C65" s="18" t="str">
        <f ca="1">IF(SUM(EUROCOPA!$T$46:$T$49)=12,EUROCOPA!R47,B65)</f>
        <v>Alemania</v>
      </c>
      <c r="D65" s="595"/>
      <c r="E65" s="1"/>
      <c r="F65" s="1"/>
      <c r="G65" s="1"/>
      <c r="H65" s="1"/>
      <c r="I65" s="440"/>
      <c r="J65" s="1"/>
      <c r="K65" s="1"/>
      <c r="L65" s="1"/>
      <c r="M65" s="446"/>
      <c r="N65" s="447"/>
    </row>
    <row r="66" spans="1:14" x14ac:dyDescent="0.3">
      <c r="A66" s="603"/>
      <c r="B66" s="14" t="s">
        <v>199</v>
      </c>
      <c r="C66" s="18" t="str">
        <f ca="1">IF(SUM(EUROCOPA!$T$46:$T$49)=12,EUROCOPA!R48,B66)</f>
        <v>Portugal</v>
      </c>
      <c r="D66" s="595"/>
      <c r="E66" s="1"/>
      <c r="F66" s="1"/>
      <c r="G66" s="1"/>
      <c r="H66" s="1"/>
      <c r="I66" s="440"/>
      <c r="J66" s="1"/>
      <c r="K66" s="1"/>
      <c r="L66" s="1"/>
      <c r="M66" s="446"/>
      <c r="N66" s="447"/>
    </row>
    <row r="67" spans="1:14" x14ac:dyDescent="0.3">
      <c r="A67" s="603"/>
      <c r="B67" s="14" t="s">
        <v>200</v>
      </c>
      <c r="C67" s="18" t="str">
        <f ca="1">IF(SUM(EUROCOPA!$T$46:$T$49)=12,EUROCOPA!R49,B67)</f>
        <v>Hungría</v>
      </c>
      <c r="D67" s="595"/>
      <c r="E67" s="1"/>
      <c r="F67" s="1"/>
      <c r="G67" s="1"/>
      <c r="H67" s="1"/>
      <c r="I67" s="440"/>
      <c r="J67" s="1"/>
      <c r="K67" s="1"/>
      <c r="L67" s="1"/>
      <c r="M67" s="446"/>
      <c r="N67" s="447"/>
    </row>
    <row r="68" spans="1:14" x14ac:dyDescent="0.3">
      <c r="A68" s="425"/>
      <c r="B68" s="9"/>
      <c r="C68" s="400"/>
      <c r="D68" s="595"/>
      <c r="E68" s="1"/>
      <c r="F68" s="1"/>
      <c r="G68" s="1"/>
      <c r="H68" s="1"/>
      <c r="I68" s="440"/>
      <c r="J68" s="1"/>
      <c r="K68" s="1"/>
      <c r="L68" s="1"/>
      <c r="M68" s="446"/>
      <c r="N68" s="447"/>
    </row>
    <row r="69" spans="1:14" ht="18" x14ac:dyDescent="0.35">
      <c r="A69" s="425"/>
      <c r="B69" s="15" t="s">
        <v>201</v>
      </c>
      <c r="C69" s="400"/>
      <c r="D69" s="595"/>
      <c r="E69" s="1"/>
      <c r="F69" s="1"/>
      <c r="G69" s="1"/>
      <c r="H69" s="1"/>
      <c r="I69" s="440"/>
      <c r="J69" s="1"/>
      <c r="K69" s="1"/>
      <c r="L69" s="1"/>
      <c r="M69" s="446"/>
      <c r="N69" s="447"/>
    </row>
    <row r="70" spans="1:14" ht="15" customHeight="1" x14ac:dyDescent="0.3">
      <c r="A70" s="605" t="s">
        <v>167</v>
      </c>
      <c r="B70" s="14" t="s">
        <v>202</v>
      </c>
      <c r="C70" s="400" t="str">
        <f ca="1">EUROCOPA!I76</f>
        <v>Gales</v>
      </c>
      <c r="D70" s="595"/>
      <c r="E70" s="1"/>
      <c r="F70" s="1"/>
      <c r="G70" s="1"/>
      <c r="H70" s="1"/>
      <c r="I70" s="440"/>
      <c r="J70" s="1"/>
      <c r="K70" s="1"/>
      <c r="L70" s="1"/>
      <c r="M70" s="446"/>
      <c r="N70" s="447"/>
    </row>
    <row r="71" spans="1:14" ht="15" customHeight="1" x14ac:dyDescent="0.3">
      <c r="A71" s="605"/>
      <c r="B71" s="14" t="s">
        <v>202</v>
      </c>
      <c r="C71" s="400" t="str">
        <f ca="1">EUROCOPA!I77</f>
        <v>Italia</v>
      </c>
      <c r="D71" s="595"/>
      <c r="E71" s="1"/>
      <c r="F71" s="1"/>
      <c r="G71" s="1"/>
      <c r="H71" s="1"/>
      <c r="I71" s="440"/>
      <c r="J71" s="1"/>
      <c r="K71" s="1"/>
      <c r="L71" s="1"/>
      <c r="M71" s="446"/>
      <c r="N71" s="447"/>
    </row>
    <row r="72" spans="1:14" ht="15" customHeight="1" x14ac:dyDescent="0.3">
      <c r="A72" s="605"/>
      <c r="B72" s="14" t="s">
        <v>202</v>
      </c>
      <c r="C72" s="400" t="str">
        <f ca="1">EUROCOPA!I78</f>
        <v>Países Bajos</v>
      </c>
      <c r="D72" s="595"/>
      <c r="E72" s="1"/>
      <c r="F72" s="1"/>
      <c r="G72" s="1"/>
      <c r="H72" s="1"/>
      <c r="I72" s="440"/>
      <c r="J72" s="1"/>
      <c r="K72" s="1"/>
      <c r="L72" s="1"/>
      <c r="M72" s="446"/>
      <c r="N72" s="447"/>
    </row>
    <row r="73" spans="1:14" ht="15" customHeight="1" x14ac:dyDescent="0.3">
      <c r="A73" s="605"/>
      <c r="B73" s="14" t="s">
        <v>202</v>
      </c>
      <c r="C73" s="400" t="str">
        <f ca="1">EUROCOPA!I79</f>
        <v>Bélgica</v>
      </c>
      <c r="D73" s="595"/>
      <c r="E73" s="1"/>
      <c r="F73" s="1"/>
      <c r="G73" s="1"/>
      <c r="H73" s="1"/>
      <c r="I73" s="440"/>
      <c r="J73" s="1"/>
      <c r="K73" s="1"/>
      <c r="L73" s="1"/>
      <c r="M73" s="446"/>
      <c r="N73" s="447"/>
    </row>
    <row r="74" spans="1:14" ht="15" customHeight="1" x14ac:dyDescent="0.3">
      <c r="A74" s="605"/>
      <c r="B74" s="14" t="s">
        <v>202</v>
      </c>
      <c r="C74" s="400" t="str">
        <f ca="1">EUROCOPA!I80</f>
        <v>Croacia</v>
      </c>
      <c r="D74" s="595"/>
      <c r="E74" s="1"/>
      <c r="F74" s="1"/>
      <c r="G74" s="1"/>
      <c r="H74" s="1"/>
      <c r="I74" s="440"/>
      <c r="J74" s="1"/>
      <c r="K74" s="1"/>
      <c r="L74" s="1"/>
      <c r="M74" s="446"/>
      <c r="N74" s="447"/>
    </row>
    <row r="75" spans="1:14" ht="15" customHeight="1" x14ac:dyDescent="0.3">
      <c r="A75" s="605"/>
      <c r="B75" s="14" t="s">
        <v>202</v>
      </c>
      <c r="C75" s="400" t="str">
        <f ca="1">EUROCOPA!I81</f>
        <v>Francia</v>
      </c>
      <c r="D75" s="595"/>
      <c r="E75" s="1"/>
      <c r="F75" s="1"/>
      <c r="G75" s="1"/>
      <c r="H75" s="1"/>
      <c r="I75" s="440"/>
      <c r="J75" s="1"/>
      <c r="K75" s="1"/>
      <c r="L75" s="1"/>
      <c r="M75" s="446"/>
      <c r="N75" s="447"/>
    </row>
    <row r="76" spans="1:14" ht="15" customHeight="1" x14ac:dyDescent="0.3">
      <c r="A76" s="605"/>
      <c r="B76" s="14" t="s">
        <v>202</v>
      </c>
      <c r="C76" s="400" t="str">
        <f ca="1">EUROCOPA!I82</f>
        <v>Inglaterra</v>
      </c>
      <c r="D76" s="595"/>
      <c r="E76" s="1"/>
      <c r="F76" s="1"/>
      <c r="G76" s="1"/>
      <c r="H76" s="1"/>
      <c r="I76" s="440"/>
      <c r="J76" s="1"/>
      <c r="K76" s="1"/>
      <c r="L76" s="1"/>
      <c r="M76" s="446"/>
      <c r="N76" s="447"/>
    </row>
    <row r="77" spans="1:14" ht="15" customHeight="1" x14ac:dyDescent="0.3">
      <c r="A77" s="605"/>
      <c r="B77" s="14" t="s">
        <v>202</v>
      </c>
      <c r="C77" s="400" t="str">
        <f ca="1">EUROCOPA!I83</f>
        <v>Suecia</v>
      </c>
      <c r="D77" s="595"/>
      <c r="E77" s="1"/>
      <c r="F77" s="1"/>
      <c r="G77" s="1"/>
      <c r="H77" s="1"/>
      <c r="I77" s="440"/>
      <c r="J77" s="1"/>
      <c r="K77" s="1"/>
      <c r="L77" s="1"/>
      <c r="M77" s="446"/>
      <c r="N77" s="447"/>
    </row>
    <row r="78" spans="1:14" ht="15" customHeight="1" x14ac:dyDescent="0.3">
      <c r="A78" s="605"/>
      <c r="B78" s="14" t="s">
        <v>202</v>
      </c>
      <c r="C78" s="400" t="str">
        <f ca="1">EUROCOPA!N76</f>
        <v>Dinamarca</v>
      </c>
      <c r="D78" s="595"/>
      <c r="E78" s="1"/>
      <c r="F78" s="1"/>
      <c r="G78" s="1"/>
      <c r="H78" s="1"/>
      <c r="I78" s="440"/>
      <c r="J78" s="1"/>
      <c r="K78" s="1"/>
      <c r="L78" s="1"/>
      <c r="M78" s="446"/>
      <c r="N78" s="447"/>
    </row>
    <row r="79" spans="1:14" ht="15" customHeight="1" x14ac:dyDescent="0.3">
      <c r="A79" s="605"/>
      <c r="B79" s="14" t="s">
        <v>202</v>
      </c>
      <c r="C79" s="400" t="str">
        <f ca="1">EUROCOPA!N77</f>
        <v>Austria</v>
      </c>
      <c r="D79" s="595"/>
      <c r="E79" s="1"/>
      <c r="F79" s="1"/>
      <c r="G79" s="1"/>
      <c r="H79" s="1"/>
      <c r="I79" s="440"/>
      <c r="J79" s="1"/>
      <c r="K79" s="1"/>
      <c r="L79" s="1"/>
      <c r="M79" s="446"/>
      <c r="N79" s="447"/>
    </row>
    <row r="80" spans="1:14" ht="15" customHeight="1" x14ac:dyDescent="0.3">
      <c r="A80" s="605"/>
      <c r="B80" s="14" t="s">
        <v>202</v>
      </c>
      <c r="C80" s="400" t="str">
        <f ca="1">EUROCOPA!N78</f>
        <v>República Checa</v>
      </c>
      <c r="D80" s="595"/>
      <c r="E80" s="1"/>
      <c r="F80" s="1"/>
      <c r="G80" s="1"/>
      <c r="H80" s="1"/>
      <c r="I80" s="440"/>
      <c r="J80" s="1"/>
      <c r="K80" s="1"/>
      <c r="L80" s="1"/>
      <c r="M80" s="446"/>
      <c r="N80" s="447"/>
    </row>
    <row r="81" spans="1:14" ht="15" customHeight="1" x14ac:dyDescent="0.3">
      <c r="A81" s="605"/>
      <c r="B81" s="14" t="s">
        <v>202</v>
      </c>
      <c r="C81" s="400" t="str">
        <f ca="1">EUROCOPA!N79</f>
        <v>Portugal</v>
      </c>
      <c r="D81" s="595"/>
      <c r="E81" s="1"/>
      <c r="F81" s="1"/>
      <c r="G81" s="1"/>
      <c r="H81" s="1"/>
      <c r="I81" s="440"/>
      <c r="J81" s="1"/>
      <c r="K81" s="1"/>
      <c r="L81" s="1"/>
      <c r="M81" s="446"/>
      <c r="N81" s="447"/>
    </row>
    <row r="82" spans="1:14" ht="15" customHeight="1" x14ac:dyDescent="0.3">
      <c r="A82" s="605"/>
      <c r="B82" s="14" t="s">
        <v>202</v>
      </c>
      <c r="C82" s="400" t="str">
        <f ca="1">EUROCOPA!N80</f>
        <v>España</v>
      </c>
      <c r="D82" s="595"/>
      <c r="E82" s="1"/>
      <c r="F82" s="1"/>
      <c r="G82" s="1"/>
      <c r="H82" s="1"/>
      <c r="I82" s="440"/>
      <c r="J82" s="1"/>
      <c r="K82" s="1"/>
      <c r="L82" s="1"/>
      <c r="M82" s="446"/>
      <c r="N82" s="447"/>
    </row>
    <row r="83" spans="1:14" ht="15" customHeight="1" x14ac:dyDescent="0.3">
      <c r="A83" s="605"/>
      <c r="B83" s="14" t="s">
        <v>202</v>
      </c>
      <c r="C83" s="400" t="str">
        <f ca="1">EUROCOPA!N81</f>
        <v>Suiza</v>
      </c>
      <c r="D83" s="595"/>
      <c r="E83" s="1"/>
      <c r="F83" s="1"/>
      <c r="G83" s="1"/>
      <c r="H83" s="1"/>
      <c r="I83" s="440"/>
      <c r="J83" s="1"/>
      <c r="K83" s="1"/>
      <c r="L83" s="1"/>
      <c r="M83" s="446"/>
      <c r="N83" s="447"/>
    </row>
    <row r="84" spans="1:14" ht="15" customHeight="1" x14ac:dyDescent="0.3">
      <c r="A84" s="605"/>
      <c r="B84" s="14" t="s">
        <v>202</v>
      </c>
      <c r="C84" s="400" t="str">
        <f ca="1">EUROCOPA!N82</f>
        <v>Alemania</v>
      </c>
      <c r="D84" s="595"/>
      <c r="E84" s="1"/>
      <c r="F84" s="1"/>
      <c r="G84" s="1"/>
      <c r="H84" s="1"/>
      <c r="I84" s="440"/>
      <c r="J84" s="1"/>
      <c r="K84" s="1"/>
      <c r="L84" s="1"/>
      <c r="M84" s="446"/>
      <c r="N84" s="447"/>
    </row>
    <row r="85" spans="1:14" ht="15" customHeight="1" x14ac:dyDescent="0.3">
      <c r="A85" s="605"/>
      <c r="B85" s="14" t="s">
        <v>202</v>
      </c>
      <c r="C85" s="400" t="str">
        <f ca="1">EUROCOPA!N83</f>
        <v>Ucrania</v>
      </c>
      <c r="D85" s="595"/>
      <c r="E85" s="1"/>
      <c r="F85" s="1"/>
      <c r="G85" s="1"/>
      <c r="H85" s="1"/>
      <c r="I85" s="448"/>
      <c r="J85" s="1"/>
      <c r="K85" s="1"/>
      <c r="L85" s="1"/>
      <c r="M85" s="446"/>
      <c r="N85" s="447"/>
    </row>
    <row r="86" spans="1:14" ht="20.100000000000001" customHeight="1" x14ac:dyDescent="0.3">
      <c r="A86" s="425"/>
      <c r="B86" s="9"/>
      <c r="C86" s="400"/>
      <c r="D86" s="1"/>
      <c r="E86" s="578" t="s">
        <v>850</v>
      </c>
      <c r="F86" s="579"/>
      <c r="G86" s="579"/>
      <c r="H86" s="579"/>
      <c r="I86" s="579"/>
      <c r="J86" s="579"/>
      <c r="K86" s="579"/>
      <c r="L86" s="580"/>
      <c r="M86" s="430"/>
      <c r="N86" s="447"/>
    </row>
    <row r="87" spans="1:14" ht="23.1" customHeight="1" x14ac:dyDescent="0.35">
      <c r="A87" s="425"/>
      <c r="B87" s="15" t="s">
        <v>203</v>
      </c>
      <c r="C87" s="400"/>
      <c r="D87" s="1"/>
      <c r="E87" s="581" t="s">
        <v>859</v>
      </c>
      <c r="F87" s="582"/>
      <c r="G87" s="582"/>
      <c r="H87" s="582"/>
      <c r="I87" s="582"/>
      <c r="J87" s="582"/>
      <c r="K87" s="582"/>
      <c r="L87" s="583"/>
      <c r="M87" s="428"/>
      <c r="N87" s="447"/>
    </row>
    <row r="88" spans="1:14" ht="15" customHeight="1" x14ac:dyDescent="0.3">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90" t="s">
        <v>167</v>
      </c>
      <c r="E88" s="584" t="s">
        <v>851</v>
      </c>
      <c r="F88" s="585"/>
      <c r="G88" s="585"/>
      <c r="H88" s="585"/>
      <c r="I88" s="429"/>
      <c r="J88" s="1"/>
      <c r="K88" s="1"/>
      <c r="L88" s="1"/>
      <c r="M88" s="428"/>
      <c r="N88" s="447"/>
    </row>
    <row r="89" spans="1:14" ht="15" customHeight="1" x14ac:dyDescent="0.3">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90"/>
      <c r="E89" s="586"/>
      <c r="F89" s="587"/>
      <c r="G89" s="587"/>
      <c r="H89" s="587"/>
      <c r="I89" s="429"/>
      <c r="J89" s="1"/>
      <c r="K89" s="1"/>
      <c r="L89" s="1"/>
      <c r="M89" s="428"/>
      <c r="N89" s="447"/>
    </row>
    <row r="90" spans="1:14" ht="15" customHeight="1" x14ac:dyDescent="0.3">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90"/>
      <c r="E90" s="586"/>
      <c r="F90" s="587"/>
      <c r="G90" s="587"/>
      <c r="H90" s="587"/>
      <c r="I90" s="429"/>
      <c r="J90" s="1"/>
      <c r="K90" s="1"/>
      <c r="L90" s="1"/>
      <c r="M90" s="428"/>
      <c r="N90" s="447"/>
    </row>
    <row r="91" spans="1:14" ht="15" customHeight="1" x14ac:dyDescent="0.3">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90"/>
      <c r="E91" s="586"/>
      <c r="F91" s="587"/>
      <c r="G91" s="587"/>
      <c r="H91" s="587"/>
      <c r="I91" s="429"/>
      <c r="J91" s="1"/>
      <c r="K91" s="1"/>
      <c r="L91" s="1"/>
      <c r="M91" s="428"/>
      <c r="N91" s="447"/>
    </row>
    <row r="92" spans="1:14" ht="15" customHeight="1" x14ac:dyDescent="0.3">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90"/>
      <c r="E92" s="1"/>
      <c r="F92" s="1"/>
      <c r="G92" s="1"/>
      <c r="H92" s="1"/>
      <c r="I92" s="429"/>
      <c r="J92" s="1"/>
      <c r="K92" s="1"/>
      <c r="L92" s="1"/>
      <c r="M92" s="428"/>
      <c r="N92" s="447"/>
    </row>
    <row r="93" spans="1:14" ht="15" customHeight="1" x14ac:dyDescent="0.3">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90"/>
      <c r="E93" s="1"/>
      <c r="F93" s="1"/>
      <c r="G93" s="1"/>
      <c r="H93" s="1"/>
      <c r="I93" s="429"/>
      <c r="J93" s="1"/>
      <c r="K93" s="1"/>
      <c r="L93" s="1"/>
      <c r="M93" s="428"/>
      <c r="N93" s="447"/>
    </row>
    <row r="94" spans="1:14" ht="15" customHeight="1" x14ac:dyDescent="0.3">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90"/>
      <c r="E94" s="1"/>
      <c r="F94" s="1"/>
      <c r="G94" s="1"/>
      <c r="H94" s="1"/>
      <c r="I94" s="429"/>
      <c r="J94" s="1"/>
      <c r="K94" s="1"/>
      <c r="L94" s="1"/>
      <c r="M94" s="428"/>
      <c r="N94" s="447"/>
    </row>
    <row r="95" spans="1:14" ht="15" customHeight="1" x14ac:dyDescent="0.3">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90"/>
      <c r="E95" s="1"/>
      <c r="F95" s="1"/>
      <c r="G95" s="1"/>
      <c r="H95" s="1"/>
      <c r="I95" s="429"/>
      <c r="J95" s="1"/>
      <c r="K95" s="1"/>
      <c r="L95" s="1"/>
      <c r="M95" s="428"/>
      <c r="N95" s="447"/>
    </row>
    <row r="96" spans="1:14" ht="15" customHeight="1" x14ac:dyDescent="0.3">
      <c r="A96" s="425"/>
      <c r="B96" s="9"/>
      <c r="C96" s="400"/>
      <c r="D96" s="590"/>
      <c r="E96" s="1"/>
      <c r="F96" s="1"/>
      <c r="G96" s="1"/>
      <c r="H96" s="1"/>
      <c r="I96" s="429"/>
      <c r="J96" s="1"/>
      <c r="K96" s="1"/>
      <c r="L96" s="1"/>
      <c r="M96" s="428"/>
      <c r="N96" s="447"/>
    </row>
    <row r="97" spans="1:14" ht="18.899999999999999" customHeight="1" x14ac:dyDescent="0.35">
      <c r="A97" s="424"/>
      <c r="B97" s="15" t="s">
        <v>110</v>
      </c>
      <c r="C97" s="18"/>
      <c r="D97" s="590"/>
      <c r="E97" s="1"/>
      <c r="F97" s="1"/>
      <c r="G97" s="1"/>
      <c r="H97" s="1"/>
      <c r="I97" s="429"/>
      <c r="J97" s="1"/>
      <c r="K97" s="1"/>
      <c r="L97" s="1"/>
      <c r="M97" s="428"/>
      <c r="N97" s="447"/>
    </row>
    <row r="98" spans="1:14" ht="15" customHeight="1" x14ac:dyDescent="0.3">
      <c r="A98" s="605" t="s">
        <v>83</v>
      </c>
      <c r="B98" s="14" t="s">
        <v>111</v>
      </c>
      <c r="C98" s="18" t="str">
        <f ca="1">EUROCOPA!I87</f>
        <v>Suiza</v>
      </c>
      <c r="D98" s="590"/>
      <c r="E98" s="1"/>
      <c r="F98" s="1"/>
      <c r="G98" s="1"/>
      <c r="H98" s="1"/>
      <c r="I98" s="429"/>
      <c r="J98" s="1"/>
      <c r="K98" s="1"/>
      <c r="L98" s="1"/>
      <c r="M98" s="428"/>
      <c r="N98" s="447"/>
    </row>
    <row r="99" spans="1:14" ht="15" customHeight="1" x14ac:dyDescent="0.3">
      <c r="A99" s="605"/>
      <c r="B99" s="14" t="s">
        <v>111</v>
      </c>
      <c r="C99" s="18" t="str">
        <f ca="1">EUROCOPA!I88</f>
        <v>Bélgica</v>
      </c>
      <c r="D99" s="590"/>
      <c r="E99" s="1"/>
      <c r="F99" s="1"/>
      <c r="G99" s="1"/>
      <c r="H99" s="1"/>
      <c r="I99" s="429"/>
      <c r="J99" s="1"/>
      <c r="K99" s="1"/>
      <c r="L99" s="1"/>
      <c r="M99" s="428"/>
      <c r="N99" s="447"/>
    </row>
    <row r="100" spans="1:14" ht="15" customHeight="1" x14ac:dyDescent="0.3">
      <c r="A100" s="605"/>
      <c r="B100" s="14" t="s">
        <v>111</v>
      </c>
      <c r="C100" s="18" t="str">
        <f ca="1">EUROCOPA!I89</f>
        <v>República Checa</v>
      </c>
      <c r="D100" s="590"/>
      <c r="E100" s="1"/>
      <c r="F100" s="1"/>
      <c r="G100" s="1"/>
      <c r="H100" s="1"/>
      <c r="I100" s="429"/>
      <c r="J100" s="1"/>
      <c r="K100" s="1"/>
      <c r="L100" s="1"/>
      <c r="M100" s="428"/>
      <c r="N100" s="447"/>
    </row>
    <row r="101" spans="1:14" ht="15" customHeight="1" x14ac:dyDescent="0.3">
      <c r="A101" s="605"/>
      <c r="B101" s="14" t="s">
        <v>111</v>
      </c>
      <c r="C101" s="18" t="str">
        <f ca="1">EUROCOPA!I90</f>
        <v>Ucrania</v>
      </c>
      <c r="D101" s="590"/>
      <c r="E101" s="1"/>
      <c r="F101" s="1"/>
      <c r="G101" s="1"/>
      <c r="H101" s="1"/>
      <c r="I101" s="429"/>
      <c r="J101" s="1"/>
      <c r="K101" s="1"/>
      <c r="L101" s="1"/>
      <c r="M101" s="428"/>
      <c r="N101" s="447"/>
    </row>
    <row r="102" spans="1:14" ht="15" customHeight="1" x14ac:dyDescent="0.3">
      <c r="A102" s="605"/>
      <c r="B102" s="14" t="s">
        <v>111</v>
      </c>
      <c r="C102" s="18" t="str">
        <f ca="1">EUROCOPA!N87</f>
        <v>España</v>
      </c>
      <c r="D102" s="590"/>
      <c r="E102" s="1"/>
      <c r="F102" s="1"/>
      <c r="G102" s="1"/>
      <c r="H102" s="1"/>
      <c r="I102" s="429"/>
      <c r="J102" s="1"/>
      <c r="K102" s="1"/>
      <c r="L102" s="1"/>
      <c r="M102" s="428"/>
      <c r="N102" s="447"/>
    </row>
    <row r="103" spans="1:14" ht="15" customHeight="1" x14ac:dyDescent="0.3">
      <c r="A103" s="605"/>
      <c r="B103" s="14" t="s">
        <v>111</v>
      </c>
      <c r="C103" s="18" t="str">
        <f ca="1">EUROCOPA!N88</f>
        <v>Italia</v>
      </c>
      <c r="D103" s="590"/>
      <c r="E103" s="1"/>
      <c r="F103" s="1"/>
      <c r="G103" s="1"/>
      <c r="H103" s="1"/>
      <c r="I103" s="429"/>
      <c r="J103" s="1"/>
      <c r="K103" s="1"/>
      <c r="L103" s="1"/>
      <c r="M103" s="428"/>
      <c r="N103" s="447"/>
    </row>
    <row r="104" spans="1:14" ht="15" customHeight="1" x14ac:dyDescent="0.3">
      <c r="A104" s="605"/>
      <c r="B104" s="14" t="s">
        <v>111</v>
      </c>
      <c r="C104" s="18" t="str">
        <f ca="1">EUROCOPA!N89</f>
        <v>Dinamarca</v>
      </c>
      <c r="D104" s="590"/>
      <c r="E104" s="1"/>
      <c r="F104" s="1"/>
      <c r="G104" s="1"/>
      <c r="H104" s="1"/>
      <c r="I104" s="429"/>
      <c r="J104" s="1"/>
      <c r="K104" s="1"/>
      <c r="L104" s="1"/>
      <c r="M104" s="428"/>
      <c r="N104" s="447"/>
    </row>
    <row r="105" spans="1:14" ht="15" customHeight="1" x14ac:dyDescent="0.3">
      <c r="A105" s="605"/>
      <c r="B105" s="14" t="s">
        <v>111</v>
      </c>
      <c r="C105" s="18" t="str">
        <f ca="1">EUROCOPA!N90</f>
        <v>Inglaterra</v>
      </c>
      <c r="D105" s="590"/>
      <c r="E105" s="432"/>
      <c r="F105" s="432"/>
      <c r="G105" s="432"/>
      <c r="H105" s="432"/>
      <c r="I105" s="429"/>
      <c r="J105" s="1"/>
      <c r="K105" s="1"/>
      <c r="L105" s="1"/>
      <c r="M105" s="428"/>
      <c r="N105" s="447"/>
    </row>
    <row r="106" spans="1:14" x14ac:dyDescent="0.3">
      <c r="A106" s="424"/>
      <c r="C106" s="18"/>
      <c r="D106" s="1"/>
      <c r="E106" s="1"/>
      <c r="F106" s="1"/>
      <c r="G106" s="1"/>
      <c r="H106" s="1"/>
      <c r="I106" s="434"/>
      <c r="J106" s="1"/>
      <c r="K106" s="1"/>
      <c r="L106" s="1"/>
      <c r="M106" s="428"/>
      <c r="N106" s="447"/>
    </row>
    <row r="107" spans="1:14" ht="18.899999999999999" customHeight="1" x14ac:dyDescent="0.35">
      <c r="A107" s="424"/>
      <c r="B107" s="15" t="s">
        <v>112</v>
      </c>
      <c r="C107" s="18"/>
      <c r="D107" s="1"/>
      <c r="E107" s="1"/>
      <c r="F107" s="1"/>
      <c r="G107" s="1"/>
      <c r="H107" s="1"/>
      <c r="I107" s="431"/>
      <c r="J107" s="1"/>
      <c r="K107" s="1"/>
      <c r="L107" s="1"/>
      <c r="M107" s="428"/>
      <c r="N107" s="447"/>
    </row>
    <row r="108" spans="1:14" ht="15" customHeight="1" x14ac:dyDescent="0.3">
      <c r="A108" s="605"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X|1-1</v>
      </c>
      <c r="D108" s="590" t="s">
        <v>83</v>
      </c>
      <c r="E108" s="586" t="s">
        <v>852</v>
      </c>
      <c r="F108" s="587"/>
      <c r="G108" s="587"/>
      <c r="H108" s="587"/>
      <c r="I108" s="429"/>
      <c r="J108" s="1"/>
      <c r="K108" s="1"/>
      <c r="L108" s="1"/>
      <c r="M108" s="428"/>
      <c r="N108" s="447"/>
    </row>
    <row r="109" spans="1:14" ht="15" customHeight="1" x14ac:dyDescent="0.3">
      <c r="A109" s="609"/>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2|1-2</v>
      </c>
      <c r="D109" s="590"/>
      <c r="E109" s="586"/>
      <c r="F109" s="587"/>
      <c r="G109" s="587"/>
      <c r="H109" s="587"/>
      <c r="I109" s="429"/>
      <c r="J109" s="1"/>
      <c r="K109" s="1"/>
      <c r="L109" s="1"/>
      <c r="M109" s="428"/>
      <c r="N109" s="447"/>
    </row>
    <row r="110" spans="1:14" ht="15" customHeight="1" x14ac:dyDescent="0.3">
      <c r="A110" s="609"/>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2|1-2</v>
      </c>
      <c r="D110" s="590"/>
      <c r="E110" s="586"/>
      <c r="F110" s="587"/>
      <c r="G110" s="587"/>
      <c r="H110" s="587"/>
      <c r="I110" s="429"/>
      <c r="J110" s="1"/>
      <c r="K110" s="1"/>
      <c r="L110" s="1"/>
      <c r="M110" s="428"/>
      <c r="N110" s="447"/>
    </row>
    <row r="111" spans="1:14" ht="15" customHeight="1" x14ac:dyDescent="0.3">
      <c r="A111" s="609"/>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2|0-4</v>
      </c>
      <c r="D111" s="590"/>
      <c r="E111" s="586"/>
      <c r="F111" s="587"/>
      <c r="G111" s="587"/>
      <c r="H111" s="587"/>
      <c r="I111" s="429"/>
      <c r="J111" s="1"/>
      <c r="K111" s="1"/>
      <c r="L111" s="1"/>
      <c r="M111" s="428"/>
      <c r="N111" s="447"/>
    </row>
    <row r="112" spans="1:14" x14ac:dyDescent="0.3">
      <c r="A112" s="424"/>
      <c r="C112" s="18"/>
      <c r="D112" s="590"/>
      <c r="E112" s="1"/>
      <c r="F112" s="1"/>
      <c r="G112" s="1"/>
      <c r="H112" s="1"/>
      <c r="I112" s="429"/>
      <c r="J112" s="1"/>
      <c r="K112" s="1"/>
      <c r="L112" s="1"/>
      <c r="M112" s="428"/>
      <c r="N112" s="447"/>
    </row>
    <row r="113" spans="1:14" ht="18" x14ac:dyDescent="0.35">
      <c r="A113" s="424"/>
      <c r="B113" s="15" t="s">
        <v>113</v>
      </c>
      <c r="C113" s="18"/>
      <c r="D113" s="590"/>
      <c r="E113" s="1"/>
      <c r="F113" s="1"/>
      <c r="G113" s="1"/>
      <c r="H113" s="1"/>
      <c r="I113" s="429"/>
      <c r="J113" s="1"/>
      <c r="K113" s="1"/>
      <c r="L113" s="1"/>
      <c r="M113" s="428"/>
      <c r="N113" s="447"/>
    </row>
    <row r="114" spans="1:14" x14ac:dyDescent="0.3">
      <c r="A114" s="605" t="s">
        <v>84</v>
      </c>
      <c r="B114" s="14" t="s">
        <v>114</v>
      </c>
      <c r="C114" s="18" t="str">
        <f ca="1">EUROCOPA!I93</f>
        <v>Italia</v>
      </c>
      <c r="D114" s="590"/>
      <c r="E114" s="1"/>
      <c r="F114" s="1"/>
      <c r="G114" s="1"/>
      <c r="H114" s="1"/>
      <c r="I114" s="429"/>
      <c r="J114" s="1"/>
      <c r="K114" s="1"/>
      <c r="L114" s="1"/>
      <c r="M114" s="428"/>
      <c r="N114" s="447"/>
    </row>
    <row r="115" spans="1:14" x14ac:dyDescent="0.3">
      <c r="A115" s="609"/>
      <c r="B115" s="14" t="s">
        <v>114</v>
      </c>
      <c r="C115" s="18" t="str">
        <f ca="1">EUROCOPA!I94</f>
        <v>Inglaterra</v>
      </c>
      <c r="D115" s="590"/>
      <c r="E115" s="1"/>
      <c r="F115" s="1"/>
      <c r="G115" s="1"/>
      <c r="H115" s="1"/>
      <c r="I115" s="429"/>
      <c r="J115" s="1"/>
      <c r="K115" s="1"/>
      <c r="L115" s="1"/>
      <c r="M115" s="428"/>
      <c r="N115" s="447"/>
    </row>
    <row r="116" spans="1:14" x14ac:dyDescent="0.3">
      <c r="A116" s="609"/>
      <c r="B116" s="14" t="s">
        <v>114</v>
      </c>
      <c r="C116" s="18" t="str">
        <f ca="1">EUROCOPA!N93</f>
        <v>España</v>
      </c>
      <c r="D116" s="590"/>
      <c r="E116" s="1"/>
      <c r="F116" s="1"/>
      <c r="G116" s="1"/>
      <c r="H116" s="1"/>
      <c r="I116" s="429"/>
      <c r="J116" s="1"/>
      <c r="K116" s="1"/>
      <c r="L116" s="1"/>
      <c r="M116" s="428"/>
      <c r="N116" s="447"/>
    </row>
    <row r="117" spans="1:14" x14ac:dyDescent="0.3">
      <c r="A117" s="609"/>
      <c r="B117" s="14" t="s">
        <v>114</v>
      </c>
      <c r="C117" s="18" t="str">
        <f ca="1">EUROCOPA!N94</f>
        <v>Dinamarca</v>
      </c>
      <c r="D117" s="590"/>
      <c r="E117" s="432"/>
      <c r="F117" s="432"/>
      <c r="G117" s="432"/>
      <c r="H117" s="432"/>
      <c r="I117" s="429"/>
      <c r="J117" s="1"/>
      <c r="K117" s="1"/>
      <c r="L117" s="1"/>
      <c r="M117" s="428"/>
      <c r="N117" s="447"/>
    </row>
    <row r="118" spans="1:14" x14ac:dyDescent="0.3">
      <c r="A118" s="424"/>
      <c r="C118" s="18"/>
      <c r="D118" s="1"/>
      <c r="E118" s="1"/>
      <c r="F118" s="1"/>
      <c r="G118" s="1"/>
      <c r="H118" s="1"/>
      <c r="I118" s="434"/>
      <c r="J118" s="1"/>
      <c r="K118" s="1"/>
      <c r="L118" s="1"/>
      <c r="M118" s="428"/>
      <c r="N118" s="447"/>
    </row>
    <row r="119" spans="1:14" ht="18.899999999999999" customHeight="1" x14ac:dyDescent="0.35">
      <c r="A119" s="424"/>
      <c r="B119" s="15" t="s">
        <v>115</v>
      </c>
      <c r="C119" s="18"/>
      <c r="D119" s="1"/>
      <c r="E119" s="1"/>
      <c r="F119" s="1"/>
      <c r="G119" s="1"/>
      <c r="H119" s="1"/>
      <c r="I119" s="431"/>
      <c r="J119" s="1"/>
      <c r="K119" s="1"/>
      <c r="L119" s="1"/>
      <c r="M119" s="428"/>
      <c r="N119" s="447"/>
    </row>
    <row r="120" spans="1:14" ht="15" customHeight="1" x14ac:dyDescent="0.3">
      <c r="A120" s="610" t="s">
        <v>84</v>
      </c>
      <c r="B120" t="str">
        <f ca="1">CONCATENATE(EUROCOPA!I93,"-",EUROCOPA!N93)</f>
        <v>Italia-España</v>
      </c>
      <c r="C120" s="20" t="str">
        <f ca="1">CONCATENATE(EUROCOPA!I93,"-",EUROCOPA!N93,"· ",IF(EUROCOPA!K93&gt;EUROCOPA!L93,1,IF(EUROCOPA!K93&lt;EUROCOPA!L93,2,IF(AND(EUROCOPA!K93=EUROCOPA!L93,EUROCOPA!K93&lt;&gt;"",EUROCOPA!L93&lt;&gt;""),"X",0))),"|",EUROCOPA!K93,"-",EUROCOPA!L93)</f>
        <v>Italia-España· 1|2-1</v>
      </c>
      <c r="D120" s="590" t="s">
        <v>84</v>
      </c>
      <c r="E120" s="586" t="s">
        <v>869</v>
      </c>
      <c r="F120" s="587"/>
      <c r="G120" s="587"/>
      <c r="H120" s="587"/>
      <c r="I120" s="429"/>
      <c r="J120" s="1"/>
      <c r="K120" s="1"/>
      <c r="L120" s="1"/>
      <c r="M120" s="428"/>
      <c r="N120" s="447"/>
    </row>
    <row r="121" spans="1:14" ht="15" customHeight="1" x14ac:dyDescent="0.3">
      <c r="A121" s="610"/>
      <c r="B121" t="str">
        <f ca="1">CONCATENATE(EUROCOPA!I94,"-",EUROCOPA!N94)</f>
        <v>Inglaterra-Dinamarca</v>
      </c>
      <c r="C121" s="20" t="str">
        <f ca="1">CONCATENATE(EUROCOPA!I94,"-",EUROCOPA!N94,"· ",IF(EUROCOPA!K94&gt;EUROCOPA!L94,1,IF(EUROCOPA!K94&lt;EUROCOPA!L94,2,IF(AND(EUROCOPA!K94=EUROCOPA!L94,EUROCOPA!K94&lt;&gt;"",EUROCOPA!L94&lt;&gt;""),"X",0))),"|",EUROCOPA!K94,"-",EUROCOPA!L94)</f>
        <v>Inglaterra-Dinamarca· 1|2-1</v>
      </c>
      <c r="D121" s="590"/>
      <c r="E121" s="586"/>
      <c r="F121" s="587"/>
      <c r="G121" s="587"/>
      <c r="H121" s="587"/>
      <c r="I121" s="429"/>
      <c r="J121" s="1"/>
      <c r="K121" s="1"/>
      <c r="L121" s="1"/>
      <c r="M121" s="428"/>
      <c r="N121" s="447"/>
    </row>
    <row r="122" spans="1:14" ht="15" customHeight="1" x14ac:dyDescent="0.3">
      <c r="A122" s="424"/>
      <c r="C122" s="18"/>
      <c r="D122" s="590"/>
      <c r="E122" s="586"/>
      <c r="F122" s="587"/>
      <c r="G122" s="587"/>
      <c r="H122" s="587"/>
      <c r="I122" s="429"/>
      <c r="J122" s="1"/>
      <c r="K122" s="1"/>
      <c r="L122" s="1"/>
      <c r="M122" s="428"/>
      <c r="N122" s="447"/>
    </row>
    <row r="123" spans="1:14" ht="18.899999999999999" customHeight="1" x14ac:dyDescent="0.35">
      <c r="A123" s="424"/>
      <c r="B123" s="15" t="s">
        <v>116</v>
      </c>
      <c r="C123" s="18"/>
      <c r="D123" s="590"/>
      <c r="E123" s="586"/>
      <c r="F123" s="587"/>
      <c r="G123" s="587"/>
      <c r="H123" s="587"/>
      <c r="I123" s="429"/>
      <c r="J123" s="1"/>
      <c r="K123" s="1"/>
      <c r="L123" s="1"/>
      <c r="M123" s="428"/>
      <c r="N123" s="447"/>
    </row>
    <row r="124" spans="1:14" ht="21.9" customHeight="1" x14ac:dyDescent="0.3">
      <c r="A124" s="599" t="s">
        <v>4</v>
      </c>
      <c r="B124" s="14" t="s">
        <v>117</v>
      </c>
      <c r="C124" s="400" t="str">
        <f ca="1">EUROCOPA!I97</f>
        <v>Italia</v>
      </c>
      <c r="D124" s="590"/>
      <c r="E124" s="1"/>
      <c r="F124" s="1"/>
      <c r="G124" s="1"/>
      <c r="H124" s="1"/>
      <c r="I124" s="429"/>
      <c r="J124" s="1"/>
      <c r="K124" s="1"/>
      <c r="L124" s="1"/>
      <c r="M124" s="428"/>
      <c r="N124" s="447"/>
    </row>
    <row r="125" spans="1:14" ht="15" customHeight="1" x14ac:dyDescent="0.3">
      <c r="A125" s="599"/>
      <c r="B125" s="14" t="s">
        <v>117</v>
      </c>
      <c r="C125" s="400" t="str">
        <f ca="1">EUROCOPA!N97</f>
        <v>Inglaterra</v>
      </c>
      <c r="D125" s="590"/>
      <c r="E125" s="432"/>
      <c r="F125" s="432"/>
      <c r="G125" s="432"/>
      <c r="H125" s="436"/>
      <c r="I125" s="435"/>
      <c r="J125" s="1"/>
      <c r="K125" s="1"/>
      <c r="L125" s="1"/>
      <c r="M125" s="428"/>
      <c r="N125" s="447"/>
    </row>
    <row r="126" spans="1:14" x14ac:dyDescent="0.3">
      <c r="A126" s="424"/>
      <c r="C126" s="482"/>
      <c r="D126" s="1"/>
      <c r="E126" s="1"/>
      <c r="F126" s="1"/>
      <c r="G126" s="1"/>
      <c r="H126" s="1"/>
      <c r="I126" s="434"/>
      <c r="J126" s="1"/>
      <c r="K126" s="1"/>
      <c r="L126" s="1"/>
      <c r="M126" s="428"/>
      <c r="N126" s="447"/>
    </row>
    <row r="127" spans="1:14" ht="21" customHeight="1" x14ac:dyDescent="0.35">
      <c r="A127" s="424"/>
      <c r="B127" s="484" t="s">
        <v>118</v>
      </c>
      <c r="C127" s="482"/>
      <c r="D127" s="1"/>
      <c r="E127" s="1"/>
      <c r="F127" s="1"/>
      <c r="G127" s="1"/>
      <c r="H127" s="1"/>
      <c r="I127" s="431"/>
      <c r="J127" s="1"/>
      <c r="K127" s="1"/>
      <c r="L127" s="1"/>
      <c r="M127" s="428"/>
      <c r="N127" s="447"/>
    </row>
    <row r="128" spans="1:14" ht="21" customHeight="1" x14ac:dyDescent="0.3">
      <c r="A128" s="426" t="s">
        <v>4</v>
      </c>
      <c r="B128" s="424" t="str">
        <f ca="1">CONCATENATE(EUROCOPA!I97,"-",EUROCOPA!N97)</f>
        <v>Italia-Inglaterra</v>
      </c>
      <c r="C128" s="483" t="str">
        <f ca="1">CONCATENATE(EUROCOPA!I97,"-",EUROCOPA!N97,"· ",IF(EUROCOPA!K97&gt;EUROCOPA!L97,1,IF(EUROCOPA!K97&lt;EUROCOPA!L97,2,IF(AND(EUROCOPA!K97=EUROCOPA!L97,EUROCOPA!K97&lt;&gt;"",EUROCOPA!L97&lt;&gt;""),"X",0))),"|",EUROCOPA!K97,"-",EUROCOPA!L97)</f>
        <v>Italia-Inglaterra· 0|-</v>
      </c>
      <c r="D128" s="591" t="s">
        <v>4</v>
      </c>
      <c r="E128" s="586" t="s">
        <v>870</v>
      </c>
      <c r="F128" s="587"/>
      <c r="G128" s="587"/>
      <c r="H128" s="587"/>
      <c r="I128" s="440"/>
      <c r="J128" s="1"/>
      <c r="K128" s="1"/>
      <c r="L128" s="1"/>
      <c r="M128" s="428"/>
      <c r="N128" s="447"/>
    </row>
    <row r="129" spans="1:14" ht="15" customHeight="1" x14ac:dyDescent="0.3">
      <c r="A129" s="424"/>
      <c r="B129" s="485"/>
      <c r="C129" s="482"/>
      <c r="D129" s="592"/>
      <c r="E129" s="586"/>
      <c r="F129" s="587"/>
      <c r="G129" s="587"/>
      <c r="H129" s="587"/>
      <c r="I129" s="440"/>
      <c r="J129" s="1"/>
      <c r="K129" s="1"/>
      <c r="L129" s="1"/>
      <c r="M129" s="428"/>
      <c r="N129" s="447"/>
    </row>
    <row r="130" spans="1:14" ht="18.899999999999999" customHeight="1" x14ac:dyDescent="0.35">
      <c r="A130" s="424"/>
      <c r="B130" s="484" t="s">
        <v>39</v>
      </c>
      <c r="C130" s="482"/>
      <c r="D130" s="592"/>
      <c r="E130" s="586"/>
      <c r="F130" s="587"/>
      <c r="G130" s="587"/>
      <c r="H130" s="587"/>
      <c r="I130" s="440"/>
      <c r="J130" s="1"/>
      <c r="K130" s="1"/>
      <c r="L130" s="1"/>
      <c r="M130" s="428"/>
      <c r="N130" s="447"/>
    </row>
    <row r="131" spans="1:14" ht="18.899999999999999" customHeight="1" x14ac:dyDescent="0.3">
      <c r="A131" s="427"/>
      <c r="B131" s="485" t="str">
        <f>EUROCOPA!E100</f>
        <v>Campeón</v>
      </c>
      <c r="C131" s="482" t="str">
        <f>EUROCOPA!I100</f>
        <v>WF</v>
      </c>
      <c r="D131" s="592"/>
      <c r="E131" s="586"/>
      <c r="F131" s="587"/>
      <c r="G131" s="587"/>
      <c r="H131" s="587"/>
      <c r="I131" s="440"/>
      <c r="J131" s="1"/>
      <c r="K131" s="1"/>
      <c r="L131" s="433"/>
      <c r="M131" s="444"/>
      <c r="N131" s="447"/>
    </row>
    <row r="132" spans="1:14" ht="15.9" customHeight="1" x14ac:dyDescent="0.3">
      <c r="A132" s="221"/>
      <c r="B132" s="485" t="str">
        <f>EUROCOPA!E101</f>
        <v>Subcampeón</v>
      </c>
      <c r="C132" s="482" t="str">
        <f>EUROCOPA!I101</f>
        <v>LF</v>
      </c>
      <c r="D132" s="593"/>
      <c r="E132" s="432"/>
      <c r="F132" s="432"/>
      <c r="G132" s="432"/>
      <c r="H132" s="436"/>
      <c r="I132" s="435"/>
      <c r="J132" s="442"/>
      <c r="K132" s="441"/>
      <c r="L132" s="441"/>
      <c r="M132" s="445"/>
      <c r="N132" s="447"/>
    </row>
    <row r="133" spans="1:14" ht="18.899999999999999" customHeight="1" x14ac:dyDescent="0.3">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 x14ac:dyDescent="0.3">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 x14ac:dyDescent="0.3">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3">
      <c r="B137" s="10"/>
      <c r="C137" s="9"/>
    </row>
    <row r="138" spans="1:14" x14ac:dyDescent="0.3">
      <c r="B138" s="10"/>
      <c r="C138" s="9"/>
    </row>
    <row r="139" spans="1:14" x14ac:dyDescent="0.3">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8671875" defaultRowHeight="14.4" x14ac:dyDescent="0.3"/>
  <cols>
    <col min="1" max="1" width="13.109375" style="458" bestFit="1" customWidth="1"/>
    <col min="2" max="2" width="10.88671875" style="458"/>
    <col min="3" max="3" width="12.44140625" style="458" customWidth="1"/>
    <col min="4" max="16384" width="10.88671875" style="458"/>
  </cols>
  <sheetData>
    <row r="3" spans="1:15" x14ac:dyDescent="0.3">
      <c r="A3" s="456" t="s">
        <v>89</v>
      </c>
      <c r="F3" s="458" t="s">
        <v>205</v>
      </c>
      <c r="G3" s="458" t="s">
        <v>206</v>
      </c>
      <c r="J3" s="456"/>
      <c r="K3" s="456"/>
      <c r="L3" s="456">
        <v>1</v>
      </c>
      <c r="M3" s="461"/>
      <c r="N3" s="456"/>
      <c r="O3" s="456"/>
    </row>
    <row r="4" spans="1:15" x14ac:dyDescent="0.3">
      <c r="A4" s="462">
        <v>44358.875</v>
      </c>
      <c r="C4" s="458" t="s">
        <v>207</v>
      </c>
      <c r="F4" s="458" t="s">
        <v>218</v>
      </c>
      <c r="G4" s="458">
        <v>0</v>
      </c>
      <c r="J4" s="456" t="s">
        <v>88</v>
      </c>
      <c r="K4" s="456">
        <v>1</v>
      </c>
      <c r="L4" s="459" t="s">
        <v>135</v>
      </c>
      <c r="M4" s="456">
        <v>1</v>
      </c>
      <c r="N4" s="463">
        <v>0</v>
      </c>
      <c r="O4" s="458">
        <v>0</v>
      </c>
    </row>
    <row r="5" spans="1:15" x14ac:dyDescent="0.3">
      <c r="A5" s="462">
        <v>44359.625</v>
      </c>
      <c r="C5" s="458" t="s">
        <v>208</v>
      </c>
      <c r="F5" s="458" t="s">
        <v>219</v>
      </c>
      <c r="G5" s="458">
        <v>2</v>
      </c>
      <c r="J5" s="456"/>
      <c r="K5" s="456">
        <v>2</v>
      </c>
      <c r="L5" s="459" t="s">
        <v>143</v>
      </c>
      <c r="M5" s="456">
        <v>2</v>
      </c>
      <c r="N5" s="463">
        <v>0</v>
      </c>
      <c r="O5" s="458">
        <v>0</v>
      </c>
    </row>
    <row r="6" spans="1:15" x14ac:dyDescent="0.3">
      <c r="A6" s="462">
        <v>44363.75</v>
      </c>
      <c r="C6" s="458" t="s">
        <v>208</v>
      </c>
      <c r="F6" s="458" t="s">
        <v>209</v>
      </c>
      <c r="G6" s="458">
        <v>1</v>
      </c>
      <c r="J6" s="456"/>
      <c r="K6" s="456">
        <v>3</v>
      </c>
      <c r="L6" s="459" t="s">
        <v>227</v>
      </c>
      <c r="M6" s="456">
        <v>3</v>
      </c>
      <c r="N6" s="463">
        <v>0</v>
      </c>
      <c r="O6" s="458">
        <v>0</v>
      </c>
    </row>
    <row r="7" spans="1:15" x14ac:dyDescent="0.3">
      <c r="A7" s="462">
        <v>44363.875</v>
      </c>
      <c r="C7" s="458" t="s">
        <v>207</v>
      </c>
      <c r="F7" s="458" t="s">
        <v>210</v>
      </c>
      <c r="G7" s="458">
        <v>0</v>
      </c>
      <c r="J7" s="456"/>
      <c r="K7" s="456">
        <v>4</v>
      </c>
      <c r="L7" s="459" t="s">
        <v>138</v>
      </c>
      <c r="M7" s="456">
        <v>4</v>
      </c>
      <c r="N7" s="463">
        <v>0</v>
      </c>
      <c r="O7" s="458">
        <v>0</v>
      </c>
    </row>
    <row r="8" spans="1:15" x14ac:dyDescent="0.3">
      <c r="A8" s="462">
        <v>44367.75</v>
      </c>
      <c r="C8" s="458" t="s">
        <v>207</v>
      </c>
      <c r="F8" s="458" t="s">
        <v>211</v>
      </c>
      <c r="G8" s="458">
        <v>0</v>
      </c>
      <c r="J8" s="456"/>
      <c r="K8" s="456">
        <v>5</v>
      </c>
      <c r="L8" s="459" t="s">
        <v>811</v>
      </c>
      <c r="M8" s="456">
        <v>5</v>
      </c>
      <c r="N8" s="463">
        <v>0</v>
      </c>
      <c r="O8" s="458">
        <v>0</v>
      </c>
    </row>
    <row r="9" spans="1:15" x14ac:dyDescent="0.3">
      <c r="A9" s="462">
        <v>44367.75</v>
      </c>
      <c r="C9" s="458" t="s">
        <v>208</v>
      </c>
      <c r="F9" s="458" t="s">
        <v>212</v>
      </c>
      <c r="G9" s="458">
        <v>1</v>
      </c>
      <c r="J9" s="456"/>
      <c r="K9" s="456">
        <v>6</v>
      </c>
      <c r="L9" s="459" t="s">
        <v>863</v>
      </c>
      <c r="M9" s="456">
        <v>6</v>
      </c>
      <c r="N9" s="463">
        <v>4.1666666666666664E-2</v>
      </c>
      <c r="O9" s="458">
        <v>-1</v>
      </c>
    </row>
    <row r="10" spans="1:15" x14ac:dyDescent="0.3">
      <c r="F10" s="458" t="s">
        <v>213</v>
      </c>
      <c r="G10" s="458">
        <v>-1</v>
      </c>
      <c r="J10" s="456"/>
      <c r="K10" s="456">
        <v>7</v>
      </c>
      <c r="L10" s="459" t="s">
        <v>133</v>
      </c>
      <c r="M10" s="456">
        <v>7</v>
      </c>
      <c r="N10" s="463">
        <v>0</v>
      </c>
      <c r="O10" s="458">
        <v>0</v>
      </c>
    </row>
    <row r="11" spans="1:15" x14ac:dyDescent="0.3">
      <c r="A11" s="464" t="s">
        <v>90</v>
      </c>
      <c r="F11" s="458" t="s">
        <v>214</v>
      </c>
      <c r="G11" s="458">
        <v>-1</v>
      </c>
      <c r="J11" s="456"/>
      <c r="K11" s="456">
        <v>8</v>
      </c>
      <c r="L11" s="459" t="s">
        <v>87</v>
      </c>
      <c r="M11" s="456">
        <v>8</v>
      </c>
      <c r="N11" s="463">
        <v>0</v>
      </c>
      <c r="O11" s="458">
        <v>0</v>
      </c>
    </row>
    <row r="12" spans="1:15" x14ac:dyDescent="0.3">
      <c r="A12" s="462">
        <v>44359.75</v>
      </c>
      <c r="C12" s="458" t="s">
        <v>210</v>
      </c>
      <c r="F12" s="458" t="s">
        <v>215</v>
      </c>
      <c r="G12" s="458">
        <v>0</v>
      </c>
      <c r="J12" s="456"/>
      <c r="K12" s="456">
        <v>9</v>
      </c>
      <c r="L12" s="459" t="s">
        <v>812</v>
      </c>
      <c r="M12" s="456">
        <v>9</v>
      </c>
      <c r="N12" s="463">
        <v>4.1666666666666664E-2</v>
      </c>
      <c r="O12" s="458">
        <v>1</v>
      </c>
    </row>
    <row r="13" spans="1:15" x14ac:dyDescent="0.3">
      <c r="A13" s="462">
        <v>44359.875</v>
      </c>
      <c r="C13" s="458" t="s">
        <v>209</v>
      </c>
      <c r="F13" s="458" t="s">
        <v>216</v>
      </c>
      <c r="G13" s="458">
        <v>-1</v>
      </c>
      <c r="J13" s="465"/>
      <c r="K13" s="456">
        <v>10</v>
      </c>
      <c r="L13" s="459" t="s">
        <v>129</v>
      </c>
      <c r="M13" s="456">
        <v>10</v>
      </c>
      <c r="N13" s="463">
        <v>0</v>
      </c>
      <c r="O13" s="458">
        <v>0</v>
      </c>
    </row>
    <row r="14" spans="1:15" x14ac:dyDescent="0.3">
      <c r="A14" s="462">
        <v>44363.625</v>
      </c>
      <c r="C14" s="458" t="s">
        <v>209</v>
      </c>
      <c r="F14" s="458" t="s">
        <v>217</v>
      </c>
      <c r="G14" s="458">
        <v>0</v>
      </c>
      <c r="J14" s="456"/>
      <c r="K14" s="456">
        <v>11</v>
      </c>
      <c r="L14" s="459" t="s">
        <v>131</v>
      </c>
      <c r="M14" s="456">
        <v>11</v>
      </c>
      <c r="N14" s="463">
        <v>4.1666666666666664E-2</v>
      </c>
      <c r="O14" s="458">
        <v>-1</v>
      </c>
    </row>
    <row r="15" spans="1:15" x14ac:dyDescent="0.3">
      <c r="A15" s="462">
        <v>44364.75</v>
      </c>
      <c r="C15" s="458" t="s">
        <v>210</v>
      </c>
      <c r="F15" s="458" t="s">
        <v>220</v>
      </c>
      <c r="G15" s="458">
        <v>0</v>
      </c>
      <c r="J15" s="456"/>
      <c r="K15" s="456">
        <v>12</v>
      </c>
      <c r="L15" s="459" t="s">
        <v>251</v>
      </c>
      <c r="M15" s="456">
        <v>12</v>
      </c>
      <c r="N15" s="463">
        <v>0</v>
      </c>
      <c r="O15" s="458">
        <v>0</v>
      </c>
    </row>
    <row r="16" spans="1:15" x14ac:dyDescent="0.3">
      <c r="A16" s="462">
        <v>44368.875</v>
      </c>
      <c r="C16" s="458" t="s">
        <v>209</v>
      </c>
      <c r="K16" s="456">
        <v>13</v>
      </c>
      <c r="L16" s="459" t="s">
        <v>132</v>
      </c>
      <c r="M16" s="456">
        <v>13</v>
      </c>
      <c r="N16" s="463">
        <v>4.1666666666666664E-2</v>
      </c>
      <c r="O16" s="458">
        <v>-1</v>
      </c>
    </row>
    <row r="17" spans="1:15" x14ac:dyDescent="0.3">
      <c r="A17" s="462">
        <v>44368.875</v>
      </c>
      <c r="C17" s="458" t="s">
        <v>210</v>
      </c>
      <c r="K17" s="456">
        <v>14</v>
      </c>
      <c r="L17" s="459" t="s">
        <v>140</v>
      </c>
      <c r="M17" s="456">
        <v>14</v>
      </c>
      <c r="N17" s="463">
        <v>0</v>
      </c>
      <c r="O17" s="458">
        <v>0</v>
      </c>
    </row>
    <row r="18" spans="1:15" x14ac:dyDescent="0.3">
      <c r="K18" s="456">
        <v>15</v>
      </c>
      <c r="L18" s="459" t="s">
        <v>862</v>
      </c>
      <c r="M18" s="456">
        <v>15</v>
      </c>
      <c r="N18" s="463">
        <v>0</v>
      </c>
      <c r="O18" s="458">
        <v>0</v>
      </c>
    </row>
    <row r="19" spans="1:15" x14ac:dyDescent="0.3">
      <c r="A19" s="460" t="s">
        <v>10</v>
      </c>
      <c r="K19" s="456">
        <v>16</v>
      </c>
      <c r="L19" s="459" t="s">
        <v>822</v>
      </c>
      <c r="M19" s="456">
        <v>16</v>
      </c>
      <c r="N19" s="463">
        <v>0</v>
      </c>
      <c r="O19" s="458">
        <v>0</v>
      </c>
    </row>
    <row r="20" spans="1:15" x14ac:dyDescent="0.3">
      <c r="A20" s="462">
        <v>44360.75</v>
      </c>
      <c r="C20" s="458" t="s">
        <v>212</v>
      </c>
      <c r="K20" s="456">
        <v>17</v>
      </c>
      <c r="L20" s="459" t="s">
        <v>136</v>
      </c>
      <c r="M20" s="456">
        <v>17</v>
      </c>
      <c r="N20" s="463">
        <v>0</v>
      </c>
      <c r="O20" s="458">
        <v>0</v>
      </c>
    </row>
    <row r="21" spans="1:15" x14ac:dyDescent="0.3">
      <c r="A21" s="462">
        <v>44360.875</v>
      </c>
      <c r="C21" s="458" t="s">
        <v>211</v>
      </c>
      <c r="K21" s="456">
        <v>18</v>
      </c>
      <c r="L21" s="459" t="s">
        <v>142</v>
      </c>
      <c r="M21" s="456">
        <v>18</v>
      </c>
      <c r="N21" s="463">
        <v>4.1666666666666664E-2</v>
      </c>
      <c r="O21" s="458">
        <v>-1</v>
      </c>
    </row>
    <row r="22" spans="1:15" x14ac:dyDescent="0.3">
      <c r="A22" s="462">
        <v>44364.625</v>
      </c>
      <c r="C22" s="458" t="s">
        <v>212</v>
      </c>
      <c r="K22" s="456">
        <v>19</v>
      </c>
      <c r="L22" s="459" t="s">
        <v>828</v>
      </c>
      <c r="M22" s="456">
        <v>19</v>
      </c>
      <c r="N22" s="463">
        <v>0</v>
      </c>
      <c r="O22" s="458">
        <v>0</v>
      </c>
    </row>
    <row r="23" spans="1:15" x14ac:dyDescent="0.3">
      <c r="A23" s="462">
        <v>44364.875</v>
      </c>
      <c r="C23" s="458" t="s">
        <v>211</v>
      </c>
      <c r="K23" s="456">
        <v>20</v>
      </c>
      <c r="L23" s="459" t="s">
        <v>134</v>
      </c>
      <c r="M23" s="456">
        <v>20</v>
      </c>
      <c r="N23" s="463">
        <v>8.3333333333333329E-2</v>
      </c>
      <c r="O23" s="458">
        <v>1</v>
      </c>
    </row>
    <row r="24" spans="1:15" x14ac:dyDescent="0.3">
      <c r="A24" s="462">
        <v>44368.75</v>
      </c>
      <c r="C24" s="458" t="s">
        <v>212</v>
      </c>
      <c r="K24" s="456">
        <v>21</v>
      </c>
      <c r="L24" s="459" t="s">
        <v>141</v>
      </c>
      <c r="M24" s="456">
        <v>21</v>
      </c>
      <c r="N24" s="463">
        <v>0</v>
      </c>
      <c r="O24" s="458">
        <v>0</v>
      </c>
    </row>
    <row r="25" spans="1:15" x14ac:dyDescent="0.3">
      <c r="A25" s="462">
        <v>44368.75</v>
      </c>
      <c r="C25" s="458" t="s">
        <v>211</v>
      </c>
      <c r="K25" s="456">
        <v>22</v>
      </c>
      <c r="L25" s="459" t="s">
        <v>130</v>
      </c>
      <c r="M25" s="456">
        <v>22</v>
      </c>
      <c r="N25" s="463">
        <v>0</v>
      </c>
      <c r="O25" s="458">
        <v>0</v>
      </c>
    </row>
    <row r="26" spans="1:15" x14ac:dyDescent="0.3">
      <c r="K26" s="456">
        <v>23</v>
      </c>
      <c r="L26" s="459" t="s">
        <v>871</v>
      </c>
      <c r="M26" s="456">
        <v>23</v>
      </c>
      <c r="N26" s="463">
        <v>8.3333333333333329E-2</v>
      </c>
      <c r="O26" s="458">
        <v>1</v>
      </c>
    </row>
    <row r="27" spans="1:15" x14ac:dyDescent="0.3">
      <c r="A27" s="460" t="s">
        <v>144</v>
      </c>
      <c r="K27" s="456">
        <v>24</v>
      </c>
      <c r="L27" s="459" t="s">
        <v>137</v>
      </c>
      <c r="M27" s="456">
        <v>24</v>
      </c>
      <c r="N27" s="463">
        <v>4.1666666666666664E-2</v>
      </c>
      <c r="O27" s="458">
        <v>1</v>
      </c>
    </row>
    <row r="28" spans="1:15" x14ac:dyDescent="0.3">
      <c r="A28" s="462">
        <v>44360.625</v>
      </c>
      <c r="C28" s="458" t="s">
        <v>213</v>
      </c>
    </row>
    <row r="29" spans="1:15" x14ac:dyDescent="0.3">
      <c r="A29" s="462">
        <v>44361.625</v>
      </c>
      <c r="C29" s="458" t="s">
        <v>214</v>
      </c>
    </row>
    <row r="30" spans="1:15" x14ac:dyDescent="0.3">
      <c r="A30" s="462">
        <v>44365.75</v>
      </c>
      <c r="C30" s="458" t="s">
        <v>214</v>
      </c>
    </row>
    <row r="31" spans="1:15" x14ac:dyDescent="0.3">
      <c r="A31" s="462">
        <v>44365.875</v>
      </c>
      <c r="C31" s="458" t="s">
        <v>213</v>
      </c>
    </row>
    <row r="32" spans="1:15" x14ac:dyDescent="0.3">
      <c r="A32" s="462">
        <v>44369.875</v>
      </c>
      <c r="C32" s="458" t="s">
        <v>213</v>
      </c>
    </row>
    <row r="33" spans="1:3" x14ac:dyDescent="0.3">
      <c r="A33" s="462">
        <v>44369.875</v>
      </c>
      <c r="C33" s="458" t="s">
        <v>213</v>
      </c>
    </row>
    <row r="35" spans="1:3" x14ac:dyDescent="0.3">
      <c r="A35" s="460" t="s">
        <v>145</v>
      </c>
    </row>
    <row r="36" spans="1:3" x14ac:dyDescent="0.3">
      <c r="A36" s="462">
        <v>44361.75</v>
      </c>
      <c r="C36" s="458" t="s">
        <v>216</v>
      </c>
    </row>
    <row r="37" spans="1:3" x14ac:dyDescent="0.3">
      <c r="A37" s="462">
        <v>44361.875</v>
      </c>
      <c r="C37" s="458" t="s">
        <v>215</v>
      </c>
    </row>
    <row r="38" spans="1:3" x14ac:dyDescent="0.3">
      <c r="A38" s="462">
        <v>44365.625</v>
      </c>
      <c r="C38" s="458" t="s">
        <v>216</v>
      </c>
    </row>
    <row r="39" spans="1:3" x14ac:dyDescent="0.3">
      <c r="A39" s="462">
        <v>44366.875</v>
      </c>
      <c r="C39" s="458" t="s">
        <v>215</v>
      </c>
    </row>
    <row r="40" spans="1:3" x14ac:dyDescent="0.3">
      <c r="A40" s="462">
        <v>44370.75</v>
      </c>
      <c r="C40" s="458" t="s">
        <v>216</v>
      </c>
    </row>
    <row r="41" spans="1:3" x14ac:dyDescent="0.3">
      <c r="A41" s="462">
        <v>44370.75</v>
      </c>
      <c r="C41" s="458" t="s">
        <v>215</v>
      </c>
    </row>
    <row r="43" spans="1:3" x14ac:dyDescent="0.3">
      <c r="A43" s="460" t="s">
        <v>9</v>
      </c>
    </row>
    <row r="44" spans="1:3" x14ac:dyDescent="0.3">
      <c r="A44" s="462">
        <v>44362.75</v>
      </c>
      <c r="C44" s="458" t="s">
        <v>220</v>
      </c>
    </row>
    <row r="45" spans="1:3" x14ac:dyDescent="0.3">
      <c r="A45" s="462">
        <v>44362.875</v>
      </c>
      <c r="C45" s="458" t="s">
        <v>217</v>
      </c>
    </row>
    <row r="46" spans="1:3" x14ac:dyDescent="0.3">
      <c r="A46" s="462">
        <v>44366.625</v>
      </c>
      <c r="C46" s="458" t="s">
        <v>220</v>
      </c>
    </row>
    <row r="47" spans="1:3" x14ac:dyDescent="0.3">
      <c r="A47" s="462">
        <v>44366.75</v>
      </c>
      <c r="C47" s="458" t="s">
        <v>217</v>
      </c>
    </row>
    <row r="48" spans="1:3" x14ac:dyDescent="0.3">
      <c r="A48" s="462">
        <v>44370.875</v>
      </c>
      <c r="C48" s="458" t="s">
        <v>217</v>
      </c>
    </row>
    <row r="49" spans="1:3" x14ac:dyDescent="0.3">
      <c r="A49" s="462">
        <v>44370.875</v>
      </c>
      <c r="C49" s="458" t="s">
        <v>220</v>
      </c>
    </row>
    <row r="65" spans="1:3" x14ac:dyDescent="0.3">
      <c r="A65" s="466" t="s">
        <v>188</v>
      </c>
    </row>
    <row r="66" spans="1:3" x14ac:dyDescent="0.3">
      <c r="A66" s="467">
        <v>44373.75</v>
      </c>
      <c r="C66" s="458" t="s">
        <v>211</v>
      </c>
    </row>
    <row r="67" spans="1:3" x14ac:dyDescent="0.3">
      <c r="A67" s="462">
        <v>44373.875</v>
      </c>
      <c r="C67" s="458" t="s">
        <v>213</v>
      </c>
    </row>
    <row r="68" spans="1:3" x14ac:dyDescent="0.3">
      <c r="A68" s="462">
        <v>44374.75</v>
      </c>
      <c r="C68" s="458" t="s">
        <v>220</v>
      </c>
    </row>
    <row r="69" spans="1:3" x14ac:dyDescent="0.3">
      <c r="A69" s="462">
        <v>44374.875</v>
      </c>
      <c r="C69" s="458" t="s">
        <v>215</v>
      </c>
    </row>
    <row r="70" spans="1:3" x14ac:dyDescent="0.3">
      <c r="A70" s="467">
        <v>44375.75</v>
      </c>
      <c r="C70" s="458" t="s">
        <v>222</v>
      </c>
    </row>
    <row r="71" spans="1:3" x14ac:dyDescent="0.3">
      <c r="A71" s="462">
        <v>44375.875</v>
      </c>
      <c r="C71" s="458" t="s">
        <v>221</v>
      </c>
    </row>
    <row r="72" spans="1:3" x14ac:dyDescent="0.3">
      <c r="A72" s="462">
        <v>44376.75</v>
      </c>
      <c r="C72" s="458" t="s">
        <v>216</v>
      </c>
    </row>
    <row r="73" spans="1:3" x14ac:dyDescent="0.3">
      <c r="A73" s="462">
        <v>44376.875</v>
      </c>
      <c r="C73" s="458" t="s">
        <v>214</v>
      </c>
    </row>
    <row r="77" spans="1:3" x14ac:dyDescent="0.3">
      <c r="A77" s="466" t="s">
        <v>187</v>
      </c>
    </row>
    <row r="78" spans="1:3" x14ac:dyDescent="0.3">
      <c r="A78" s="467">
        <v>44379.75</v>
      </c>
      <c r="C78" s="458" t="s">
        <v>223</v>
      </c>
    </row>
    <row r="79" spans="1:3" x14ac:dyDescent="0.3">
      <c r="A79" s="467">
        <v>44379.875</v>
      </c>
      <c r="C79" s="458" t="s">
        <v>217</v>
      </c>
    </row>
    <row r="80" spans="1:3" x14ac:dyDescent="0.3">
      <c r="A80" s="462">
        <v>44380.75</v>
      </c>
      <c r="C80" s="458" t="s">
        <v>219</v>
      </c>
    </row>
    <row r="81" spans="1:3" x14ac:dyDescent="0.3">
      <c r="A81" s="462">
        <v>44380.875</v>
      </c>
      <c r="C81" s="458" t="s">
        <v>218</v>
      </c>
    </row>
    <row r="83" spans="1:3" x14ac:dyDescent="0.3">
      <c r="A83" s="468" t="s">
        <v>91</v>
      </c>
    </row>
    <row r="84" spans="1:3" x14ac:dyDescent="0.3">
      <c r="A84" s="467">
        <v>44383.875</v>
      </c>
      <c r="C84" s="458" t="s">
        <v>213</v>
      </c>
    </row>
    <row r="85" spans="1:3" x14ac:dyDescent="0.3">
      <c r="A85" s="467">
        <v>44384.875</v>
      </c>
      <c r="C85" s="458" t="s">
        <v>213</v>
      </c>
    </row>
    <row r="87" spans="1:3" x14ac:dyDescent="0.3">
      <c r="A87" s="469" t="s">
        <v>4</v>
      </c>
    </row>
    <row r="88" spans="1:3" x14ac:dyDescent="0.3">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4140625" defaultRowHeight="15" customHeight="1" x14ac:dyDescent="0.3"/>
  <cols>
    <col min="1" max="1" width="6.88671875" style="457" bestFit="1" customWidth="1"/>
    <col min="2" max="2" width="16.88671875" style="457" customWidth="1"/>
    <col min="3" max="3" width="11.44140625" style="457" customWidth="1"/>
    <col min="4" max="4" width="8.88671875" style="457" bestFit="1" customWidth="1"/>
    <col min="5" max="5" width="11.33203125" style="457" customWidth="1"/>
    <col min="6" max="6" width="15.33203125" style="457" customWidth="1"/>
    <col min="7" max="7" width="4.109375" style="457" bestFit="1" customWidth="1"/>
    <col min="8" max="8" width="20.44140625" style="457"/>
    <col min="9" max="9" width="13" style="457" customWidth="1"/>
    <col min="10" max="10" width="12" style="457" customWidth="1"/>
    <col min="11" max="16384" width="20.44140625" style="457"/>
  </cols>
  <sheetData>
    <row r="1" spans="1:18 8826:8826" ht="15" customHeight="1" x14ac:dyDescent="0.3">
      <c r="A1" s="470" t="s">
        <v>77</v>
      </c>
      <c r="B1" s="470" t="s">
        <v>78</v>
      </c>
      <c r="C1" s="470" t="s">
        <v>125</v>
      </c>
      <c r="D1" s="470" t="s">
        <v>15</v>
      </c>
      <c r="F1" s="457" t="s">
        <v>81</v>
      </c>
      <c r="H1" s="470"/>
      <c r="I1" s="470"/>
      <c r="K1" s="457" t="s">
        <v>275</v>
      </c>
    </row>
    <row r="2" spans="1:18 8826:8826" ht="15" customHeight="1" x14ac:dyDescent="0.3">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3">
      <c r="A3" s="471">
        <v>2</v>
      </c>
      <c r="B3" s="472" t="str">
        <f>VLOOKUP(Tabla3[[#This Row],[OK]],$G$2:$H$25,2,0)</f>
        <v>Italia</v>
      </c>
      <c r="C3" s="472" t="s">
        <v>0</v>
      </c>
      <c r="D3" s="472">
        <v>2</v>
      </c>
      <c r="F3" s="457" t="s">
        <v>1</v>
      </c>
      <c r="G3" s="457">
        <v>2</v>
      </c>
      <c r="H3" s="457" t="s">
        <v>140</v>
      </c>
      <c r="K3" s="212" t="s">
        <v>224</v>
      </c>
      <c r="L3" s="212"/>
    </row>
    <row r="4" spans="1:18 8826:8826" ht="15" customHeight="1" x14ac:dyDescent="0.3">
      <c r="A4" s="471">
        <v>3</v>
      </c>
      <c r="B4" s="472" t="str">
        <f>VLOOKUP(Tabla3[[#This Row],[OK]],$G$2:$H$25,2,0)</f>
        <v>Gales</v>
      </c>
      <c r="C4" s="472" t="s">
        <v>0</v>
      </c>
      <c r="D4" s="472">
        <v>3</v>
      </c>
      <c r="F4" s="457" t="s">
        <v>2</v>
      </c>
      <c r="G4" s="457">
        <v>3</v>
      </c>
      <c r="H4" s="457" t="s">
        <v>131</v>
      </c>
      <c r="K4" s="212" t="s">
        <v>225</v>
      </c>
      <c r="L4" s="212"/>
    </row>
    <row r="5" spans="1:18 8826:8826" ht="15" customHeight="1" x14ac:dyDescent="0.3">
      <c r="A5" s="471">
        <v>4</v>
      </c>
      <c r="B5" s="472" t="str">
        <f>VLOOKUP(Tabla3[[#This Row],[OK]],$G$2:$H$25,2,0)</f>
        <v>Suiza</v>
      </c>
      <c r="C5" s="472" t="s">
        <v>0</v>
      </c>
      <c r="D5" s="472">
        <v>4</v>
      </c>
      <c r="F5" s="457" t="s">
        <v>128</v>
      </c>
      <c r="G5" s="457">
        <v>4</v>
      </c>
      <c r="H5" s="457" t="s">
        <v>130</v>
      </c>
      <c r="K5" s="212" t="s">
        <v>226</v>
      </c>
      <c r="L5" s="212"/>
    </row>
    <row r="6" spans="1:18 8826:8826" ht="15" customHeight="1" x14ac:dyDescent="0.3">
      <c r="A6" s="471">
        <v>5</v>
      </c>
      <c r="B6" s="472" t="str">
        <f>VLOOKUP(Tabla3[[#This Row],[OK]],$G$2:$H$25,2,0)</f>
        <v>Dinamarca</v>
      </c>
      <c r="C6" s="472" t="s">
        <v>1</v>
      </c>
      <c r="D6" s="472">
        <v>5</v>
      </c>
      <c r="F6" s="457" t="s">
        <v>3</v>
      </c>
      <c r="G6" s="457">
        <v>5</v>
      </c>
      <c r="H6" s="457" t="s">
        <v>811</v>
      </c>
      <c r="K6" s="212" t="s">
        <v>227</v>
      </c>
      <c r="L6" s="212"/>
    </row>
    <row r="7" spans="1:18 8826:8826" ht="15" customHeight="1" x14ac:dyDescent="0.3">
      <c r="A7" s="471">
        <v>6</v>
      </c>
      <c r="B7" s="472" t="str">
        <f>VLOOKUP(Tabla3[[#This Row],[OK]],$G$2:$H$25,2,0)</f>
        <v>Finlandia</v>
      </c>
      <c r="C7" s="472" t="s">
        <v>1</v>
      </c>
      <c r="D7" s="472">
        <v>6</v>
      </c>
      <c r="F7" s="457" t="s">
        <v>4</v>
      </c>
      <c r="G7" s="457">
        <v>6</v>
      </c>
      <c r="H7" s="457" t="s">
        <v>812</v>
      </c>
      <c r="K7" s="212" t="s">
        <v>228</v>
      </c>
      <c r="L7" s="212"/>
    </row>
    <row r="8" spans="1:18 8826:8826" ht="15" customHeight="1" x14ac:dyDescent="0.3">
      <c r="A8" s="471">
        <v>7</v>
      </c>
      <c r="B8" s="472" t="str">
        <f>VLOOKUP(Tabla3[[#This Row],[OK]],$G$2:$H$25,2,0)</f>
        <v>Bélgica</v>
      </c>
      <c r="C8" s="472" t="s">
        <v>1</v>
      </c>
      <c r="D8" s="472">
        <v>7</v>
      </c>
      <c r="G8" s="457">
        <v>7</v>
      </c>
      <c r="H8" s="457" t="s">
        <v>227</v>
      </c>
      <c r="K8" s="212" t="s">
        <v>229</v>
      </c>
      <c r="L8" s="212"/>
    </row>
    <row r="9" spans="1:18 8826:8826" ht="15" customHeight="1" x14ac:dyDescent="0.3">
      <c r="A9" s="471">
        <v>8</v>
      </c>
      <c r="B9" s="472" t="str">
        <f>VLOOKUP(Tabla3[[#This Row],[OK]],$G$2:$H$25,2,0)</f>
        <v>Rusia</v>
      </c>
      <c r="C9" s="472" t="s">
        <v>1</v>
      </c>
      <c r="D9" s="472">
        <v>8</v>
      </c>
      <c r="G9" s="457">
        <v>8</v>
      </c>
      <c r="H9" s="457" t="s">
        <v>134</v>
      </c>
      <c r="K9" s="212" t="s">
        <v>230</v>
      </c>
      <c r="L9" s="212"/>
    </row>
    <row r="10" spans="1:18 8826:8826" ht="15" customHeight="1" x14ac:dyDescent="0.3">
      <c r="A10" s="471">
        <v>9</v>
      </c>
      <c r="B10" s="472" t="str">
        <f>VLOOKUP(Tabla3[[#This Row],[OK]],$G$2:$H$25,2,0)</f>
        <v>Países Bajos</v>
      </c>
      <c r="C10" s="472" t="s">
        <v>2</v>
      </c>
      <c r="D10" s="472">
        <v>9</v>
      </c>
      <c r="G10" s="457">
        <v>9</v>
      </c>
      <c r="H10" s="457" t="s">
        <v>830</v>
      </c>
      <c r="K10" s="212" t="s">
        <v>231</v>
      </c>
      <c r="L10" s="212"/>
    </row>
    <row r="11" spans="1:18 8826:8826" ht="15" customHeight="1" x14ac:dyDescent="0.3">
      <c r="A11" s="471">
        <v>10</v>
      </c>
      <c r="B11" s="472" t="str">
        <f>VLOOKUP(Tabla3[[#This Row],[OK]],$G$2:$H$25,2,0)</f>
        <v>Ucrania</v>
      </c>
      <c r="C11" s="472" t="s">
        <v>2</v>
      </c>
      <c r="D11" s="472">
        <v>10</v>
      </c>
      <c r="G11" s="457">
        <v>10</v>
      </c>
      <c r="H11" s="457" t="s">
        <v>137</v>
      </c>
      <c r="K11" s="212" t="s">
        <v>232</v>
      </c>
      <c r="L11" s="212"/>
    </row>
    <row r="12" spans="1:18 8826:8826" ht="15" customHeight="1" x14ac:dyDescent="0.3">
      <c r="A12" s="471">
        <v>11</v>
      </c>
      <c r="B12" s="472" t="str">
        <f>VLOOKUP(Tabla3[[#This Row],[OK]],$G$2:$H$25,2,0)</f>
        <v>Austria</v>
      </c>
      <c r="C12" s="472" t="s">
        <v>2</v>
      </c>
      <c r="D12" s="472">
        <v>11</v>
      </c>
      <c r="G12" s="457">
        <v>11</v>
      </c>
      <c r="H12" s="457" t="s">
        <v>143</v>
      </c>
      <c r="K12" s="212" t="s">
        <v>135</v>
      </c>
      <c r="L12" s="212"/>
    </row>
    <row r="13" spans="1:18 8826:8826" ht="15" customHeight="1" x14ac:dyDescent="0.3">
      <c r="A13" s="471">
        <v>12</v>
      </c>
      <c r="B13" s="472" t="str">
        <f>VLOOKUP(Tabla3[[#This Row],[OK]],$G$2:$H$25,2,0)</f>
        <v>Macedonia del Norte</v>
      </c>
      <c r="C13" s="472" t="s">
        <v>2</v>
      </c>
      <c r="D13" s="472">
        <v>12</v>
      </c>
      <c r="G13" s="457">
        <v>12</v>
      </c>
      <c r="H13" s="457" t="s">
        <v>862</v>
      </c>
      <c r="K13" s="212" t="s">
        <v>233</v>
      </c>
      <c r="L13" s="212"/>
    </row>
    <row r="14" spans="1:18 8826:8826" ht="15" customHeight="1" x14ac:dyDescent="0.3">
      <c r="A14" s="471">
        <v>13</v>
      </c>
      <c r="B14" s="472" t="str">
        <f>VLOOKUP(Tabla3[[#This Row],[OK]],$G$2:$H$25,2,0)</f>
        <v>Inglaterra</v>
      </c>
      <c r="C14" s="472" t="s">
        <v>128</v>
      </c>
      <c r="D14" s="472">
        <v>13</v>
      </c>
      <c r="G14" s="457">
        <v>13</v>
      </c>
      <c r="H14" s="457" t="s">
        <v>132</v>
      </c>
      <c r="K14" s="212" t="s">
        <v>234</v>
      </c>
      <c r="L14" s="212"/>
    </row>
    <row r="15" spans="1:18 8826:8826" ht="15" customHeight="1" x14ac:dyDescent="0.3">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3">
      <c r="A16" s="471">
        <v>15</v>
      </c>
      <c r="B16" s="472" t="str">
        <f>VLOOKUP(Tabla3[[#This Row],[OK]],$G$2:$H$25,2,0)</f>
        <v>Escocia</v>
      </c>
      <c r="C16" s="472" t="s">
        <v>128</v>
      </c>
      <c r="D16" s="472">
        <v>15</v>
      </c>
      <c r="G16" s="457">
        <v>15</v>
      </c>
      <c r="H16" s="457" t="s">
        <v>863</v>
      </c>
      <c r="K16" s="212" t="s">
        <v>236</v>
      </c>
      <c r="L16" s="212"/>
    </row>
    <row r="17" spans="1:331 8826:8826" ht="15" customHeight="1" x14ac:dyDescent="0.3">
      <c r="A17" s="471">
        <v>16</v>
      </c>
      <c r="B17" s="472" t="str">
        <f>VLOOKUP(Tabla3[[#This Row],[OK]],$G$2:$H$25,2,0)</f>
        <v>República Checa</v>
      </c>
      <c r="C17" s="472" t="s">
        <v>128</v>
      </c>
      <c r="D17" s="472">
        <v>16</v>
      </c>
      <c r="G17" s="457">
        <v>16</v>
      </c>
      <c r="H17" s="457" t="s">
        <v>828</v>
      </c>
      <c r="K17" s="212" t="s">
        <v>237</v>
      </c>
      <c r="L17" s="212"/>
    </row>
    <row r="18" spans="1:331 8826:8826" ht="15" customHeight="1" x14ac:dyDescent="0.3">
      <c r="A18" s="471">
        <v>17</v>
      </c>
      <c r="B18" s="472" t="str">
        <f>VLOOKUP(Tabla3[[#This Row],[OK]],$G$2:$H$25,2,0)</f>
        <v>España</v>
      </c>
      <c r="C18" s="472" t="s">
        <v>3</v>
      </c>
      <c r="D18" s="472">
        <v>17</v>
      </c>
      <c r="G18" s="457">
        <v>17</v>
      </c>
      <c r="H18" s="457" t="s">
        <v>87</v>
      </c>
      <c r="K18" s="212" t="s">
        <v>238</v>
      </c>
      <c r="L18" s="212"/>
    </row>
    <row r="19" spans="1:331 8826:8826" ht="15" customHeight="1" x14ac:dyDescent="0.3">
      <c r="A19" s="471">
        <v>18</v>
      </c>
      <c r="B19" s="472" t="str">
        <f>VLOOKUP(Tabla3[[#This Row],[OK]],$G$2:$H$25,2,0)</f>
        <v>Suecia</v>
      </c>
      <c r="C19" s="472" t="s">
        <v>3</v>
      </c>
      <c r="D19" s="472">
        <v>18</v>
      </c>
      <c r="G19" s="457">
        <v>18</v>
      </c>
      <c r="H19" s="457" t="s">
        <v>141</v>
      </c>
      <c r="K19" s="212" t="s">
        <v>239</v>
      </c>
      <c r="L19" s="212"/>
    </row>
    <row r="20" spans="1:331 8826:8826" ht="15" customHeight="1" x14ac:dyDescent="0.3">
      <c r="A20" s="471">
        <v>19</v>
      </c>
      <c r="B20" s="472" t="str">
        <f>VLOOKUP(Tabla3[[#This Row],[OK]],$G$2:$H$25,2,0)</f>
        <v>Polonia</v>
      </c>
      <c r="C20" s="472" t="s">
        <v>3</v>
      </c>
      <c r="D20" s="472">
        <v>19</v>
      </c>
      <c r="G20" s="457">
        <v>19</v>
      </c>
      <c r="H20" s="457" t="s">
        <v>136</v>
      </c>
      <c r="K20" s="212" t="s">
        <v>240</v>
      </c>
      <c r="L20" s="212"/>
    </row>
    <row r="21" spans="1:331 8826:8826" ht="15" customHeight="1" x14ac:dyDescent="0.3">
      <c r="A21" s="471">
        <v>20</v>
      </c>
      <c r="B21" s="472" t="str">
        <f>VLOOKUP(Tabla3[[#This Row],[OK]],$G$2:$H$25,2,0)</f>
        <v>Eslovaquia</v>
      </c>
      <c r="C21" s="472" t="s">
        <v>3</v>
      </c>
      <c r="D21" s="472">
        <v>20</v>
      </c>
      <c r="G21" s="457">
        <v>20</v>
      </c>
      <c r="H21" s="457" t="s">
        <v>133</v>
      </c>
      <c r="K21" s="212" t="s">
        <v>241</v>
      </c>
      <c r="L21" s="212"/>
    </row>
    <row r="22" spans="1:331 8826:8826" ht="15" customHeight="1" x14ac:dyDescent="0.3">
      <c r="A22" s="471">
        <v>21</v>
      </c>
      <c r="B22" s="472" t="str">
        <f>VLOOKUP(Tabla3[[#This Row],[OK]],$G$2:$H$25,2,0)</f>
        <v>Hungría</v>
      </c>
      <c r="C22" s="472" t="s">
        <v>4</v>
      </c>
      <c r="D22" s="472">
        <v>21</v>
      </c>
      <c r="G22" s="457">
        <v>21</v>
      </c>
      <c r="H22" s="457" t="s">
        <v>251</v>
      </c>
      <c r="K22" s="212" t="s">
        <v>133</v>
      </c>
      <c r="L22" s="212"/>
    </row>
    <row r="23" spans="1:331 8826:8826" ht="15" customHeight="1" x14ac:dyDescent="0.3">
      <c r="A23" s="471">
        <v>22</v>
      </c>
      <c r="B23" s="472" t="str">
        <f>VLOOKUP(Tabla3[[#This Row],[OK]],$G$2:$H$25,2,0)</f>
        <v>Portugal</v>
      </c>
      <c r="C23" s="472" t="s">
        <v>4</v>
      </c>
      <c r="D23" s="472">
        <v>22</v>
      </c>
      <c r="G23" s="457">
        <v>22</v>
      </c>
      <c r="H23" s="457" t="s">
        <v>142</v>
      </c>
      <c r="K23" s="212" t="s">
        <v>242</v>
      </c>
      <c r="L23" s="212"/>
    </row>
    <row r="24" spans="1:331 8826:8826" ht="15" customHeight="1" x14ac:dyDescent="0.3">
      <c r="A24" s="471">
        <v>23</v>
      </c>
      <c r="B24" s="472" t="str">
        <f>VLOOKUP(Tabla3[[#This Row],[OK]],$G$2:$H$25,2,0)</f>
        <v>Francia</v>
      </c>
      <c r="C24" s="472" t="s">
        <v>4</v>
      </c>
      <c r="D24" s="472">
        <v>23</v>
      </c>
      <c r="G24" s="457">
        <v>23</v>
      </c>
      <c r="H24" s="457" t="s">
        <v>129</v>
      </c>
      <c r="K24" s="212" t="s">
        <v>243</v>
      </c>
      <c r="L24" s="212"/>
    </row>
    <row r="25" spans="1:331 8826:8826" ht="15" customHeight="1" x14ac:dyDescent="0.3">
      <c r="A25" s="471">
        <v>24</v>
      </c>
      <c r="B25" s="472" t="str">
        <f>VLOOKUP(Tabla3[[#This Row],[OK]],$G$2:$H$25,2,0)</f>
        <v>Alemania</v>
      </c>
      <c r="C25" s="472" t="s">
        <v>4</v>
      </c>
      <c r="D25" s="472">
        <v>24</v>
      </c>
      <c r="G25" s="457">
        <v>24</v>
      </c>
      <c r="H25" s="457" t="s">
        <v>135</v>
      </c>
      <c r="K25" s="212" t="s">
        <v>244</v>
      </c>
      <c r="L25" s="212"/>
    </row>
    <row r="26" spans="1:331 8826:8826" ht="15" customHeight="1" x14ac:dyDescent="0.3">
      <c r="K26" s="212" t="s">
        <v>245</v>
      </c>
      <c r="L26" s="212"/>
    </row>
    <row r="27" spans="1:331 8826:8826" ht="15" customHeight="1" x14ac:dyDescent="0.3">
      <c r="K27" s="212" t="s">
        <v>246</v>
      </c>
      <c r="L27" s="212"/>
    </row>
    <row r="28" spans="1:331 8826:8826" ht="15" customHeight="1" x14ac:dyDescent="0.3">
      <c r="K28" s="212" t="s">
        <v>247</v>
      </c>
      <c r="L28" s="212"/>
      <c r="LS28" s="457" t="s">
        <v>19</v>
      </c>
      <c r="MAL28" s="457" t="s">
        <v>19</v>
      </c>
    </row>
    <row r="29" spans="1:331 8826:8826" ht="15" customHeight="1" x14ac:dyDescent="0.3">
      <c r="B29" s="457" t="s">
        <v>170</v>
      </c>
      <c r="C29" s="457">
        <v>1</v>
      </c>
      <c r="K29" s="212" t="s">
        <v>248</v>
      </c>
      <c r="L29" s="212"/>
    </row>
    <row r="30" spans="1:331 8826:8826" ht="15" customHeight="1" x14ac:dyDescent="0.3">
      <c r="B30" s="457" t="s">
        <v>171</v>
      </c>
      <c r="C30" s="457">
        <v>2</v>
      </c>
      <c r="K30" s="212" t="s">
        <v>249</v>
      </c>
      <c r="L30" s="212"/>
    </row>
    <row r="31" spans="1:331 8826:8826" ht="15" customHeight="1" x14ac:dyDescent="0.3">
      <c r="B31" s="457" t="s">
        <v>172</v>
      </c>
      <c r="C31" s="457">
        <v>3</v>
      </c>
      <c r="K31" s="212" t="s">
        <v>250</v>
      </c>
      <c r="L31" s="212"/>
    </row>
    <row r="32" spans="1:331 8826:8826" ht="15" customHeight="1" x14ac:dyDescent="0.3">
      <c r="B32" s="457" t="s">
        <v>173</v>
      </c>
      <c r="C32" s="457">
        <v>4</v>
      </c>
      <c r="K32" s="212" t="s">
        <v>251</v>
      </c>
      <c r="L32" s="212"/>
    </row>
    <row r="33" spans="2:12" ht="15" customHeight="1" x14ac:dyDescent="0.3">
      <c r="B33" s="457" t="s">
        <v>174</v>
      </c>
      <c r="C33" s="457">
        <v>5</v>
      </c>
      <c r="K33" s="212" t="s">
        <v>252</v>
      </c>
      <c r="L33" s="212"/>
    </row>
    <row r="34" spans="2:12" ht="15" customHeight="1" x14ac:dyDescent="0.3">
      <c r="B34" s="457" t="s">
        <v>175</v>
      </c>
      <c r="C34" s="457">
        <v>6</v>
      </c>
      <c r="K34" s="212" t="s">
        <v>253</v>
      </c>
      <c r="L34" s="212"/>
    </row>
    <row r="35" spans="2:12" ht="15" customHeight="1" x14ac:dyDescent="0.3">
      <c r="K35" s="212" t="s">
        <v>254</v>
      </c>
      <c r="L35" s="212"/>
    </row>
    <row r="36" spans="2:12" ht="15" customHeight="1" x14ac:dyDescent="0.3">
      <c r="K36" s="212" t="s">
        <v>255</v>
      </c>
      <c r="L36" s="212"/>
    </row>
    <row r="37" spans="2:12" ht="15" customHeight="1" x14ac:dyDescent="0.3">
      <c r="K37" s="212" t="s">
        <v>256</v>
      </c>
      <c r="L37" s="212"/>
    </row>
    <row r="38" spans="2:12" ht="15" customHeight="1" x14ac:dyDescent="0.3">
      <c r="K38" s="212" t="s">
        <v>257</v>
      </c>
      <c r="L38" s="212"/>
    </row>
    <row r="39" spans="2:12" ht="15" customHeight="1" x14ac:dyDescent="0.3">
      <c r="K39" s="212" t="s">
        <v>258</v>
      </c>
      <c r="L39" s="212"/>
    </row>
    <row r="40" spans="2:12" ht="15" customHeight="1" x14ac:dyDescent="0.3">
      <c r="K40" s="212" t="s">
        <v>259</v>
      </c>
      <c r="L40" s="212"/>
    </row>
    <row r="41" spans="2:12" ht="15" customHeight="1" x14ac:dyDescent="0.3">
      <c r="K41" s="212" t="s">
        <v>260</v>
      </c>
      <c r="L41" s="212"/>
    </row>
    <row r="42" spans="2:12" ht="15" customHeight="1" x14ac:dyDescent="0.3">
      <c r="K42" s="212" t="s">
        <v>862</v>
      </c>
      <c r="L42" s="212"/>
    </row>
    <row r="43" spans="2:12" ht="15" customHeight="1" x14ac:dyDescent="0.3">
      <c r="K43" s="212" t="s">
        <v>261</v>
      </c>
      <c r="L43" s="212"/>
    </row>
    <row r="44" spans="2:12" ht="15" customHeight="1" x14ac:dyDescent="0.3">
      <c r="K44" s="212" t="s">
        <v>262</v>
      </c>
      <c r="L44" s="212"/>
    </row>
    <row r="45" spans="2:12" ht="15" customHeight="1" x14ac:dyDescent="0.3">
      <c r="K45" s="212" t="s">
        <v>263</v>
      </c>
      <c r="L45" s="212"/>
    </row>
    <row r="46" spans="2:12" ht="15" customHeight="1" x14ac:dyDescent="0.3">
      <c r="K46" s="212" t="s">
        <v>264</v>
      </c>
      <c r="L46" s="212"/>
    </row>
    <row r="47" spans="2:12" ht="15" customHeight="1" x14ac:dyDescent="0.3">
      <c r="K47" s="212" t="s">
        <v>265</v>
      </c>
      <c r="L47" s="212"/>
    </row>
    <row r="48" spans="2:12" ht="15" customHeight="1" x14ac:dyDescent="0.3">
      <c r="K48" s="212" t="s">
        <v>266</v>
      </c>
      <c r="L48" s="212"/>
    </row>
    <row r="49" spans="11:12" ht="15" customHeight="1" x14ac:dyDescent="0.3">
      <c r="K49" s="212" t="s">
        <v>267</v>
      </c>
      <c r="L49" s="212"/>
    </row>
    <row r="50" spans="11:12" ht="15" customHeight="1" x14ac:dyDescent="0.3">
      <c r="K50" s="212" t="s">
        <v>268</v>
      </c>
      <c r="L50" s="212"/>
    </row>
    <row r="51" spans="11:12" ht="15" customHeight="1" x14ac:dyDescent="0.3">
      <c r="K51" s="212" t="s">
        <v>269</v>
      </c>
      <c r="L51" s="212"/>
    </row>
    <row r="52" spans="11:12" ht="15" customHeight="1" x14ac:dyDescent="0.3">
      <c r="K52" s="212" t="s">
        <v>270</v>
      </c>
      <c r="L52" s="212"/>
    </row>
    <row r="53" spans="11:12" ht="15" customHeight="1" x14ac:dyDescent="0.3">
      <c r="K53" s="212" t="s">
        <v>271</v>
      </c>
      <c r="L53" s="212"/>
    </row>
    <row r="54" spans="11:12" ht="15" customHeight="1" x14ac:dyDescent="0.3">
      <c r="K54" s="212" t="s">
        <v>272</v>
      </c>
      <c r="L54" s="212"/>
    </row>
    <row r="55" spans="11:12" ht="15" customHeight="1" x14ac:dyDescent="0.3">
      <c r="K55" s="212" t="s">
        <v>273</v>
      </c>
      <c r="L55" s="212"/>
    </row>
    <row r="56" spans="11:12" ht="15" customHeight="1" x14ac:dyDescent="0.3">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8671875" defaultRowHeight="14.4" x14ac:dyDescent="0.3"/>
  <cols>
    <col min="1" max="1" width="6" style="405" customWidth="1"/>
    <col min="2" max="2" width="7.44140625" style="405" customWidth="1"/>
    <col min="3" max="6" width="10.88671875" style="405"/>
    <col min="7" max="7" width="39.6640625" style="405" customWidth="1"/>
    <col min="8" max="16384" width="10.88671875" style="405"/>
  </cols>
  <sheetData>
    <row r="1" spans="1:14" x14ac:dyDescent="0.3">
      <c r="A1" s="403"/>
      <c r="B1" s="403"/>
      <c r="C1" s="404"/>
      <c r="D1" s="404"/>
      <c r="E1" s="404"/>
      <c r="F1" s="404"/>
      <c r="G1" s="404"/>
    </row>
    <row r="2" spans="1:14" x14ac:dyDescent="0.3">
      <c r="A2" s="403"/>
      <c r="B2" s="406" t="s">
        <v>70</v>
      </c>
      <c r="C2" s="407"/>
      <c r="D2" s="407"/>
      <c r="E2" s="407"/>
      <c r="F2" s="407"/>
      <c r="G2" s="407"/>
    </row>
    <row r="3" spans="1:14" x14ac:dyDescent="0.3">
      <c r="A3" s="403"/>
      <c r="B3" s="611" t="s">
        <v>126</v>
      </c>
      <c r="C3" s="611"/>
      <c r="D3" s="611"/>
      <c r="E3" s="611"/>
      <c r="F3" s="611"/>
      <c r="G3" s="611"/>
      <c r="I3" s="611"/>
      <c r="J3" s="611"/>
      <c r="K3" s="611"/>
      <c r="L3" s="611"/>
      <c r="M3" s="611"/>
      <c r="N3" s="611"/>
    </row>
    <row r="4" spans="1:14" x14ac:dyDescent="0.3">
      <c r="A4" s="403"/>
      <c r="B4" s="611"/>
      <c r="C4" s="611"/>
      <c r="D4" s="611"/>
      <c r="E4" s="611"/>
      <c r="F4" s="611"/>
      <c r="G4" s="611"/>
      <c r="I4" s="611"/>
      <c r="J4" s="611"/>
      <c r="K4" s="611"/>
      <c r="L4" s="611"/>
      <c r="M4" s="611"/>
      <c r="N4" s="611"/>
    </row>
    <row r="5" spans="1:14" x14ac:dyDescent="0.3">
      <c r="A5" s="403"/>
      <c r="B5" s="611"/>
      <c r="C5" s="611"/>
      <c r="D5" s="611"/>
      <c r="E5" s="611"/>
      <c r="F5" s="611"/>
      <c r="G5" s="611"/>
      <c r="I5" s="611"/>
      <c r="J5" s="611"/>
      <c r="K5" s="611"/>
      <c r="L5" s="611"/>
      <c r="M5" s="611"/>
      <c r="N5" s="611"/>
    </row>
    <row r="6" spans="1:14" x14ac:dyDescent="0.3">
      <c r="A6" s="403"/>
      <c r="B6" s="611"/>
      <c r="C6" s="611"/>
      <c r="D6" s="611"/>
      <c r="E6" s="611"/>
      <c r="F6" s="611"/>
      <c r="G6" s="611"/>
      <c r="I6" s="611"/>
      <c r="J6" s="611"/>
      <c r="K6" s="611"/>
      <c r="L6" s="611"/>
      <c r="M6" s="611"/>
      <c r="N6" s="611"/>
    </row>
    <row r="7" spans="1:14" x14ac:dyDescent="0.3">
      <c r="A7" s="403"/>
      <c r="B7" s="611"/>
      <c r="C7" s="611"/>
      <c r="D7" s="611"/>
      <c r="E7" s="611"/>
      <c r="F7" s="611"/>
      <c r="G7" s="611"/>
      <c r="I7" s="611"/>
      <c r="J7" s="611"/>
      <c r="K7" s="611"/>
      <c r="L7" s="611"/>
      <c r="M7" s="611"/>
      <c r="N7" s="611"/>
    </row>
    <row r="8" spans="1:14" x14ac:dyDescent="0.3">
      <c r="A8" s="403"/>
      <c r="B8" s="611"/>
      <c r="C8" s="611"/>
      <c r="D8" s="611"/>
      <c r="E8" s="611"/>
      <c r="F8" s="611"/>
      <c r="G8" s="611"/>
      <c r="I8" s="611"/>
      <c r="J8" s="611"/>
      <c r="K8" s="611"/>
      <c r="L8" s="611"/>
      <c r="M8" s="611"/>
      <c r="N8" s="611"/>
    </row>
    <row r="9" spans="1:14" x14ac:dyDescent="0.3">
      <c r="A9" s="403"/>
      <c r="B9" s="611"/>
      <c r="C9" s="611"/>
      <c r="D9" s="611"/>
      <c r="E9" s="611"/>
      <c r="F9" s="611"/>
      <c r="G9" s="611"/>
      <c r="I9" s="611"/>
      <c r="J9" s="611"/>
      <c r="K9" s="611"/>
      <c r="L9" s="611"/>
      <c r="M9" s="611"/>
      <c r="N9" s="611"/>
    </row>
    <row r="10" spans="1:14" x14ac:dyDescent="0.3">
      <c r="A10" s="403"/>
      <c r="B10" s="611"/>
      <c r="C10" s="611"/>
      <c r="D10" s="611"/>
      <c r="E10" s="611"/>
      <c r="F10" s="611"/>
      <c r="G10" s="611"/>
      <c r="I10" s="611"/>
      <c r="J10" s="611"/>
      <c r="K10" s="611"/>
      <c r="L10" s="611"/>
      <c r="M10" s="611"/>
      <c r="N10" s="611"/>
    </row>
    <row r="11" spans="1:14" x14ac:dyDescent="0.3">
      <c r="A11" s="403"/>
      <c r="B11" s="611"/>
      <c r="C11" s="611"/>
      <c r="D11" s="611"/>
      <c r="E11" s="611"/>
      <c r="F11" s="611"/>
      <c r="G11" s="611"/>
      <c r="I11" s="611"/>
      <c r="J11" s="611"/>
      <c r="K11" s="611"/>
      <c r="L11" s="611"/>
      <c r="M11" s="611"/>
      <c r="N11" s="611"/>
    </row>
    <row r="12" spans="1:14" x14ac:dyDescent="0.3">
      <c r="A12" s="403"/>
      <c r="B12" s="611"/>
      <c r="C12" s="611"/>
      <c r="D12" s="611"/>
      <c r="E12" s="611"/>
      <c r="F12" s="611"/>
      <c r="G12" s="611"/>
      <c r="I12" s="611"/>
      <c r="J12" s="611"/>
      <c r="K12" s="611"/>
      <c r="L12" s="611"/>
      <c r="M12" s="611"/>
      <c r="N12" s="611"/>
    </row>
    <row r="13" spans="1:14" x14ac:dyDescent="0.3">
      <c r="A13" s="403"/>
      <c r="B13" s="408"/>
      <c r="C13" s="408"/>
      <c r="D13" s="408"/>
      <c r="E13" s="408"/>
      <c r="F13" s="408"/>
      <c r="G13" s="408"/>
    </row>
    <row r="14" spans="1:14" x14ac:dyDescent="0.3">
      <c r="A14" s="403"/>
      <c r="B14" s="409" t="s">
        <v>71</v>
      </c>
      <c r="C14" s="7" t="s">
        <v>72</v>
      </c>
      <c r="D14" s="410"/>
      <c r="E14" s="410"/>
      <c r="F14" s="408"/>
      <c r="G14" s="408"/>
    </row>
    <row r="15" spans="1:14" x14ac:dyDescent="0.3">
      <c r="A15" s="403"/>
      <c r="B15" s="455" t="s">
        <v>878</v>
      </c>
      <c r="C15" s="407"/>
      <c r="D15" s="407"/>
      <c r="E15" s="407"/>
      <c r="F15" s="404"/>
      <c r="G15" s="411"/>
    </row>
    <row r="16" spans="1:14" x14ac:dyDescent="0.3">
      <c r="A16" s="403"/>
      <c r="B16" s="8"/>
      <c r="C16" s="403"/>
      <c r="D16" s="403"/>
      <c r="E16" s="403"/>
      <c r="F16" s="403"/>
      <c r="G16" s="403"/>
    </row>
    <row r="17" spans="1:7" x14ac:dyDescent="0.3">
      <c r="A17" s="403"/>
      <c r="B17" s="403"/>
      <c r="C17" s="403"/>
      <c r="D17" s="403"/>
      <c r="E17" s="403"/>
      <c r="F17" s="403"/>
      <c r="G17" s="403"/>
    </row>
    <row r="18" spans="1:7" x14ac:dyDescent="0.3">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mvgomez</cp:lastModifiedBy>
  <cp:lastPrinted>2018-12-06T18:06:35Z</cp:lastPrinted>
  <dcterms:created xsi:type="dcterms:W3CDTF">2015-10-31T09:41:54Z</dcterms:created>
  <dcterms:modified xsi:type="dcterms:W3CDTF">2021-07-06T15:18:09Z</dcterms:modified>
</cp:coreProperties>
</file>