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1_POLITEKNIK NEGERI PADANG\d4-trpl\SEMESTER 1\web\"/>
    </mc:Choice>
  </mc:AlternateContent>
  <bookViews>
    <workbookView xWindow="0" yWindow="0" windowWidth="20490" windowHeight="7500" activeTab="1"/>
  </bookViews>
  <sheets>
    <sheet name="Perbandingan Kriteria" sheetId="1" r:id="rId1"/>
    <sheet name="Perbandingan Alternatif" sheetId="7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F15" i="7"/>
  <c r="E25" i="7" s="1"/>
  <c r="E33" i="7" s="1"/>
  <c r="G15" i="7"/>
  <c r="F24" i="7" s="1"/>
  <c r="F32" i="7" s="1"/>
  <c r="E15" i="7"/>
  <c r="D24" i="7" s="1"/>
  <c r="E15" i="1"/>
  <c r="E22" i="1" s="1"/>
  <c r="D14" i="1"/>
  <c r="D15" i="1" s="1"/>
  <c r="D23" i="1" s="1"/>
  <c r="D32" i="7" l="1"/>
  <c r="F25" i="7"/>
  <c r="F33" i="7" s="1"/>
  <c r="D26" i="7"/>
  <c r="D34" i="7" s="1"/>
  <c r="D25" i="7"/>
  <c r="D33" i="7" s="1"/>
  <c r="E26" i="7"/>
  <c r="E34" i="7" s="1"/>
  <c r="E24" i="7"/>
  <c r="E32" i="7" s="1"/>
  <c r="F26" i="7"/>
  <c r="F34" i="7" s="1"/>
  <c r="D22" i="1"/>
  <c r="D21" i="1"/>
  <c r="E21" i="1"/>
  <c r="E23" i="1"/>
  <c r="C15" i="1"/>
  <c r="C22" i="1" s="1"/>
  <c r="E24" i="1" l="1"/>
  <c r="D24" i="1"/>
  <c r="F22" i="1"/>
  <c r="G22" i="1" s="1"/>
  <c r="C21" i="1"/>
  <c r="F21" i="1" s="1"/>
  <c r="G21" i="1" s="1"/>
  <c r="H21" i="1" s="1"/>
  <c r="C23" i="1"/>
  <c r="F23" i="1" s="1"/>
  <c r="G23" i="1" s="1"/>
  <c r="H23" i="1" s="1"/>
  <c r="H22" i="1" l="1"/>
  <c r="C24" i="1"/>
  <c r="F24" i="1" l="1"/>
  <c r="G32" i="7" l="1"/>
  <c r="E40" i="7" s="1"/>
  <c r="F40" i="7" s="1"/>
  <c r="G33" i="7"/>
  <c r="E41" i="7" s="1"/>
  <c r="G34" i="7"/>
  <c r="E42" i="7" s="1"/>
  <c r="H24" i="1"/>
  <c r="C27" i="1" s="1"/>
  <c r="C29" i="1" s="1"/>
  <c r="G24" i="1"/>
  <c r="D28" i="1" l="1"/>
  <c r="G35" i="7"/>
  <c r="F42" i="7" l="1"/>
  <c r="F41" i="7"/>
</calcChain>
</file>

<file path=xl/sharedStrings.xml><?xml version="1.0" encoding="utf-8"?>
<sst xmlns="http://schemas.openxmlformats.org/spreadsheetml/2006/main" count="92" uniqueCount="55">
  <si>
    <t>Metode AHP</t>
  </si>
  <si>
    <t>Matriks Perbandingan Kriteria</t>
  </si>
  <si>
    <t>Minat</t>
  </si>
  <si>
    <t>Bakat</t>
  </si>
  <si>
    <t>Hobi</t>
  </si>
  <si>
    <t>Total</t>
  </si>
  <si>
    <t>Matriks Nilai Kriteria</t>
  </si>
  <si>
    <t xml:space="preserve">Minat </t>
  </si>
  <si>
    <t>Jumlah</t>
  </si>
  <si>
    <t>prioritas disebut juga dengan bobot</t>
  </si>
  <si>
    <t>CI</t>
  </si>
  <si>
    <t>RI</t>
  </si>
  <si>
    <t>CR</t>
  </si>
  <si>
    <t>RI = Random Consistency Index</t>
  </si>
  <si>
    <t>CI  = Consistency Index</t>
  </si>
  <si>
    <t>CR = Consistency Ratio</t>
  </si>
  <si>
    <t>konsisten = hirarki dapat diterima</t>
  </si>
  <si>
    <t>tidak konsisten = hirarki tidak dapat diterima</t>
  </si>
  <si>
    <t>AK</t>
  </si>
  <si>
    <t>KODE</t>
  </si>
  <si>
    <t>NAMA PRODI</t>
  </si>
  <si>
    <t>MINAT</t>
  </si>
  <si>
    <t>BAKAT</t>
  </si>
  <si>
    <t>HOBI</t>
  </si>
  <si>
    <t>Nilai</t>
  </si>
  <si>
    <t>Ket: nilai didapatkan dari jawaban pertanyaan berdasarkan kriteria oleh user</t>
  </si>
  <si>
    <t>Max</t>
  </si>
  <si>
    <t>Menghitung Nilai Preferensi</t>
  </si>
  <si>
    <t>KODE PRODI</t>
  </si>
  <si>
    <t>PERINGKAT</t>
  </si>
  <si>
    <t>NILAI</t>
  </si>
  <si>
    <t>Rentangan nilai : 1-5</t>
  </si>
  <si>
    <t>Prioritas disebut juga dengan eigen vecktor</t>
  </si>
  <si>
    <t>λ max</t>
  </si>
  <si>
    <t>Prioritas / Eigen Vector</t>
  </si>
  <si>
    <t>Consistency Index (CI) dengan rumus : CI=(λ maks - n) / n</t>
  </si>
  <si>
    <t>Tabel Nilai Bobot Kriteria</t>
  </si>
  <si>
    <t>Nama Kriteria</t>
  </si>
  <si>
    <t>Nilai Bobot</t>
  </si>
  <si>
    <t>Nilai Bobot didapatkan dari prioritas atau nilai eigen dari perbandingan kriteria</t>
  </si>
  <si>
    <t>Tabel Normalisasi Perbandingan Alternatif dan Kriteria</t>
  </si>
  <si>
    <t>Tabel Perbandingan Kriteria dan Alternatif</t>
  </si>
  <si>
    <t>Hasil</t>
  </si>
  <si>
    <t>A. Perbandingan Kriteria</t>
  </si>
  <si>
    <t>B. Perbandingan Alternatif</t>
  </si>
  <si>
    <t>TK</t>
  </si>
  <si>
    <t>MI</t>
  </si>
  <si>
    <t>D3-Manajemen Informatika</t>
  </si>
  <si>
    <t>D3-Teknik Komputer</t>
  </si>
  <si>
    <t>D3-Akuntansi</t>
  </si>
  <si>
    <t>Hasil Rekomendasi</t>
  </si>
  <si>
    <t>Nama Kelompok :</t>
  </si>
  <si>
    <t>1. Arin Cantika Musi - 2211089001</t>
  </si>
  <si>
    <t>2. Rizkiah Rahmah Hatta - 2211089006</t>
  </si>
  <si>
    <t>3. Utari Rezky Alfany - 2211089012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</si>
</sst>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8" borderId="14" applyNumberFormat="0" applyAlignment="0" applyProtection="0"/>
  </cellStyleXfs>
  <cellXfs count="63">
    <xf numFmtId="0" fontId="0" fillId="0" borderId="0" xfId="0"/>
    <xf numFmtId="0" fontId="0" fillId="0" borderId="0" xfId="0" applyAlignment="1">
      <alignment horizontal="center"/>
    </xf>
    <xf numFmtId="0" fontId="1" fillId="2" borderId="1" xfId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2" borderId="1" xfId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13" xfId="0" applyBorder="1" applyAlignment="1">
      <alignment horizontal="center"/>
    </xf>
    <xf numFmtId="0" fontId="0" fillId="0" borderId="0" xfId="0" quotePrefix="1"/>
    <xf numFmtId="0" fontId="0" fillId="0" borderId="0" xfId="0" quotePrefix="1" applyAlignment="1">
      <alignment horizontal="center"/>
    </xf>
    <xf numFmtId="0" fontId="0" fillId="0" borderId="3" xfId="0" applyBorder="1"/>
    <xf numFmtId="2" fontId="0" fillId="0" borderId="0" xfId="0" applyNumberFormat="1" applyAlignment="1">
      <alignment horizontal="center"/>
    </xf>
    <xf numFmtId="0" fontId="1" fillId="0" borderId="0" xfId="1" applyFill="1" applyBorder="1"/>
    <xf numFmtId="0" fontId="1" fillId="2" borderId="5" xfId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1" xfId="0" applyFill="1" applyBorder="1" applyAlignment="1">
      <alignment horizontal="center"/>
    </xf>
    <xf numFmtId="2" fontId="0" fillId="0" borderId="0" xfId="0" applyNumberFormat="1"/>
    <xf numFmtId="2" fontId="0" fillId="6" borderId="1" xfId="0" applyNumberFormat="1" applyFill="1" applyBorder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center" wrapText="1"/>
    </xf>
    <xf numFmtId="2" fontId="0" fillId="7" borderId="1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8" borderId="20" xfId="2" applyBorder="1" applyAlignment="1">
      <alignment horizontal="center"/>
    </xf>
    <xf numFmtId="0" fontId="3" fillId="8" borderId="21" xfId="2" applyBorder="1" applyAlignment="1">
      <alignment horizontal="center"/>
    </xf>
    <xf numFmtId="0" fontId="3" fillId="8" borderId="22" xfId="2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0" xfId="0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4" borderId="5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2" xfId="0" applyBorder="1" applyAlignment="1">
      <alignment horizontal="center" wrapText="1"/>
    </xf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600075</xdr:colOff>
      <xdr:row>5</xdr:row>
      <xdr:rowOff>19050</xdr:rowOff>
    </xdr:from>
    <xdr:to>
      <xdr:col>13</xdr:col>
      <xdr:colOff>276225</xdr:colOff>
      <xdr:row>14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161EF8-B9A1-07D2-F74C-08488CCE4A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209550"/>
          <a:ext cx="2724150" cy="1828800"/>
        </a:xfrm>
        <a:prstGeom prst="rect">
          <a:avLst/>
        </a:prstGeom>
      </xdr:spPr>
    </xdr:pic>
    <xdr:clientData/>
  </xdr:twoCellAnchor>
  <xdr:twoCellAnchor editAs="oneCell">
    <xdr:from>
      <xdr:col>13</xdr:col>
      <xdr:colOff>523875</xdr:colOff>
      <xdr:row>3</xdr:row>
      <xdr:rowOff>0</xdr:rowOff>
    </xdr:from>
    <xdr:to>
      <xdr:col>23</xdr:col>
      <xdr:colOff>532637</xdr:colOff>
      <xdr:row>24</xdr:row>
      <xdr:rowOff>123308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0E72CCB-6359-07BC-81EF-63D63FE8A0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48675" y="0"/>
          <a:ext cx="6104762" cy="41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104775</xdr:colOff>
      <xdr:row>6</xdr:row>
      <xdr:rowOff>142875</xdr:rowOff>
    </xdr:from>
    <xdr:to>
      <xdr:col>23</xdr:col>
      <xdr:colOff>113537</xdr:colOff>
      <xdr:row>28</xdr:row>
      <xdr:rowOff>85208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44A3E4-A4F7-4F38-BD0A-1B75B06EF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15425" y="333375"/>
          <a:ext cx="6104762" cy="4133333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285750</xdr:colOff>
      <xdr:row>8</xdr:row>
      <xdr:rowOff>161926</xdr:rowOff>
    </xdr:from>
    <xdr:to>
      <xdr:col>12</xdr:col>
      <xdr:colOff>190500</xdr:colOff>
      <xdr:row>15</xdr:row>
      <xdr:rowOff>1370</xdr:rowOff>
    </xdr:to>
    <xdr:pic>
      <xdr:nvPicPr>
        <xdr:cNvPr id="4" name="Picture 3" descr="https://i0.wp.com/veza.co.id/wp-content/uploads/2021/03/tahap-normalisasi-saw.png?resize=473%2C157&amp;ssl=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1704976"/>
          <a:ext cx="3533775" cy="11729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123825</xdr:colOff>
      <xdr:row>37</xdr:row>
      <xdr:rowOff>180975</xdr:rowOff>
    </xdr:from>
    <xdr:to>
      <xdr:col>9</xdr:col>
      <xdr:colOff>742950</xdr:colOff>
      <xdr:row>41</xdr:row>
      <xdr:rowOff>19050</xdr:rowOff>
    </xdr:to>
    <xdr:pic>
      <xdr:nvPicPr>
        <xdr:cNvPr id="5" name="Picture 4" descr="https://i0.wp.com/veza.co.id/wp-content/uploads/2021/03/tahap-perankingan-saw.png?resize=238%2C123&amp;ssl=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50" y="7248525"/>
          <a:ext cx="226695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workbookViewId="0">
      <selection activeCell="H28" sqref="H28"/>
    </sheetView>
  </sheetViews>
  <sheetFormatPr defaultRowHeight="15" x14ac:dyDescent="0.25"/>
  <cols>
    <col min="3" max="3" width="9.5703125" bestFit="1" customWidth="1"/>
    <col min="4" max="4" width="10.140625" customWidth="1"/>
    <col min="7" max="7" width="22.42578125" customWidth="1"/>
    <col min="8" max="8" width="13.42578125" customWidth="1"/>
  </cols>
  <sheetData>
    <row r="1" spans="1:8" x14ac:dyDescent="0.25">
      <c r="A1" s="36" t="s">
        <v>51</v>
      </c>
      <c r="B1" s="37"/>
      <c r="C1" s="37"/>
      <c r="D1" s="38"/>
    </row>
    <row r="2" spans="1:8" x14ac:dyDescent="0.25">
      <c r="A2" s="39" t="s">
        <v>52</v>
      </c>
      <c r="B2" s="40"/>
      <c r="C2" s="40"/>
      <c r="D2" s="41"/>
    </row>
    <row r="3" spans="1:8" x14ac:dyDescent="0.25">
      <c r="A3" s="39" t="s">
        <v>53</v>
      </c>
      <c r="B3" s="40"/>
      <c r="C3" s="40"/>
      <c r="D3" s="41"/>
    </row>
    <row r="4" spans="1:8" ht="15.75" thickBot="1" x14ac:dyDescent="0.3">
      <c r="A4" s="42" t="s">
        <v>54</v>
      </c>
      <c r="B4" s="43"/>
      <c r="C4" s="43"/>
      <c r="D4" s="44"/>
    </row>
    <row r="5" spans="1:8" x14ac:dyDescent="0.25">
      <c r="A5" s="1"/>
      <c r="B5" s="1"/>
      <c r="C5" s="1"/>
      <c r="D5" s="1"/>
    </row>
    <row r="6" spans="1:8" x14ac:dyDescent="0.25">
      <c r="A6" s="45" t="s">
        <v>0</v>
      </c>
      <c r="B6" s="45"/>
      <c r="C6" s="45"/>
      <c r="D6" s="45"/>
      <c r="E6" s="45"/>
      <c r="F6" s="45"/>
      <c r="G6" s="45"/>
      <c r="H6" s="45"/>
    </row>
    <row r="7" spans="1:8" x14ac:dyDescent="0.25">
      <c r="A7" s="29"/>
      <c r="B7" s="29"/>
      <c r="C7" s="29"/>
      <c r="D7" s="29"/>
      <c r="E7" s="29"/>
      <c r="F7" s="29"/>
      <c r="G7" s="29"/>
      <c r="H7" s="29"/>
    </row>
    <row r="8" spans="1:8" x14ac:dyDescent="0.25">
      <c r="A8" s="29"/>
      <c r="B8" s="48" t="s">
        <v>43</v>
      </c>
      <c r="C8" s="48"/>
      <c r="D8" s="48"/>
      <c r="E8" s="48"/>
      <c r="F8" s="48"/>
      <c r="G8" s="48"/>
      <c r="H8" s="48"/>
    </row>
    <row r="10" spans="1:8" x14ac:dyDescent="0.25">
      <c r="B10" s="35" t="s">
        <v>1</v>
      </c>
      <c r="C10" s="35"/>
      <c r="D10" s="35"/>
      <c r="E10" s="35"/>
    </row>
    <row r="11" spans="1:8" x14ac:dyDescent="0.25">
      <c r="B11" s="2"/>
      <c r="C11" s="6" t="s">
        <v>2</v>
      </c>
      <c r="D11" s="6" t="s">
        <v>3</v>
      </c>
      <c r="E11" s="6" t="s">
        <v>4</v>
      </c>
    </row>
    <row r="12" spans="1:8" x14ac:dyDescent="0.25">
      <c r="B12" s="2" t="s">
        <v>2</v>
      </c>
      <c r="C12" s="3">
        <v>1</v>
      </c>
      <c r="D12" s="24">
        <v>2</v>
      </c>
      <c r="E12" s="25">
        <v>7</v>
      </c>
    </row>
    <row r="13" spans="1:8" x14ac:dyDescent="0.25">
      <c r="B13" s="2" t="s">
        <v>3</v>
      </c>
      <c r="C13" s="3">
        <f>C12/D12</f>
        <v>0.5</v>
      </c>
      <c r="D13" s="3">
        <v>1</v>
      </c>
      <c r="E13" s="25">
        <v>5</v>
      </c>
    </row>
    <row r="14" spans="1:8" x14ac:dyDescent="0.25">
      <c r="B14" s="2" t="s">
        <v>4</v>
      </c>
      <c r="C14" s="5">
        <f>C12/E12</f>
        <v>0.14285714285714285</v>
      </c>
      <c r="D14" s="3">
        <f>D13/E13</f>
        <v>0.2</v>
      </c>
      <c r="E14" s="3">
        <v>1</v>
      </c>
    </row>
    <row r="15" spans="1:8" x14ac:dyDescent="0.25">
      <c r="B15" s="2" t="s">
        <v>5</v>
      </c>
      <c r="C15" s="5">
        <f>SUM(C12:C14)</f>
        <v>1.6428571428571428</v>
      </c>
      <c r="D15" s="3">
        <f t="shared" ref="D15:E15" si="0">SUM(D12:D14)</f>
        <v>3.2</v>
      </c>
      <c r="E15" s="3">
        <f t="shared" si="0"/>
        <v>13</v>
      </c>
    </row>
    <row r="18" spans="2:17" x14ac:dyDescent="0.25">
      <c r="B18" s="35" t="s">
        <v>6</v>
      </c>
      <c r="C18" s="35"/>
      <c r="D18" s="35"/>
      <c r="E18" s="35"/>
      <c r="F18" s="35"/>
      <c r="G18" s="35"/>
      <c r="H18" s="35"/>
    </row>
    <row r="19" spans="2:17" x14ac:dyDescent="0.25">
      <c r="B19" s="1"/>
      <c r="C19" s="1"/>
      <c r="D19" s="1"/>
      <c r="E19" s="1"/>
      <c r="F19" s="1"/>
    </row>
    <row r="20" spans="2:17" x14ac:dyDescent="0.25">
      <c r="B20" s="2"/>
      <c r="C20" s="6" t="s">
        <v>7</v>
      </c>
      <c r="D20" s="6" t="s">
        <v>3</v>
      </c>
      <c r="E20" s="6" t="s">
        <v>4</v>
      </c>
      <c r="F20" s="6" t="s">
        <v>8</v>
      </c>
      <c r="G20" s="6" t="s">
        <v>34</v>
      </c>
      <c r="H20" s="6" t="s">
        <v>33</v>
      </c>
      <c r="J20" t="s">
        <v>9</v>
      </c>
    </row>
    <row r="21" spans="2:17" x14ac:dyDescent="0.25">
      <c r="B21" s="2" t="s">
        <v>2</v>
      </c>
      <c r="C21" s="4">
        <f>C12/C15</f>
        <v>0.60869565217391308</v>
      </c>
      <c r="D21" s="3">
        <f>D12/D15</f>
        <v>0.625</v>
      </c>
      <c r="E21" s="4">
        <f>E12/E15</f>
        <v>0.53846153846153844</v>
      </c>
      <c r="F21" s="4">
        <f>SUM(C21:E21)</f>
        <v>1.7721571906354514</v>
      </c>
      <c r="G21" s="7">
        <f>F21/3</f>
        <v>0.59071906354515047</v>
      </c>
      <c r="H21" s="4">
        <f>G21*C15</f>
        <v>0.97046703296703285</v>
      </c>
      <c r="J21" t="s">
        <v>14</v>
      </c>
    </row>
    <row r="22" spans="2:17" x14ac:dyDescent="0.25">
      <c r="B22" s="2" t="s">
        <v>3</v>
      </c>
      <c r="C22" s="4">
        <f>C13/C15</f>
        <v>0.30434782608695654</v>
      </c>
      <c r="D22" s="4">
        <f>D13/D15</f>
        <v>0.3125</v>
      </c>
      <c r="E22" s="4">
        <f>E13/E15</f>
        <v>0.38461538461538464</v>
      </c>
      <c r="F22" s="4">
        <f t="shared" ref="F22:F23" si="1">SUM(C22:E22)</f>
        <v>1.0014632107023411</v>
      </c>
      <c r="G22" s="7">
        <f t="shared" ref="G22:G23" si="2">F22/3</f>
        <v>0.33382107023411373</v>
      </c>
      <c r="H22" s="4">
        <f>G22*D15</f>
        <v>1.0682274247491639</v>
      </c>
      <c r="J22" t="s">
        <v>13</v>
      </c>
    </row>
    <row r="23" spans="2:17" x14ac:dyDescent="0.25">
      <c r="B23" s="2" t="s">
        <v>4</v>
      </c>
      <c r="C23" s="4">
        <f>C14/C15</f>
        <v>8.6956521739130432E-2</v>
      </c>
      <c r="D23" s="4">
        <f>D14/D15</f>
        <v>6.25E-2</v>
      </c>
      <c r="E23" s="4">
        <f>E14/E15</f>
        <v>7.6923076923076927E-2</v>
      </c>
      <c r="F23" s="4">
        <f t="shared" si="1"/>
        <v>0.22637959866220736</v>
      </c>
      <c r="G23" s="7">
        <f t="shared" si="2"/>
        <v>7.5459866220735791E-2</v>
      </c>
      <c r="H23" s="4">
        <f>G23*E15</f>
        <v>0.9809782608695653</v>
      </c>
      <c r="J23" t="s">
        <v>15</v>
      </c>
    </row>
    <row r="24" spans="2:17" x14ac:dyDescent="0.25">
      <c r="B24" s="2" t="s">
        <v>5</v>
      </c>
      <c r="C24" s="3">
        <f>SUM(C21:C23)</f>
        <v>1</v>
      </c>
      <c r="D24" s="3">
        <f t="shared" ref="D24:E24" si="3">SUM(D21:D23)</f>
        <v>1</v>
      </c>
      <c r="E24" s="3">
        <f t="shared" si="3"/>
        <v>1</v>
      </c>
      <c r="F24" s="3">
        <f>SUM(F21:F23)</f>
        <v>3</v>
      </c>
      <c r="G24" s="3">
        <f>SUM(G21:G23)</f>
        <v>1</v>
      </c>
      <c r="H24" s="4">
        <f>SUM(H21:H23)</f>
        <v>3.0196727185857624</v>
      </c>
    </row>
    <row r="25" spans="2:17" x14ac:dyDescent="0.25">
      <c r="J25" t="s">
        <v>16</v>
      </c>
    </row>
    <row r="26" spans="2:17" x14ac:dyDescent="0.25">
      <c r="J26" t="s">
        <v>17</v>
      </c>
    </row>
    <row r="27" spans="2:17" x14ac:dyDescent="0.25">
      <c r="B27" s="2" t="s">
        <v>10</v>
      </c>
      <c r="C27" s="4">
        <f>(H24-3)/(3-1)</f>
        <v>9.8363592928811805E-3</v>
      </c>
      <c r="D27" s="3" t="s">
        <v>42</v>
      </c>
      <c r="J27" s="34" t="s">
        <v>32</v>
      </c>
      <c r="K27" s="34"/>
      <c r="L27" s="34"/>
      <c r="M27" s="34"/>
      <c r="N27" s="34"/>
    </row>
    <row r="28" spans="2:17" x14ac:dyDescent="0.25">
      <c r="B28" s="2" t="s">
        <v>11</v>
      </c>
      <c r="C28" s="3">
        <v>0.57999999999999996</v>
      </c>
      <c r="D28" s="46" t="str">
        <f>IF(C29&lt;=0.1,"Konsisten","Tidak Konsisten")</f>
        <v>Konsisten</v>
      </c>
      <c r="J28" s="34" t="s">
        <v>35</v>
      </c>
      <c r="K28" s="34"/>
      <c r="L28" s="34"/>
      <c r="M28" s="34"/>
      <c r="N28" s="34"/>
      <c r="O28" s="34"/>
      <c r="P28" s="34"/>
      <c r="Q28" s="34"/>
    </row>
    <row r="29" spans="2:17" x14ac:dyDescent="0.25">
      <c r="B29" s="2" t="s">
        <v>12</v>
      </c>
      <c r="C29" s="4">
        <f>C27/C28</f>
        <v>1.6959240160139968E-2</v>
      </c>
      <c r="D29" s="47"/>
    </row>
  </sheetData>
  <mergeCells count="11">
    <mergeCell ref="J27:N27"/>
    <mergeCell ref="J28:Q28"/>
    <mergeCell ref="B18:H18"/>
    <mergeCell ref="B10:E10"/>
    <mergeCell ref="A1:D1"/>
    <mergeCell ref="A2:D2"/>
    <mergeCell ref="A3:D3"/>
    <mergeCell ref="A4:D4"/>
    <mergeCell ref="A6:H6"/>
    <mergeCell ref="D28:D29"/>
    <mergeCell ref="B8:H8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5"/>
  <sheetViews>
    <sheetView tabSelected="1" topLeftCell="A22" workbookViewId="0">
      <selection activeCell="M40" sqref="M40"/>
    </sheetView>
  </sheetViews>
  <sheetFormatPr defaultRowHeight="15" x14ac:dyDescent="0.25"/>
  <cols>
    <col min="3" max="3" width="11.7109375" customWidth="1"/>
    <col min="4" max="4" width="13.140625" customWidth="1"/>
    <col min="5" max="5" width="10.7109375" customWidth="1"/>
    <col min="6" max="6" width="11.5703125" customWidth="1"/>
    <col min="7" max="7" width="11.28515625" customWidth="1"/>
    <col min="8" max="8" width="13.42578125" customWidth="1"/>
    <col min="9" max="9" width="11.28515625" customWidth="1"/>
    <col min="10" max="10" width="11.42578125" customWidth="1"/>
  </cols>
  <sheetData>
    <row r="1" spans="2:11" s="28" customFormat="1" ht="15.75" thickBot="1" x14ac:dyDescent="0.3"/>
    <row r="2" spans="2:11" s="28" customFormat="1" x14ac:dyDescent="0.25">
      <c r="B2" s="36" t="s">
        <v>51</v>
      </c>
      <c r="C2" s="37"/>
      <c r="D2" s="37"/>
      <c r="E2" s="38"/>
    </row>
    <row r="3" spans="2:11" s="28" customFormat="1" x14ac:dyDescent="0.25">
      <c r="B3" s="39" t="s">
        <v>52</v>
      </c>
      <c r="C3" s="40"/>
      <c r="D3" s="40"/>
      <c r="E3" s="41"/>
    </row>
    <row r="4" spans="2:11" s="28" customFormat="1" x14ac:dyDescent="0.25">
      <c r="B4" s="39" t="s">
        <v>53</v>
      </c>
      <c r="C4" s="40"/>
      <c r="D4" s="40"/>
      <c r="E4" s="41"/>
    </row>
    <row r="5" spans="2:11" s="28" customFormat="1" ht="15.75" thickBot="1" x14ac:dyDescent="0.3">
      <c r="B5" s="42" t="s">
        <v>54</v>
      </c>
      <c r="C5" s="43"/>
      <c r="D5" s="43"/>
      <c r="E5" s="44"/>
    </row>
    <row r="7" spans="2:11" x14ac:dyDescent="0.25">
      <c r="B7" s="48" t="s">
        <v>44</v>
      </c>
      <c r="C7" s="48"/>
      <c r="D7" s="48"/>
      <c r="E7" s="48"/>
      <c r="F7" s="48"/>
      <c r="G7" s="48"/>
      <c r="H7" s="48"/>
      <c r="I7" s="48"/>
    </row>
    <row r="9" spans="2:11" x14ac:dyDescent="0.25">
      <c r="B9" s="51" t="s">
        <v>41</v>
      </c>
      <c r="C9" s="51"/>
      <c r="D9" s="51"/>
      <c r="E9" s="51"/>
      <c r="F9" s="51"/>
      <c r="G9" s="51"/>
      <c r="H9" s="28"/>
      <c r="I9" s="28"/>
    </row>
    <row r="10" spans="2:11" x14ac:dyDescent="0.25">
      <c r="B10" s="55" t="s">
        <v>19</v>
      </c>
      <c r="C10" s="14"/>
      <c r="D10" s="15"/>
      <c r="E10" s="53" t="s">
        <v>24</v>
      </c>
      <c r="F10" s="53"/>
      <c r="G10" s="54"/>
    </row>
    <row r="11" spans="2:11" x14ac:dyDescent="0.25">
      <c r="B11" s="56"/>
      <c r="C11" s="58" t="s">
        <v>20</v>
      </c>
      <c r="D11" s="59"/>
      <c r="E11" s="3" t="s">
        <v>21</v>
      </c>
      <c r="F11" s="3" t="s">
        <v>22</v>
      </c>
      <c r="G11" s="16" t="s">
        <v>23</v>
      </c>
      <c r="H11" s="1"/>
      <c r="I11" s="18"/>
      <c r="J11" s="8"/>
      <c r="K11" s="8"/>
    </row>
    <row r="12" spans="2:11" x14ac:dyDescent="0.25">
      <c r="B12" s="12" t="s">
        <v>46</v>
      </c>
      <c r="C12" s="60" t="s">
        <v>47</v>
      </c>
      <c r="D12" s="60"/>
      <c r="E12" s="12">
        <v>5</v>
      </c>
      <c r="F12" s="12">
        <v>3</v>
      </c>
      <c r="G12" s="13">
        <v>4</v>
      </c>
      <c r="H12" s="11"/>
      <c r="I12" s="1"/>
      <c r="J12" s="8"/>
      <c r="K12" s="8"/>
    </row>
    <row r="13" spans="2:11" x14ac:dyDescent="0.25">
      <c r="B13" s="3" t="s">
        <v>45</v>
      </c>
      <c r="C13" s="61" t="s">
        <v>48</v>
      </c>
      <c r="D13" s="61"/>
      <c r="E13" s="3">
        <v>4</v>
      </c>
      <c r="F13" s="3">
        <v>3</v>
      </c>
      <c r="G13" s="10">
        <v>2</v>
      </c>
      <c r="H13" s="11"/>
      <c r="I13" s="1"/>
      <c r="J13" s="8"/>
      <c r="K13" s="8"/>
    </row>
    <row r="14" spans="2:11" x14ac:dyDescent="0.25">
      <c r="B14" s="3" t="s">
        <v>18</v>
      </c>
      <c r="C14" s="61" t="s">
        <v>49</v>
      </c>
      <c r="D14" s="61"/>
      <c r="E14" s="3">
        <v>4</v>
      </c>
      <c r="F14" s="3">
        <v>2</v>
      </c>
      <c r="G14" s="10">
        <v>5</v>
      </c>
      <c r="H14" s="11"/>
    </row>
    <row r="15" spans="2:11" x14ac:dyDescent="0.25">
      <c r="B15" s="19"/>
      <c r="C15" s="57" t="s">
        <v>26</v>
      </c>
      <c r="D15" s="57"/>
      <c r="E15" s="23">
        <f>MAX(E12:E14)</f>
        <v>5</v>
      </c>
      <c r="F15" s="23">
        <f t="shared" ref="F15:G15" si="0">MAX(F12:F14)</f>
        <v>3</v>
      </c>
      <c r="G15" s="23">
        <f t="shared" si="0"/>
        <v>5</v>
      </c>
      <c r="H15" s="1"/>
    </row>
    <row r="16" spans="2:11" x14ac:dyDescent="0.25">
      <c r="B16" s="1"/>
      <c r="C16" s="8"/>
      <c r="D16" s="8"/>
      <c r="E16" s="1"/>
      <c r="F16" s="1"/>
      <c r="G16" s="1"/>
      <c r="H16" s="1"/>
    </row>
    <row r="17" spans="2:12" x14ac:dyDescent="0.25">
      <c r="B17" s="34" t="s">
        <v>25</v>
      </c>
      <c r="C17" s="34"/>
      <c r="D17" s="34"/>
      <c r="E17" s="34"/>
      <c r="F17" s="34"/>
      <c r="G17" s="34"/>
      <c r="H17" s="34"/>
      <c r="I17" s="34"/>
      <c r="J17" s="34"/>
    </row>
    <row r="18" spans="2:12" x14ac:dyDescent="0.25">
      <c r="B18" s="34" t="s">
        <v>31</v>
      </c>
      <c r="C18" s="34"/>
      <c r="D18" s="34"/>
      <c r="E18" s="34"/>
    </row>
    <row r="19" spans="2:12" x14ac:dyDescent="0.25">
      <c r="B19" s="8"/>
      <c r="C19" s="8"/>
      <c r="D19" s="8"/>
      <c r="E19" s="8"/>
    </row>
    <row r="20" spans="2:12" x14ac:dyDescent="0.25">
      <c r="B20" s="8"/>
      <c r="C20" s="8"/>
      <c r="D20" s="8"/>
      <c r="E20" s="8"/>
    </row>
    <row r="21" spans="2:12" ht="15" customHeight="1" x14ac:dyDescent="0.25">
      <c r="B21" s="8"/>
      <c r="C21" s="49" t="s">
        <v>40</v>
      </c>
      <c r="D21" s="49"/>
      <c r="E21" s="49"/>
      <c r="F21" s="49"/>
      <c r="H21" s="35" t="s">
        <v>36</v>
      </c>
      <c r="I21" s="35"/>
    </row>
    <row r="22" spans="2:12" x14ac:dyDescent="0.25">
      <c r="B22" s="8"/>
      <c r="C22" s="50"/>
      <c r="D22" s="50"/>
      <c r="E22" s="50"/>
      <c r="F22" s="50"/>
    </row>
    <row r="23" spans="2:12" x14ac:dyDescent="0.25">
      <c r="C23" s="6"/>
      <c r="D23" s="6" t="s">
        <v>2</v>
      </c>
      <c r="E23" s="6" t="s">
        <v>3</v>
      </c>
      <c r="F23" s="6" t="s">
        <v>4</v>
      </c>
      <c r="H23" s="6" t="s">
        <v>37</v>
      </c>
      <c r="I23" s="6" t="s">
        <v>38</v>
      </c>
      <c r="J23" s="62" t="s">
        <v>39</v>
      </c>
      <c r="K23" s="49"/>
      <c r="L23" s="49"/>
    </row>
    <row r="24" spans="2:12" x14ac:dyDescent="0.25">
      <c r="C24" s="22" t="s">
        <v>46</v>
      </c>
      <c r="D24" s="5">
        <f>E12/E15</f>
        <v>1</v>
      </c>
      <c r="E24" s="20">
        <f>F12/F15</f>
        <v>1</v>
      </c>
      <c r="F24" s="5">
        <f>G12/G15</f>
        <v>0.8</v>
      </c>
      <c r="G24" s="26"/>
      <c r="H24" s="9" t="s">
        <v>2</v>
      </c>
      <c r="I24" s="4">
        <v>0.59071906354515047</v>
      </c>
      <c r="J24" s="62"/>
      <c r="K24" s="49"/>
      <c r="L24" s="49"/>
    </row>
    <row r="25" spans="2:12" x14ac:dyDescent="0.25">
      <c r="C25" s="6" t="s">
        <v>45</v>
      </c>
      <c r="D25" s="5">
        <f>E13/E15</f>
        <v>0.8</v>
      </c>
      <c r="E25" s="5">
        <f>F13/F15</f>
        <v>1</v>
      </c>
      <c r="F25" s="5">
        <f>G13/G15</f>
        <v>0.4</v>
      </c>
      <c r="G25" s="26"/>
      <c r="H25" s="9" t="s">
        <v>3</v>
      </c>
      <c r="I25" s="4">
        <v>0.33382107023411373</v>
      </c>
      <c r="J25" s="62"/>
      <c r="K25" s="49"/>
      <c r="L25" s="49"/>
    </row>
    <row r="26" spans="2:12" x14ac:dyDescent="0.25">
      <c r="C26" s="6" t="s">
        <v>18</v>
      </c>
      <c r="D26" s="5">
        <f>E14/E15</f>
        <v>0.8</v>
      </c>
      <c r="E26" s="5">
        <f>F14/F15</f>
        <v>0.66666666666666663</v>
      </c>
      <c r="F26" s="5">
        <f>G14/G15</f>
        <v>1</v>
      </c>
      <c r="G26" s="26"/>
      <c r="H26" s="9" t="s">
        <v>4</v>
      </c>
      <c r="I26" s="4">
        <v>7.5459866220735791E-2</v>
      </c>
    </row>
    <row r="28" spans="2:12" x14ac:dyDescent="0.25">
      <c r="C28" s="21"/>
      <c r="D28" s="20"/>
      <c r="E28" s="1"/>
      <c r="F28" s="1"/>
    </row>
    <row r="29" spans="2:12" x14ac:dyDescent="0.25">
      <c r="C29" s="35" t="s">
        <v>27</v>
      </c>
      <c r="D29" s="35"/>
      <c r="E29" s="35"/>
      <c r="F29" s="35"/>
      <c r="G29" s="35"/>
    </row>
    <row r="31" spans="2:12" x14ac:dyDescent="0.25">
      <c r="C31" s="6"/>
      <c r="D31" s="6" t="s">
        <v>2</v>
      </c>
      <c r="E31" s="6" t="s">
        <v>3</v>
      </c>
      <c r="F31" s="6" t="s">
        <v>4</v>
      </c>
      <c r="G31" s="6" t="s">
        <v>5</v>
      </c>
    </row>
    <row r="32" spans="2:12" x14ac:dyDescent="0.25">
      <c r="C32" s="22" t="s">
        <v>46</v>
      </c>
      <c r="D32" s="5">
        <f>D24*$I$24</f>
        <v>0.59071906354515047</v>
      </c>
      <c r="E32" s="5">
        <f>E24*$I$25</f>
        <v>0.33382107023411373</v>
      </c>
      <c r="F32" s="5">
        <f>F24*$I$26</f>
        <v>6.0367892976588636E-2</v>
      </c>
      <c r="G32" s="27">
        <f>SUM(D32:F32)</f>
        <v>0.98490802675585287</v>
      </c>
      <c r="J32" s="28"/>
    </row>
    <row r="33" spans="2:10" x14ac:dyDescent="0.25">
      <c r="B33" s="17"/>
      <c r="C33" s="6" t="s">
        <v>45</v>
      </c>
      <c r="D33" s="5">
        <f t="shared" ref="D33:D34" si="1">D25*$I$24</f>
        <v>0.4725752508361204</v>
      </c>
      <c r="E33" s="5">
        <f t="shared" ref="E33:E34" si="2">E25*$I$25</f>
        <v>0.33382107023411373</v>
      </c>
      <c r="F33" s="5">
        <f>F25*$I$26</f>
        <v>3.0183946488294318E-2</v>
      </c>
      <c r="G33" s="27">
        <f t="shared" ref="G33:G34" si="3">SUM(D33:F33)</f>
        <v>0.83658026755852843</v>
      </c>
      <c r="J33" s="28"/>
    </row>
    <row r="34" spans="2:10" x14ac:dyDescent="0.25">
      <c r="C34" s="6" t="s">
        <v>18</v>
      </c>
      <c r="D34" s="5">
        <f t="shared" si="1"/>
        <v>0.4725752508361204</v>
      </c>
      <c r="E34" s="5">
        <f t="shared" si="2"/>
        <v>0.22254738015607581</v>
      </c>
      <c r="F34" s="5">
        <f t="shared" ref="F34" si="4">F26*$I$26</f>
        <v>7.5459866220735791E-2</v>
      </c>
      <c r="G34" s="27">
        <f t="shared" si="3"/>
        <v>0.77058249721293193</v>
      </c>
      <c r="J34" s="28"/>
    </row>
    <row r="35" spans="2:10" x14ac:dyDescent="0.25">
      <c r="C35" s="6" t="s">
        <v>26</v>
      </c>
      <c r="D35" s="9"/>
      <c r="E35" s="9"/>
      <c r="F35" s="9"/>
      <c r="G35" s="5">
        <f>MAX(G32:G34)</f>
        <v>0.98490802675585287</v>
      </c>
      <c r="J35" s="28"/>
    </row>
    <row r="38" spans="2:10" x14ac:dyDescent="0.25">
      <c r="C38" s="51" t="s">
        <v>50</v>
      </c>
      <c r="D38" s="51"/>
      <c r="E38" s="51"/>
      <c r="F38" s="51"/>
    </row>
    <row r="39" spans="2:10" x14ac:dyDescent="0.25">
      <c r="C39" s="2" t="s">
        <v>28</v>
      </c>
      <c r="D39" s="2" t="s">
        <v>20</v>
      </c>
      <c r="E39" s="6" t="s">
        <v>30</v>
      </c>
      <c r="F39" s="2" t="s">
        <v>29</v>
      </c>
    </row>
    <row r="40" spans="2:10" ht="45" x14ac:dyDescent="0.25">
      <c r="C40" s="31" t="s">
        <v>46</v>
      </c>
      <c r="D40" s="32" t="s">
        <v>47</v>
      </c>
      <c r="E40" s="33">
        <f>G32</f>
        <v>0.98490802675585287</v>
      </c>
      <c r="F40" s="31">
        <f>RANK(E40,$E$40:$E$42,0)</f>
        <v>1</v>
      </c>
    </row>
    <row r="41" spans="2:10" ht="30" x14ac:dyDescent="0.25">
      <c r="C41" s="3" t="s">
        <v>45</v>
      </c>
      <c r="D41" s="30" t="s">
        <v>48</v>
      </c>
      <c r="E41" s="5">
        <f t="shared" ref="E41:E42" si="5">G33</f>
        <v>0.83658026755852843</v>
      </c>
      <c r="F41" s="3">
        <f t="shared" ref="F41:F42" si="6">RANK(E41,$E$40:$E$42,0)</f>
        <v>2</v>
      </c>
    </row>
    <row r="42" spans="2:10" x14ac:dyDescent="0.25">
      <c r="C42" s="3" t="s">
        <v>18</v>
      </c>
      <c r="D42" s="30" t="s">
        <v>49</v>
      </c>
      <c r="E42" s="5">
        <f t="shared" si="5"/>
        <v>0.77058249721293193</v>
      </c>
      <c r="F42" s="3">
        <f t="shared" si="6"/>
        <v>3</v>
      </c>
    </row>
    <row r="45" spans="2:10" x14ac:dyDescent="0.25">
      <c r="C45" s="52"/>
      <c r="D45" s="52"/>
      <c r="E45" s="52"/>
      <c r="F45" s="52"/>
      <c r="G45" s="52"/>
    </row>
  </sheetData>
  <mergeCells count="21">
    <mergeCell ref="C45:G45"/>
    <mergeCell ref="C38:F38"/>
    <mergeCell ref="E10:G10"/>
    <mergeCell ref="B10:B11"/>
    <mergeCell ref="C15:D15"/>
    <mergeCell ref="C11:D11"/>
    <mergeCell ref="C12:D12"/>
    <mergeCell ref="C13:D13"/>
    <mergeCell ref="C14:D14"/>
    <mergeCell ref="B17:J17"/>
    <mergeCell ref="B18:E18"/>
    <mergeCell ref="C29:G29"/>
    <mergeCell ref="H21:I21"/>
    <mergeCell ref="J23:L25"/>
    <mergeCell ref="B5:E5"/>
    <mergeCell ref="B4:E4"/>
    <mergeCell ref="B3:E3"/>
    <mergeCell ref="B2:E2"/>
    <mergeCell ref="C21:F22"/>
    <mergeCell ref="B7:I7"/>
    <mergeCell ref="B9:G9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Perbandingan Kriteria</vt:lpstr>
      <vt:lpstr>Perbandingan Alternatif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 HP</cp:lastModifiedBy>
  <dcterms:created xsi:type="dcterms:W3CDTF">2023-01-27T07:48:57Z</dcterms:created>
  <dcterms:modified xsi:type="dcterms:W3CDTF">2023-02-10T10:34:32Z</dcterms:modified>
</cp:coreProperties>
</file>