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24" windowWidth="18852" windowHeight="9000"/>
  </bookViews>
  <sheets>
    <sheet name="Pivot-Analysis-2016" sheetId="2" r:id="rId1"/>
    <sheet name="Ridge_Weather_Output_catagorica" sheetId="1" r:id="rId2"/>
  </sheets>
  <externalReferences>
    <externalReference r:id="rId3"/>
    <externalReference r:id="rId4"/>
  </externalReferences>
  <calcPr calcId="0"/>
  <pivotCaches>
    <pivotCache cacheId="80" r:id="rId5"/>
  </pivotCaches>
</workbook>
</file>

<file path=xl/calcChain.xml><?xml version="1.0" encoding="utf-8"?>
<calcChain xmlns="http://schemas.openxmlformats.org/spreadsheetml/2006/main">
  <c r="G7" i="1" l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6" i="1"/>
  <c r="H6" i="1" s="1"/>
  <c r="H5" i="1"/>
  <c r="E5" i="1"/>
  <c r="F5" i="1" s="1"/>
  <c r="H3" i="1" l="1"/>
  <c r="I86" i="1" s="1"/>
  <c r="J86" i="1" s="1"/>
  <c r="I69" i="1" l="1"/>
  <c r="J69" i="1" s="1"/>
  <c r="I31" i="1"/>
  <c r="J31" i="1" s="1"/>
  <c r="I47" i="1"/>
  <c r="J47" i="1" s="1"/>
  <c r="I85" i="1"/>
  <c r="J85" i="1" s="1"/>
  <c r="I95" i="1"/>
  <c r="J95" i="1" s="1"/>
  <c r="I42" i="1"/>
  <c r="J42" i="1" s="1"/>
  <c r="I21" i="1"/>
  <c r="J21" i="1" s="1"/>
  <c r="I58" i="1"/>
  <c r="J58" i="1" s="1"/>
  <c r="I63" i="1"/>
  <c r="J63" i="1" s="1"/>
  <c r="I37" i="1"/>
  <c r="J37" i="1" s="1"/>
  <c r="I10" i="1"/>
  <c r="J10" i="1" s="1"/>
  <c r="I74" i="1"/>
  <c r="J74" i="1" s="1"/>
  <c r="I15" i="1"/>
  <c r="J15" i="1" s="1"/>
  <c r="I79" i="1"/>
  <c r="J79" i="1" s="1"/>
  <c r="I53" i="1"/>
  <c r="J53" i="1" s="1"/>
  <c r="I26" i="1"/>
  <c r="J26" i="1" s="1"/>
  <c r="I90" i="1"/>
  <c r="J90" i="1" s="1"/>
  <c r="I11" i="1"/>
  <c r="J11" i="1" s="1"/>
  <c r="I27" i="1"/>
  <c r="J27" i="1" s="1"/>
  <c r="I43" i="1"/>
  <c r="J43" i="1" s="1"/>
  <c r="I59" i="1"/>
  <c r="J59" i="1" s="1"/>
  <c r="I75" i="1"/>
  <c r="J75" i="1" s="1"/>
  <c r="I91" i="1"/>
  <c r="J91" i="1" s="1"/>
  <c r="I17" i="1"/>
  <c r="J17" i="1" s="1"/>
  <c r="I33" i="1"/>
  <c r="J33" i="1" s="1"/>
  <c r="I49" i="1"/>
  <c r="J49" i="1" s="1"/>
  <c r="I65" i="1"/>
  <c r="J65" i="1" s="1"/>
  <c r="I81" i="1"/>
  <c r="J81" i="1" s="1"/>
  <c r="I97" i="1"/>
  <c r="J97" i="1" s="1"/>
  <c r="I22" i="1"/>
  <c r="J22" i="1" s="1"/>
  <c r="I38" i="1"/>
  <c r="J38" i="1" s="1"/>
  <c r="I54" i="1"/>
  <c r="J54" i="1" s="1"/>
  <c r="I70" i="1"/>
  <c r="J70" i="1" s="1"/>
  <c r="I5" i="1"/>
  <c r="J5" i="1" s="1"/>
  <c r="I8" i="1"/>
  <c r="J8" i="1" s="1"/>
  <c r="I12" i="1"/>
  <c r="J12" i="1" s="1"/>
  <c r="I16" i="1"/>
  <c r="J16" i="1" s="1"/>
  <c r="I20" i="1"/>
  <c r="J20" i="1" s="1"/>
  <c r="I24" i="1"/>
  <c r="J24" i="1" s="1"/>
  <c r="I28" i="1"/>
  <c r="J28" i="1" s="1"/>
  <c r="I32" i="1"/>
  <c r="J32" i="1" s="1"/>
  <c r="I36" i="1"/>
  <c r="J36" i="1" s="1"/>
  <c r="I40" i="1"/>
  <c r="J40" i="1" s="1"/>
  <c r="I44" i="1"/>
  <c r="J44" i="1" s="1"/>
  <c r="I48" i="1"/>
  <c r="J48" i="1" s="1"/>
  <c r="I52" i="1"/>
  <c r="J52" i="1" s="1"/>
  <c r="I56" i="1"/>
  <c r="J56" i="1" s="1"/>
  <c r="I60" i="1"/>
  <c r="J60" i="1" s="1"/>
  <c r="I64" i="1"/>
  <c r="J64" i="1" s="1"/>
  <c r="I68" i="1"/>
  <c r="J68" i="1" s="1"/>
  <c r="I72" i="1"/>
  <c r="J72" i="1" s="1"/>
  <c r="I76" i="1"/>
  <c r="J76" i="1" s="1"/>
  <c r="I80" i="1"/>
  <c r="J80" i="1" s="1"/>
  <c r="I84" i="1"/>
  <c r="J84" i="1" s="1"/>
  <c r="I88" i="1"/>
  <c r="J88" i="1" s="1"/>
  <c r="I92" i="1"/>
  <c r="J92" i="1" s="1"/>
  <c r="I96" i="1"/>
  <c r="J96" i="1" s="1"/>
  <c r="I19" i="1"/>
  <c r="J19" i="1" s="1"/>
  <c r="I35" i="1"/>
  <c r="J35" i="1" s="1"/>
  <c r="I51" i="1"/>
  <c r="J51" i="1" s="1"/>
  <c r="I67" i="1"/>
  <c r="J67" i="1" s="1"/>
  <c r="I83" i="1"/>
  <c r="J83" i="1" s="1"/>
  <c r="I9" i="1"/>
  <c r="J9" i="1" s="1"/>
  <c r="I25" i="1"/>
  <c r="J25" i="1" s="1"/>
  <c r="I41" i="1"/>
  <c r="J41" i="1" s="1"/>
  <c r="I57" i="1"/>
  <c r="J57" i="1" s="1"/>
  <c r="I73" i="1"/>
  <c r="J73" i="1" s="1"/>
  <c r="I89" i="1"/>
  <c r="J89" i="1" s="1"/>
  <c r="I14" i="1"/>
  <c r="J14" i="1" s="1"/>
  <c r="I30" i="1"/>
  <c r="J30" i="1" s="1"/>
  <c r="I46" i="1"/>
  <c r="J46" i="1" s="1"/>
  <c r="I62" i="1"/>
  <c r="J62" i="1" s="1"/>
  <c r="I78" i="1"/>
  <c r="J78" i="1" s="1"/>
  <c r="I94" i="1"/>
  <c r="J94" i="1" s="1"/>
  <c r="I7" i="1"/>
  <c r="J7" i="1" s="1"/>
  <c r="I23" i="1"/>
  <c r="J23" i="1" s="1"/>
  <c r="I39" i="1"/>
  <c r="J39" i="1" s="1"/>
  <c r="I55" i="1"/>
  <c r="J55" i="1" s="1"/>
  <c r="I71" i="1"/>
  <c r="J71" i="1" s="1"/>
  <c r="I87" i="1"/>
  <c r="J87" i="1" s="1"/>
  <c r="I13" i="1"/>
  <c r="J13" i="1" s="1"/>
  <c r="I29" i="1"/>
  <c r="J29" i="1" s="1"/>
  <c r="I45" i="1"/>
  <c r="J45" i="1" s="1"/>
  <c r="I61" i="1"/>
  <c r="J61" i="1" s="1"/>
  <c r="I77" i="1"/>
  <c r="J77" i="1" s="1"/>
  <c r="I93" i="1"/>
  <c r="J93" i="1" s="1"/>
  <c r="I18" i="1"/>
  <c r="J18" i="1" s="1"/>
  <c r="I34" i="1"/>
  <c r="J34" i="1" s="1"/>
  <c r="I50" i="1"/>
  <c r="J50" i="1" s="1"/>
  <c r="I66" i="1"/>
  <c r="J66" i="1" s="1"/>
  <c r="I82" i="1"/>
  <c r="J82" i="1" s="1"/>
  <c r="I6" i="1"/>
  <c r="J6" i="1" s="1"/>
</calcChain>
</file>

<file path=xl/sharedStrings.xml><?xml version="1.0" encoding="utf-8"?>
<sst xmlns="http://schemas.openxmlformats.org/spreadsheetml/2006/main" count="308" uniqueCount="119">
  <si>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</si>
  <si>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</si>
  <si>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</si>
  <si>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</si>
  <si>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</si>
  <si>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</si>
  <si>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</si>
  <si>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</si>
  <si>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</si>
  <si>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</si>
  <si>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</si>
  <si>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</si>
  <si>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</si>
  <si>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</si>
  <si>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</si>
  <si>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>Holiday_flag</t>
  </si>
  <si>
    <t>Holiday_Period_flag</t>
  </si>
  <si>
    <t>Promo_Cc &amp; Lic</t>
  </si>
  <si>
    <t>Promo_Ears 342</t>
  </si>
  <si>
    <t>Promo_Ears 342 &amp; Rbj Bog50% &amp; Plush Bog50%</t>
  </si>
  <si>
    <t>Promo_Ears 342 &amp; Rbj Bogo50%</t>
  </si>
  <si>
    <t>Promo_Ears 342 / Hair 342</t>
  </si>
  <si>
    <t>Promo_Es342</t>
  </si>
  <si>
    <t>Promo_Esb3G2</t>
  </si>
  <si>
    <t>Promo_Esb3G3</t>
  </si>
  <si>
    <t>Promo_Hair &amp; Ears 342</t>
  </si>
  <si>
    <t>Promo_Hair &amp; Jwly 342</t>
  </si>
  <si>
    <t>Promo_Hair &amp; Jwly B3G2</t>
  </si>
  <si>
    <t>Promo_Hair 342</t>
  </si>
  <si>
    <t>Sales_Promo_10 For 5</t>
  </si>
  <si>
    <t>Sales_Promo_342</t>
  </si>
  <si>
    <t>Sales_Promo_342 / Bogof</t>
  </si>
  <si>
    <t>Sales_Promo_345</t>
  </si>
  <si>
    <t>Sales_Promo_545</t>
  </si>
  <si>
    <t>Sales_Promo_75% Off</t>
  </si>
  <si>
    <t>Sales_Promo_B3G3</t>
  </si>
  <si>
    <t>Sales_Promo_€2 Dot</t>
  </si>
  <si>
    <t>Cluster_1</t>
  </si>
  <si>
    <t>Cluster_2</t>
  </si>
  <si>
    <t>Cluster_3</t>
  </si>
  <si>
    <t>Day_of_Week_1</t>
  </si>
  <si>
    <t>Day_of_Week_2</t>
  </si>
  <si>
    <t>Day_of_Week_3</t>
  </si>
  <si>
    <t>Day_of_Week_4</t>
  </si>
  <si>
    <t>Day_of_Week_5</t>
  </si>
  <si>
    <t>Day_of_Week_6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</si>
  <si>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</si>
  <si>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</si>
  <si>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</si>
  <si>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</si>
  <si>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</si>
  <si>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</si>
  <si>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</si>
  <si>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</si>
  <si>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</si>
  <si>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</si>
  <si>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</si>
  <si>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</si>
  <si>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</si>
  <si>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</si>
  <si>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</si>
  <si>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</si>
  <si>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</si>
  <si>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</si>
  <si>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</si>
  <si>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</si>
  <si>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</si>
  <si>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</si>
  <si>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</si>
  <si>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</si>
  <si>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</si>
  <si>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</si>
  <si>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</si>
  <si>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</si>
  <si>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</si>
  <si>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</si>
  <si>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</si>
  <si>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</si>
  <si>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</si>
  <si>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</si>
  <si>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</si>
  <si>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</si>
  <si>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</si>
  <si>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</si>
  <si>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</si>
  <si>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</si>
  <si>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</si>
  <si>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</si>
  <si>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</si>
  <si>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</si>
  <si>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</si>
  <si>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</si>
  <si>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</si>
  <si>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</si>
  <si>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</si>
  <si>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</si>
  <si>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</si>
  <si>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Week_Num_53</t>
  </si>
  <si>
    <t>Category</t>
  </si>
  <si>
    <t>Waterfall Category</t>
  </si>
  <si>
    <t>Non-Categorical Multiplier</t>
  </si>
  <si>
    <t>Contribution to Sales ($)</t>
  </si>
  <si>
    <t>% to Total Betas</t>
  </si>
  <si>
    <t>USD Avg. Store Daily Sales</t>
  </si>
  <si>
    <t>Operating Hours</t>
  </si>
  <si>
    <t>Base</t>
  </si>
  <si>
    <t>Labor</t>
  </si>
  <si>
    <t>Weather</t>
  </si>
  <si>
    <t>Other Promo</t>
  </si>
  <si>
    <t>ES342</t>
  </si>
  <si>
    <t>B3G3</t>
  </si>
  <si>
    <t>CLX</t>
  </si>
  <si>
    <t>Day of Week</t>
  </si>
  <si>
    <t>Seasonality</t>
  </si>
  <si>
    <t>Holiday/Seasonality</t>
  </si>
  <si>
    <t>Holiday</t>
  </si>
  <si>
    <t>Sum of USD Avg. Store Daily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</si>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</sst>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2" applyNumberFormat="1" applyFon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pli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liers"/>
    </sheetNames>
    <sheetDataSet>
      <sheetData sheetId="0">
        <row r="1">
          <cell r="A1" t="str">
            <v>Feature</v>
          </cell>
          <cell r="B1" t="str">
            <v>Multiplier</v>
          </cell>
        </row>
        <row r="2">
          <cell r="A2" t="str">
            <v>Open Hours</v>
          </cell>
          <cell r="B2">
            <v>8.6158945530498308</v>
          </cell>
        </row>
        <row r="3">
          <cell r="A3" t="str">
            <v>Labour Hours</v>
          </cell>
          <cell r="B3">
            <v>20.867022535165301</v>
          </cell>
        </row>
        <row r="4">
          <cell r="A4" t="str">
            <v>rain</v>
          </cell>
          <cell r="B4">
            <v>0.53917137169152396</v>
          </cell>
        </row>
        <row r="5">
          <cell r="A5" t="str">
            <v>snow</v>
          </cell>
          <cell r="B5">
            <v>1.8520936000783202E-2</v>
          </cell>
        </row>
        <row r="6">
          <cell r="A6" t="str">
            <v>meantempi</v>
          </cell>
          <cell r="B6">
            <v>50.734612121014301</v>
          </cell>
        </row>
        <row r="7">
          <cell r="A7" t="str">
            <v>meandewpti</v>
          </cell>
          <cell r="B7">
            <v>45.045869912861797</v>
          </cell>
        </row>
        <row r="8">
          <cell r="A8" t="str">
            <v>meanwindspdi</v>
          </cell>
          <cell r="B8">
            <v>8.3283509023856901</v>
          </cell>
        </row>
        <row r="9">
          <cell r="A9" t="str">
            <v>humidity</v>
          </cell>
          <cell r="B9">
            <v>79.505123853660095</v>
          </cell>
        </row>
        <row r="10">
          <cell r="A10" t="str">
            <v>precipi</v>
          </cell>
          <cell r="B10">
            <v>1.70105414314131E-2</v>
          </cell>
        </row>
        <row r="11">
          <cell r="A11" t="str">
            <v>Holiday_flag</v>
          </cell>
          <cell r="B11">
            <v>0.127982115466205</v>
          </cell>
        </row>
        <row r="12">
          <cell r="A12" t="str">
            <v>Holiday_Period_flag</v>
          </cell>
          <cell r="B12">
            <v>0.43911752227407702</v>
          </cell>
        </row>
        <row r="13">
          <cell r="A13" t="str">
            <v>Promo_Cc &amp; Lic</v>
          </cell>
          <cell r="B13">
            <v>1.9940602460755099E-2</v>
          </cell>
        </row>
        <row r="14">
          <cell r="A14" t="str">
            <v>Promo_Ears 342</v>
          </cell>
          <cell r="B14">
            <v>8.3907183185927298E-2</v>
          </cell>
        </row>
        <row r="15">
          <cell r="A15" t="str">
            <v>Promo_Ears 342 &amp; Rbj Bog50% &amp; Plush Bog50%</v>
          </cell>
          <cell r="B15">
            <v>5.7920759766326102E-2</v>
          </cell>
        </row>
        <row r="16">
          <cell r="A16" t="str">
            <v>Promo_Ears 342 &amp; Rbj Bogo50%</v>
          </cell>
          <cell r="B16">
            <v>5.4926405796155403E-2</v>
          </cell>
        </row>
        <row r="17">
          <cell r="A17" t="str">
            <v>Promo_Ears 342 / Hair 342</v>
          </cell>
          <cell r="B17">
            <v>1.6579093371626202E-2</v>
          </cell>
        </row>
        <row r="18">
          <cell r="A18" t="str">
            <v>Promo_Es342</v>
          </cell>
          <cell r="B18">
            <v>0.16778173036128</v>
          </cell>
        </row>
        <row r="19">
          <cell r="A19" t="str">
            <v>Promo_Esb3G2</v>
          </cell>
          <cell r="B19">
            <v>6.6022649391338395E-2</v>
          </cell>
        </row>
        <row r="20">
          <cell r="A20" t="str">
            <v>Promo_Esb3G3</v>
          </cell>
          <cell r="B20">
            <v>0.35156326490649698</v>
          </cell>
        </row>
        <row r="21">
          <cell r="A21" t="str">
            <v>Promo_Hair &amp; Ears 342</v>
          </cell>
          <cell r="B21">
            <v>2.7471361900721199E-2</v>
          </cell>
        </row>
        <row r="22">
          <cell r="A22" t="str">
            <v>Promo_Hair &amp; Jwly 342</v>
          </cell>
          <cell r="B22">
            <v>7.9623706798081006E-2</v>
          </cell>
        </row>
        <row r="23">
          <cell r="A23" t="str">
            <v>Promo_Hair &amp; Jwly B3G2</v>
          </cell>
          <cell r="B23">
            <v>3.2970529682451601E-2</v>
          </cell>
        </row>
        <row r="24">
          <cell r="A24" t="str">
            <v>Promo_Hair 342</v>
          </cell>
          <cell r="B24">
            <v>4.1292712378838803E-2</v>
          </cell>
        </row>
        <row r="25">
          <cell r="A25" t="str">
            <v>Sales_Promo_10 For 5</v>
          </cell>
          <cell r="B25">
            <v>1.9255246238699699E-2</v>
          </cell>
        </row>
        <row r="26">
          <cell r="A26" t="str">
            <v>Sales_Promo_342</v>
          </cell>
          <cell r="B26">
            <v>1.9157338206977501E-2</v>
          </cell>
        </row>
        <row r="27">
          <cell r="A27" t="str">
            <v>Sales_Promo_342 / Bogof</v>
          </cell>
          <cell r="B27">
            <v>1.6481185339904E-2</v>
          </cell>
        </row>
        <row r="28">
          <cell r="A28" t="str">
            <v>Sales_Promo_345</v>
          </cell>
          <cell r="B28">
            <v>0.16570934368982701</v>
          </cell>
        </row>
        <row r="29">
          <cell r="A29" t="str">
            <v>Sales_Promo_545</v>
          </cell>
          <cell r="B29">
            <v>6.6038967396625403E-2</v>
          </cell>
        </row>
        <row r="30">
          <cell r="A30" t="str">
            <v>Sales_Promo_75% Off</v>
          </cell>
          <cell r="B30">
            <v>0.65006037661956195</v>
          </cell>
        </row>
        <row r="31">
          <cell r="A31" t="str">
            <v>Sales_Promo_B3G3</v>
          </cell>
          <cell r="B31">
            <v>3.8486015469468997E-2</v>
          </cell>
        </row>
        <row r="32">
          <cell r="A32" t="str">
            <v>Sales_Promo_€2 Dot</v>
          </cell>
          <cell r="B32">
            <v>2.4811527038934699E-2</v>
          </cell>
        </row>
        <row r="33">
          <cell r="A33" t="str">
            <v>Cluster_1</v>
          </cell>
          <cell r="B33">
            <v>0.26980189941581501</v>
          </cell>
        </row>
        <row r="34">
          <cell r="A34" t="str">
            <v>Cluster_2</v>
          </cell>
          <cell r="B34">
            <v>2.3710061682059899E-2</v>
          </cell>
        </row>
        <row r="35">
          <cell r="A35" t="str">
            <v>Cluster_3</v>
          </cell>
          <cell r="B35">
            <v>0.12080219313991</v>
          </cell>
        </row>
        <row r="36">
          <cell r="A36" t="str">
            <v>Day_of_Week_1</v>
          </cell>
          <cell r="B36">
            <v>0.143133383375216</v>
          </cell>
        </row>
        <row r="37">
          <cell r="A37" t="str">
            <v>Day_of_Week_2</v>
          </cell>
          <cell r="B37">
            <v>0.14332919943865999</v>
          </cell>
        </row>
        <row r="38">
          <cell r="A38" t="str">
            <v>Day_of_Week_3</v>
          </cell>
          <cell r="B38">
            <v>0.14347606148624301</v>
          </cell>
        </row>
        <row r="39">
          <cell r="A39" t="str">
            <v>Day_of_Week_4</v>
          </cell>
          <cell r="B39">
            <v>0.144626480858979</v>
          </cell>
        </row>
        <row r="40">
          <cell r="A40" t="str">
            <v>Day_of_Week_5</v>
          </cell>
          <cell r="B40">
            <v>0.14624196338239601</v>
          </cell>
        </row>
        <row r="41">
          <cell r="A41" t="str">
            <v>Day_of_Week_6</v>
          </cell>
          <cell r="B41">
            <v>0.13636141118109699</v>
          </cell>
        </row>
        <row r="42">
          <cell r="A42" t="str">
            <v>Week_Num_2</v>
          </cell>
          <cell r="B42">
            <v>1.9361313273065499E-2</v>
          </cell>
        </row>
        <row r="43">
          <cell r="A43" t="str">
            <v>Week_Num_3</v>
          </cell>
          <cell r="B43">
            <v>1.93042002545608E-2</v>
          </cell>
        </row>
        <row r="44">
          <cell r="A44" t="str">
            <v>Week_Num_4</v>
          </cell>
          <cell r="B44">
            <v>1.92634052413432E-2</v>
          </cell>
        </row>
        <row r="45">
          <cell r="A45" t="str">
            <v>Week_Num_5</v>
          </cell>
          <cell r="B45">
            <v>1.9312359257204301E-2</v>
          </cell>
        </row>
        <row r="46">
          <cell r="A46" t="str">
            <v>Week_Num_6</v>
          </cell>
          <cell r="B46">
            <v>1.9320518259847898E-2</v>
          </cell>
        </row>
        <row r="47">
          <cell r="A47" t="str">
            <v>Week_Num_7</v>
          </cell>
          <cell r="B47">
            <v>1.9353154270421901E-2</v>
          </cell>
        </row>
        <row r="48">
          <cell r="A48" t="str">
            <v>Week_Num_8</v>
          </cell>
          <cell r="B48">
            <v>1.9296041251917299E-2</v>
          </cell>
        </row>
        <row r="49">
          <cell r="A49" t="str">
            <v>Week_Num_9</v>
          </cell>
          <cell r="B49">
            <v>1.9255246238699699E-2</v>
          </cell>
        </row>
        <row r="50">
          <cell r="A50" t="str">
            <v>Week_Num_10</v>
          </cell>
          <cell r="B50">
            <v>1.92634052413432E-2</v>
          </cell>
        </row>
        <row r="51">
          <cell r="A51" t="str">
            <v>Week_Num_11</v>
          </cell>
          <cell r="B51">
            <v>1.93042002545608E-2</v>
          </cell>
        </row>
        <row r="52">
          <cell r="A52" t="str">
            <v>Week_Num_12</v>
          </cell>
          <cell r="B52">
            <v>1.72481315883946E-2</v>
          </cell>
        </row>
        <row r="53">
          <cell r="A53" t="str">
            <v>Week_Num_13</v>
          </cell>
          <cell r="B53">
            <v>1.9230769230769201E-2</v>
          </cell>
        </row>
        <row r="54">
          <cell r="A54" t="str">
            <v>Week_Num_14</v>
          </cell>
          <cell r="B54">
            <v>1.92634052413432E-2</v>
          </cell>
        </row>
        <row r="55">
          <cell r="A55" t="str">
            <v>Week_Num_15</v>
          </cell>
          <cell r="B55">
            <v>1.9165497209621001E-2</v>
          </cell>
        </row>
        <row r="56">
          <cell r="A56" t="str">
            <v>Week_Num_16</v>
          </cell>
          <cell r="B56">
            <v>1.9287882249273799E-2</v>
          </cell>
        </row>
        <row r="57">
          <cell r="A57" t="str">
            <v>Week_Num_17</v>
          </cell>
          <cell r="B57">
            <v>1.9296041251917299E-2</v>
          </cell>
        </row>
        <row r="58">
          <cell r="A58" t="str">
            <v>Week_Num_18</v>
          </cell>
          <cell r="B58">
            <v>1.9206292222838602E-2</v>
          </cell>
        </row>
        <row r="59">
          <cell r="A59" t="str">
            <v>Week_Num_19</v>
          </cell>
          <cell r="B59">
            <v>1.9230769230769201E-2</v>
          </cell>
        </row>
        <row r="60">
          <cell r="A60" t="str">
            <v>Week_Num_20</v>
          </cell>
          <cell r="B60">
            <v>1.9255246238699699E-2</v>
          </cell>
        </row>
        <row r="61">
          <cell r="A61" t="str">
            <v>Week_Num_21</v>
          </cell>
          <cell r="B61">
            <v>1.93042002545608E-2</v>
          </cell>
        </row>
        <row r="62">
          <cell r="A62" t="str">
            <v>Week_Num_22</v>
          </cell>
          <cell r="B62">
            <v>1.9320518259847898E-2</v>
          </cell>
        </row>
        <row r="63">
          <cell r="A63" t="str">
            <v>Week_Num_23</v>
          </cell>
          <cell r="B63">
            <v>1.9173656212264599E-2</v>
          </cell>
        </row>
        <row r="64">
          <cell r="A64" t="str">
            <v>Week_Num_24</v>
          </cell>
          <cell r="B64">
            <v>1.9287882249273799E-2</v>
          </cell>
        </row>
        <row r="65">
          <cell r="A65" t="str">
            <v>Week_Num_25</v>
          </cell>
          <cell r="B65">
            <v>1.9320518259847898E-2</v>
          </cell>
        </row>
        <row r="66">
          <cell r="A66" t="str">
            <v>Week_Num_26</v>
          </cell>
          <cell r="B66">
            <v>1.9165497209621001E-2</v>
          </cell>
        </row>
        <row r="67">
          <cell r="A67" t="str">
            <v>Week_Num_27</v>
          </cell>
          <cell r="B67">
            <v>1.9255246238699699E-2</v>
          </cell>
        </row>
        <row r="68">
          <cell r="A68" t="str">
            <v>Week_Num_28</v>
          </cell>
          <cell r="B68">
            <v>1.91899742175516E-2</v>
          </cell>
        </row>
        <row r="69">
          <cell r="A69" t="str">
            <v>Week_Num_29</v>
          </cell>
          <cell r="B69">
            <v>1.9296041251917299E-2</v>
          </cell>
        </row>
        <row r="70">
          <cell r="A70" t="str">
            <v>Week_Num_30</v>
          </cell>
          <cell r="B70">
            <v>1.9230769230769201E-2</v>
          </cell>
        </row>
        <row r="71">
          <cell r="A71" t="str">
            <v>Week_Num_31</v>
          </cell>
          <cell r="B71">
            <v>1.9100225188472899E-2</v>
          </cell>
        </row>
        <row r="72">
          <cell r="A72" t="str">
            <v>Week_Num_32</v>
          </cell>
          <cell r="B72">
            <v>1.91899742175516E-2</v>
          </cell>
        </row>
        <row r="73">
          <cell r="A73" t="str">
            <v>Week_Num_33</v>
          </cell>
          <cell r="B73">
            <v>1.93042002545608E-2</v>
          </cell>
        </row>
        <row r="74">
          <cell r="A74" t="str">
            <v>Week_Num_34</v>
          </cell>
          <cell r="B74">
            <v>1.9296041251917299E-2</v>
          </cell>
        </row>
        <row r="75">
          <cell r="A75" t="str">
            <v>Week_Num_35</v>
          </cell>
          <cell r="B75">
            <v>1.9230769230769201E-2</v>
          </cell>
        </row>
        <row r="76">
          <cell r="A76" t="str">
            <v>Week_Num_36</v>
          </cell>
          <cell r="B76">
            <v>1.91818152149081E-2</v>
          </cell>
        </row>
        <row r="77">
          <cell r="A77" t="str">
            <v>Week_Num_37</v>
          </cell>
          <cell r="B77">
            <v>1.9165497209621001E-2</v>
          </cell>
        </row>
        <row r="78">
          <cell r="A78" t="str">
            <v>Week_Num_38</v>
          </cell>
          <cell r="B78">
            <v>1.9271564243986801E-2</v>
          </cell>
        </row>
        <row r="79">
          <cell r="A79" t="str">
            <v>Week_Num_39</v>
          </cell>
          <cell r="B79">
            <v>1.9092066185829398E-2</v>
          </cell>
        </row>
        <row r="80">
          <cell r="A80" t="str">
            <v>Week_Num_40</v>
          </cell>
          <cell r="B80">
            <v>1.9214451225482099E-2</v>
          </cell>
        </row>
        <row r="81">
          <cell r="A81" t="str">
            <v>Week_Num_41</v>
          </cell>
          <cell r="B81">
            <v>1.9198133220195101E-2</v>
          </cell>
        </row>
        <row r="82">
          <cell r="A82" t="str">
            <v>Week_Num_42</v>
          </cell>
          <cell r="B82">
            <v>1.9271564243986801E-2</v>
          </cell>
        </row>
        <row r="83">
          <cell r="A83" t="str">
            <v>Week_Num_43</v>
          </cell>
          <cell r="B83">
            <v>1.9230769230769201E-2</v>
          </cell>
        </row>
        <row r="84">
          <cell r="A84" t="str">
            <v>Week_Num_44</v>
          </cell>
          <cell r="B84">
            <v>1.9255246238699699E-2</v>
          </cell>
        </row>
        <row r="85">
          <cell r="A85" t="str">
            <v>Week_Num_45</v>
          </cell>
          <cell r="B85">
            <v>1.91899742175516E-2</v>
          </cell>
        </row>
        <row r="86">
          <cell r="A86" t="str">
            <v>Week_Num_46</v>
          </cell>
          <cell r="B86">
            <v>1.91899742175516E-2</v>
          </cell>
        </row>
        <row r="87">
          <cell r="A87" t="str">
            <v>Week_Num_47</v>
          </cell>
          <cell r="B87">
            <v>1.93042002545608E-2</v>
          </cell>
        </row>
        <row r="88">
          <cell r="A88" t="str">
            <v>Week_Num_48</v>
          </cell>
          <cell r="B88">
            <v>1.93042002545608E-2</v>
          </cell>
        </row>
        <row r="89">
          <cell r="A89" t="str">
            <v>Week_Num_49</v>
          </cell>
          <cell r="B89">
            <v>1.91165431937599E-2</v>
          </cell>
        </row>
        <row r="90">
          <cell r="A90" t="str">
            <v>Week_Num_50</v>
          </cell>
          <cell r="B90">
            <v>1.92634052413432E-2</v>
          </cell>
        </row>
        <row r="91">
          <cell r="A91" t="str">
            <v>Week_Num_51</v>
          </cell>
          <cell r="B91">
            <v>1.6513821350478099E-2</v>
          </cell>
        </row>
        <row r="92">
          <cell r="A92" t="str">
            <v>Week_Num_52</v>
          </cell>
          <cell r="B92">
            <v>1.6424072321399402E-2</v>
          </cell>
        </row>
        <row r="93">
          <cell r="A93" t="str">
            <v>Week_Num_53</v>
          </cell>
          <cell r="B93">
            <v>6.6251101465356803E-3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rini Aripirala" refreshedDate="43165.724389930554" createdVersion="4" refreshedVersion="4" minRefreshableVersion="3" recordCount="93">
  <cacheSource type="worksheet">
    <worksheetSource ref="A4:J97" sheet="Ridge_Weather_Output_catagorica"/>
  </cacheSource>
  <cacheFields count="10">
    <cacheField name="Alpha_0.1" numFmtId="0">
      <sharedItems containsSemiMixedTypes="0" containsString="0" containsNumber="1" minValue="-638.82888824364602" maxValue="1758.6146599030001"/>
    </cacheField>
    <cacheField name="Alpha_1" numFmtId="0">
      <sharedItems containsSemiMixedTypes="0" containsString="0" containsNumber="1" minValue="-615.32179339383697" maxValue="1731.4125396085401"/>
    </cacheField>
    <cacheField name="Alpha_10" numFmtId="0">
      <sharedItems containsSemiMixedTypes="0" containsString="0" containsNumber="1" minValue="-511.29156054380201" maxValue="1600.86124393456"/>
    </cacheField>
    <cacheField name="Features" numFmtId="0">
      <sharedItems/>
    </cacheField>
    <cacheField name="Category" numFmtId="0">
      <sharedItems count="11">
        <s v="Base"/>
        <s v="Operating Hours"/>
        <s v="Labor"/>
        <s v="Weather"/>
        <s v="Holiday"/>
        <s v="Other Promo"/>
        <s v="ES342"/>
        <s v="B3G3"/>
        <s v="CLX"/>
        <s v="Day of Week"/>
        <s v="Seasonality"/>
      </sharedItems>
    </cacheField>
    <cacheField name="Waterfall Category" numFmtId="0">
      <sharedItems count="6">
        <s v="Base"/>
        <s v="Weather"/>
        <s v="Holiday/Seasonality"/>
        <s v="Other Promo"/>
        <s v="B3G3"/>
        <s v="CLX"/>
      </sharedItems>
    </cacheField>
    <cacheField name="Non-Categorical Multiplier" numFmtId="0">
      <sharedItems containsSemiMixedTypes="0" containsString="0" containsNumber="1" minValue="6.6251101465356803E-3" maxValue="79.505123853660095"/>
    </cacheField>
    <cacheField name="Contribution to Sales ($)" numFmtId="0">
      <sharedItems containsSemiMixedTypes="0" containsString="0" containsNumber="1" minValue="-638.82888824364602" maxValue="1049.0736408464961"/>
    </cacheField>
    <cacheField name="% to Total Betas" numFmtId="164">
      <sharedItems containsSemiMixedTypes="0" containsString="0" containsNumber="1" minValue="-0.51995199389336111" maxValue="0.85385608155382109"/>
    </cacheField>
    <cacheField name="USD Avg. Store Daily Sales" numFmtId="44">
      <sharedItems containsSemiMixedTypes="0" containsString="0" containsNumber="1" minValue="-639.32777217133787" maxValue="1049.89289931776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n v="-638.82888824364602"/>
    <n v="-615.32179339383697"/>
    <n v="-511.29156054380201"/>
    <s v="Intercept"/>
    <x v="0"/>
    <x v="0"/>
    <n v="1"/>
    <n v="-638.82888824364602"/>
    <n v="-0.51995199389336111"/>
    <n v="-639.32777217133787"/>
  </r>
  <r>
    <n v="39.1122515380967"/>
    <n v="39.1045193724363"/>
    <n v="38.965065043464101"/>
    <s v="Open Hours"/>
    <x v="1"/>
    <x v="0"/>
    <n v="8.6158945530498308"/>
    <n v="336.98703498460225"/>
    <n v="0.27427858066686067"/>
    <n v="337.25020000216517"/>
  </r>
  <r>
    <n v="50.274237212260999"/>
    <n v="50.2776034378183"/>
    <n v="50.317948006872697"/>
    <s v="Labour Hours"/>
    <x v="2"/>
    <x v="0"/>
    <n v="20.867022535165301"/>
    <n v="1049.0736408464961"/>
    <n v="0.85385608155382109"/>
    <n v="1049.8928993177628"/>
  </r>
  <r>
    <n v="-12.195898241452801"/>
    <n v="-12.55956473124"/>
    <n v="-14.722928908334501"/>
    <s v="rain"/>
    <x v="3"/>
    <x v="1"/>
    <n v="0.53917137169152396"/>
    <n v="-6.5756791838543514"/>
    <n v="-5.3520395927119319E-3"/>
    <n v="-6.5808143628026636"/>
  </r>
  <r>
    <n v="-26.772731875726802"/>
    <n v="-26.521784893801001"/>
    <n v="-25.899368338003399"/>
    <s v="snow"/>
    <x v="3"/>
    <x v="1"/>
    <n v="1.8520936000783202E-2"/>
    <n v="-0.49585605363646451"/>
    <n v="-4.0358435336449816E-4"/>
    <n v="-0.49624328505345328"/>
  </r>
  <r>
    <n v="1.1282085741690999"/>
    <n v="1.16833285791981"/>
    <n v="1.28299667509601"/>
    <s v="meantempi"/>
    <x v="3"/>
    <x v="1"/>
    <n v="50.734612121014301"/>
    <n v="57.239224402071876"/>
    <n v="4.658782563605024E-2"/>
    <n v="57.283924523831011"/>
  </r>
  <r>
    <n v="-3.59900664155969"/>
    <n v="-3.5985573060050702"/>
    <n v="-3.5578847098406299"/>
    <s v="meandewpti"/>
    <x v="3"/>
    <x v="1"/>
    <n v="45.045869912861797"/>
    <n v="-162.12038499122343"/>
    <n v="-0.13195210639064958"/>
    <n v="-162.24699049687879"/>
  </r>
  <r>
    <n v="-3.0395362541219999"/>
    <n v="-3.09005647735898"/>
    <n v="-3.3216899375739302"/>
    <s v="meanwindspdi"/>
    <x v="3"/>
    <x v="1"/>
    <n v="8.3283509023856901"/>
    <n v="-25.31432450485098"/>
    <n v="-2.0603691759382103E-2"/>
    <n v="-25.334093350418637"/>
  </r>
  <r>
    <n v="-0.47781469005365201"/>
    <n v="-0.47811042228164802"/>
    <n v="-0.43943479109514499"/>
    <s v="humidity"/>
    <x v="3"/>
    <x v="1"/>
    <n v="79.505123853660095"/>
    <n v="-37.988716111813815"/>
    <n v="-3.0919560857825545E-2"/>
    <n v="-38.018382835173711"/>
  </r>
  <r>
    <n v="30.081254279352301"/>
    <n v="29.876505770981399"/>
    <n v="27.9060453157919"/>
    <s v="precipi"/>
    <x v="3"/>
    <x v="1"/>
    <n v="1.70105414314131E-2"/>
    <n v="0.51169842222779494"/>
    <n v="4.1647868436399762E-4"/>
    <n v="0.5120980255071278"/>
  </r>
  <r>
    <n v="-57.816848705979702"/>
    <n v="-57.875672937460102"/>
    <n v="-57.718562118093097"/>
    <s v="Holiday_flag"/>
    <x v="4"/>
    <x v="2"/>
    <n v="0.127982115466205"/>
    <n v="-7.3995226069807991"/>
    <n v="-6.0225775699286966E-3"/>
    <n v="-7.4053011542086251"/>
  </r>
  <r>
    <n v="310.20398817154103"/>
    <n v="310.52022373611999"/>
    <n v="312.45505589831998"/>
    <s v="Holiday_Period_flag"/>
    <x v="4"/>
    <x v="2"/>
    <n v="0.43911752227407702"/>
    <n v="136.21600668542419"/>
    <n v="0.11086816138043078"/>
    <n v="136.32238255176387"/>
  </r>
  <r>
    <n v="201.40050534614301"/>
    <n v="189.05348972688401"/>
    <n v="127.177794017331"/>
    <s v="Promo_Cc &amp; Lic"/>
    <x v="5"/>
    <x v="3"/>
    <n v="1.9940602460755099E-2"/>
    <n v="4.01604741250262"/>
    <n v="3.2687185851003669E-3"/>
    <n v="4.0191836850535596"/>
  </r>
  <r>
    <n v="-106.993170364844"/>
    <n v="-121.207797621173"/>
    <n v="-185.07426284775599"/>
    <s v="Promo_Ears 342"/>
    <x v="5"/>
    <x v="3"/>
    <n v="8.3907183185927298E-2"/>
    <n v="-8.977495545446093"/>
    <n v="-7.3069123750132657E-3"/>
    <n v="-8.9845063871925603"/>
  </r>
  <r>
    <n v="100.767769271845"/>
    <n v="105.584034488217"/>
    <n v="118.66938290783"/>
    <s v="Promo_Ears 342 &amp; Rbj Bog50% &amp; Plush Bog50%"/>
    <x v="5"/>
    <x v="3"/>
    <n v="5.7920759766326102E-2"/>
    <n v="5.8365457561831118"/>
    <n v="4.7504482956628857E-3"/>
    <n v="5.8411037198641269"/>
  </r>
  <r>
    <n v="-93.681935694224407"/>
    <n v="-104.262928230992"/>
    <n v="-157.81913176645699"/>
    <s v="Promo_Ears 342 &amp; Rbj Bogo50%"/>
    <x v="5"/>
    <x v="3"/>
    <n v="5.4926405796155403E-2"/>
    <n v="-5.1456120157103049"/>
    <n v="-4.1880874152795036E-3"/>
    <n v="-5.1496304049535242"/>
  </r>
  <r>
    <n v="-107.23534843857099"/>
    <n v="-101.467566928027"/>
    <n v="-79.664893549258906"/>
    <s v="Promo_Ears 342 / Hair 342"/>
    <x v="5"/>
    <x v="3"/>
    <n v="1.6579093371626202E-2"/>
    <n v="-1.7778648545019384"/>
    <n v="-1.4470297022927527E-3"/>
    <n v="-1.7792532516421455"/>
  </r>
  <r>
    <n v="-66.043098326992904"/>
    <n v="-60.875902145107702"/>
    <n v="-34.3236316663209"/>
    <s v="Promo_Es342"/>
    <x v="6"/>
    <x v="3"/>
    <n v="0.16778173036128"/>
    <n v="-11.080825315723025"/>
    <n v="-9.0188426399039345E-3"/>
    <n v="-11.089478721599479"/>
  </r>
  <r>
    <n v="234.70581094541001"/>
    <n v="240.87531933211099"/>
    <n v="266.56064328497899"/>
    <s v="Promo_Esb3G2"/>
    <x v="5"/>
    <x v="3"/>
    <n v="6.6022649391338395E-2"/>
    <n v="15.495899466158559"/>
    <n v="1.2612334809641964E-2"/>
    <n v="15.508000758587661"/>
  </r>
  <r>
    <n v="211.186138796634"/>
    <n v="217.02373322970101"/>
    <n v="245.458579962432"/>
    <s v="Promo_Esb3G3"/>
    <x v="7"/>
    <x v="4"/>
    <n v="0.35156326490649698"/>
    <n v="74.245288458341278"/>
    <n v="6.0429305063578999E-2"/>
    <n v="74.3032692131261"/>
  </r>
  <r>
    <n v="-155.01264370952799"/>
    <n v="-146.88231824347801"/>
    <n v="-104.77465447375199"/>
    <s v="Promo_Hair &amp; Ears 342"/>
    <x v="5"/>
    <x v="3"/>
    <n v="2.7471361900721199E-2"/>
    <n v="-4.2584084345319972"/>
    <n v="-3.4659796967458781E-3"/>
    <n v="-4.2617339753217642"/>
  </r>
  <r>
    <n v="-134.164499322886"/>
    <n v="-134.10340401146701"/>
    <n v="-123.41686730421701"/>
    <s v="Promo_Hair &amp; Jwly 342"/>
    <x v="5"/>
    <x v="3"/>
    <n v="7.9623706798081006E-2"/>
    <n v="-10.682674756796812"/>
    <n v="-8.6947821899255283E-3"/>
    <n v="-10.69101723291053"/>
  </r>
  <r>
    <n v="-86.423577525978601"/>
    <n v="-78.1137857685668"/>
    <n v="-37.229646354832497"/>
    <s v="Promo_Hair &amp; Jwly B3G2"/>
    <x v="5"/>
    <x v="3"/>
    <n v="3.2970529682451601E-2"/>
    <n v="-2.8494311280839346"/>
    <n v="-2.3191928602076446E-3"/>
    <n v="-2.8516563489827176"/>
  </r>
  <r>
    <n v="1.49404887208555"/>
    <n v="-5.6228738339043201"/>
    <n v="-35.563312211250903"/>
    <s v="Promo_Hair 342"/>
    <x v="5"/>
    <x v="3"/>
    <n v="4.1292712378838803E-2"/>
    <n v="6.1693330354957145E-2"/>
    <n v="5.0213086349575929E-5"/>
    <n v="6.1741508844575063E-2"/>
  </r>
  <r>
    <n v="259.50869877617401"/>
    <n v="257.652040651481"/>
    <n v="252.591983928264"/>
    <s v="Sales_Promo_10 For 5"/>
    <x v="8"/>
    <x v="5"/>
    <n v="1.9255246238699699E-2"/>
    <n v="4.996903896019778"/>
    <n v="4.0670517439688279E-3"/>
    <n v="5.0008061538666304"/>
  </r>
  <r>
    <n v="-42.861164115489203"/>
    <n v="-43.873997601132203"/>
    <n v="-49.642742222090703"/>
    <s v="Sales_Promo_342"/>
    <x v="8"/>
    <x v="5"/>
    <n v="1.9157338206977501E-2"/>
    <n v="-0.82110581690519435"/>
    <n v="-6.6830980025196025E-4"/>
    <n v="-0.8217470472918077"/>
  </r>
  <r>
    <n v="-40.688618867550701"/>
    <n v="-43.767014398144902"/>
    <n v="-52.369037258936601"/>
    <s v="Sales_Promo_342 / Bogof"/>
    <x v="8"/>
    <x v="5"/>
    <n v="1.6481185339904E-2"/>
    <n v="-0.67059666878081792"/>
    <n v="-5.4580824606956127E-4"/>
    <n v="-0.67112036128467178"/>
  </r>
  <r>
    <n v="140.16929169030701"/>
    <n v="146.687324237409"/>
    <n v="164.783691278932"/>
    <s v="Sales_Promo_345"/>
    <x v="8"/>
    <x v="5"/>
    <n v="0.16570934368982701"/>
    <n v="23.227361331468696"/>
    <n v="1.8905082502425213E-2"/>
    <n v="23.245500394157016"/>
  </r>
  <r>
    <n v="-322.79171112906499"/>
    <n v="-323.17692964008899"/>
    <n v="-312.63148254444502"/>
    <s v="Sales_Promo_545"/>
    <x v="8"/>
    <x v="5"/>
    <n v="6.6038967396625403E-2"/>
    <n v="-21.316831287153249"/>
    <n v="-1.7350074699528054E-2"/>
    <n v="-21.333478349792699"/>
  </r>
  <r>
    <n v="2.3115352527417499"/>
    <n v="-1.68731528557993"/>
    <n v="-18.340301543432599"/>
    <s v="Sales_Promo_75% Off"/>
    <x v="8"/>
    <x v="5"/>
    <n v="0.65006037661956195"/>
    <n v="1.5026374769666961"/>
    <n v="1.2230181925488312E-3"/>
    <n v="1.5038109393761172"/>
  </r>
  <r>
    <n v="-140.53973236422601"/>
    <n v="-142.29805623640601"/>
    <n v="-141.111636444895"/>
    <s v="Sales_Promo_B3G3"/>
    <x v="8"/>
    <x v="5"/>
    <n v="3.8486015469468997E-2"/>
    <n v="-5.4088143138446352"/>
    <n v="-4.4023115404415846E-3"/>
    <n v="-5.4130382470115679"/>
  </r>
  <r>
    <n v="144.89170072713799"/>
    <n v="150.46394827146801"/>
    <n v="156.719524806355"/>
    <s v="Sales_Promo_€2 Dot"/>
    <x v="8"/>
    <x v="5"/>
    <n v="2.4811527038934699E-2"/>
    <n v="3.5949843503086187"/>
    <n v="2.9260093201130964E-3"/>
    <n v="3.5977917999178621"/>
  </r>
  <r>
    <n v="-165.155337995987"/>
    <n v="-165.13164278849499"/>
    <n v="-164.997561566363"/>
    <s v="Cluster_1"/>
    <x v="0"/>
    <x v="0"/>
    <n v="0.26980189941581501"/>
    <n v="-44.559223889978213"/>
    <n v="-3.626739136928081E-2"/>
    <n v="-44.594021753753985"/>
  </r>
  <r>
    <n v="-29.9953912026096"/>
    <n v="-30.021058440848702"/>
    <n v="-29.9828213136242"/>
    <s v="Cluster_2"/>
    <x v="0"/>
    <x v="0"/>
    <n v="2.3710061682059899E-2"/>
    <n v="-0.71119257559139049"/>
    <n v="-5.7884983682808034E-4"/>
    <n v="-0.71174797086543928"/>
  </r>
  <r>
    <n v="447.22660402953102"/>
    <n v="447.09672453924298"/>
    <n v="445.90019478636299"/>
    <s v="Cluster_3"/>
    <x v="0"/>
    <x v="0"/>
    <n v="0.12080219313991"/>
    <n v="54.025954597281462"/>
    <n v="4.3972499258886008E-2"/>
    <n v="54.068145363733642"/>
  </r>
  <r>
    <n v="-21.259161189666699"/>
    <n v="-21.396065564607799"/>
    <n v="-22.609331168498301"/>
    <s v="Day_of_Week_1"/>
    <x v="9"/>
    <x v="0"/>
    <n v="0.143133383375216"/>
    <n v="-3.0428956687960769"/>
    <n v="-2.4766564244611388E-3"/>
    <n v="-3.0452719729531714"/>
  </r>
  <r>
    <n v="10.5127147259912"/>
    <n v="9.7413661809709993"/>
    <n v="5.8155726398720002"/>
    <s v="Day_of_Week_2"/>
    <x v="9"/>
    <x v="0"/>
    <n v="0.14332919943865999"/>
    <n v="1.5067789856033305"/>
    <n v="1.2263890258235519E-3"/>
    <n v="1.507955682262381"/>
  </r>
  <r>
    <n v="5.75852256297288"/>
    <n v="5.0069709174895696"/>
    <n v="0.68571388931212396"/>
    <s v="Day_of_Week_3"/>
    <x v="9"/>
    <x v="0"/>
    <n v="0.14347606148624301"/>
    <n v="0.82621013731501458"/>
    <n v="6.7246427983702313E-4"/>
    <n v="0.82685535384480524"/>
  </r>
  <r>
    <n v="193.35495652554599"/>
    <n v="192.78437265934201"/>
    <n v="189.381931685419"/>
    <s v="Day_of_Week_4"/>
    <x v="9"/>
    <x v="0"/>
    <n v="0.144626480858979"/>
    <n v="27.964246918930595"/>
    <n v="2.2760501616011359E-2"/>
    <n v="27.986085182031406"/>
  </r>
  <r>
    <n v="799.576343507562"/>
    <n v="798.96516119694797"/>
    <n v="795.13425452906404"/>
    <s v="Day_of_Week_5"/>
    <x v="9"/>
    <x v="0"/>
    <n v="0.14624196338239601"/>
    <n v="116.93161434866298"/>
    <n v="9.5172317890809779E-2"/>
    <n v="117.02293035536078"/>
  </r>
  <r>
    <n v="488.44416842072201"/>
    <n v="487.82081257664203"/>
    <n v="483.862350272794"/>
    <s v="Day_of_Week_6"/>
    <x v="9"/>
    <x v="0"/>
    <n v="0.13636141118109699"/>
    <n v="66.604936089027063"/>
    <n v="5.4210712696231865E-2"/>
    <n v="66.656950224159729"/>
  </r>
  <r>
    <n v="53.7328570299576"/>
    <n v="48.098291231475002"/>
    <n v="22.5779854771632"/>
    <s v="Week_Num_2"/>
    <x v="10"/>
    <x v="2"/>
    <n v="1.9361313273065499E-2"/>
    <n v="1.0403386780138488"/>
    <n v="8.4674657003203286E-4"/>
    <n v="1.0411511150456871"/>
  </r>
  <r>
    <n v="65.849717384177794"/>
    <n v="46.281935697349198"/>
    <n v="-44.113582053980203"/>
    <s v="Week_Num_3"/>
    <x v="10"/>
    <x v="2"/>
    <n v="1.93042002545608E-2"/>
    <n v="1.2711761310904017"/>
    <n v="1.034628483641804E-3"/>
    <n v="1.2721688372011257"/>
  </r>
  <r>
    <n v="16.528404695673999"/>
    <n v="-8.1700197375367001"/>
    <n v="-113.12185309804499"/>
    <s v="Week_Num_4"/>
    <x v="10"/>
    <x v="2"/>
    <n v="1.92634052413432E-2"/>
    <n v="0.31839335764568805"/>
    <n v="2.5914492001986286E-4"/>
    <n v="0.31864200220722316"/>
  </r>
  <r>
    <n v="-69.0198358362303"/>
    <n v="-93.567162460416"/>
    <n v="-194.24375933924199"/>
    <s v="Week_Num_5"/>
    <x v="10"/>
    <x v="2"/>
    <n v="1.9312359257204301E-2"/>
    <n v="-1.3329358655425434"/>
    <n v="-1.0848956172384116E-3"/>
    <n v="-1.3339768020001785"/>
  </r>
  <r>
    <n v="-331.65918826881801"/>
    <n v="-356.40270023545997"/>
    <n v="-458.38333929950699"/>
    <s v="Week_Num_6"/>
    <x v="10"/>
    <x v="2"/>
    <n v="1.9320518259847898E-2"/>
    <n v="-6.4078274029940303"/>
    <n v="-5.2154226210267239E-3"/>
    <n v="-6.4128315005882488"/>
  </r>
  <r>
    <n v="191.73518689016799"/>
    <n v="166.09197966524201"/>
    <n v="55.819229205517502"/>
    <s v="Week_Num_7"/>
    <x v="10"/>
    <x v="2"/>
    <n v="1.9353154270421901E-2"/>
    <n v="3.7106806509535959"/>
    <n v="3.0201761984642492E-3"/>
    <n v="3.713578451869656"/>
  </r>
  <r>
    <n v="20.801017943078001"/>
    <n v="-4.8342904765354504"/>
    <n v="-121.132829338801"/>
    <s v="Week_Num_8"/>
    <x v="10"/>
    <x v="2"/>
    <n v="1.9296041251917299E-2"/>
    <n v="0.40137730031150504"/>
    <n v="3.2668674106814269E-4"/>
    <n v="0.40169074994997755"/>
  </r>
  <r>
    <n v="-48.065908668383898"/>
    <n v="-73.636913839626104"/>
    <n v="-189.84839661273799"/>
    <s v="Week_Num_9"/>
    <x v="10"/>
    <x v="2"/>
    <n v="1.9255246238699699E-2"/>
    <n v="-0.9255209070965823"/>
    <n v="-7.5329473962568042E-4"/>
    <n v="-0.92624367889634029"/>
  </r>
  <r>
    <n v="-275.82127401814699"/>
    <n v="-297.78786168187901"/>
    <n v="-391.69415160551"/>
    <s v="Week_Num_10"/>
    <x v="10"/>
    <x v="2"/>
    <n v="1.92634052413432E-2"/>
    <n v="-5.3132569755951318"/>
    <n v="-4.3245360524066384E-3"/>
    <n v="-5.317406284678678"/>
  </r>
  <r>
    <n v="-315.78200959335499"/>
    <n v="-332.067459833013"/>
    <n v="-389.02542887196898"/>
    <s v="Week_Num_11"/>
    <x v="10"/>
    <x v="2"/>
    <n v="1.93042002545608E-2"/>
    <n v="-6.0959191499777647"/>
    <n v="-4.9615560206707479E-3"/>
    <n v="-6.1006796674565447"/>
  </r>
  <r>
    <n v="-325.10835370487001"/>
    <n v="-342.11422026509001"/>
    <n v="-393.70651748866402"/>
    <s v="Week_Num_12"/>
    <x v="10"/>
    <x v="2"/>
    <n v="1.72481315883946E-2"/>
    <n v="-5.6075116651879329"/>
    <n v="-4.5640341643140266E-3"/>
    <n v="-5.6118907680988839"/>
  </r>
  <r>
    <n v="-97.916951003248798"/>
    <n v="-117.473404386477"/>
    <n v="-186.27444111137001"/>
    <s v="Week_Num_13"/>
    <x v="10"/>
    <x v="2"/>
    <n v="1.9230769230769201E-2"/>
    <n v="-1.8830182885240123"/>
    <n v="-1.5326155902992116E-3"/>
    <n v="-1.8844888036760075"/>
  </r>
  <r>
    <n v="-39.220772830671997"/>
    <n v="-59.536866672505901"/>
    <n v="-131.92844867601099"/>
    <s v="Week_Num_14"/>
    <x v="10"/>
    <x v="2"/>
    <n v="1.92634052413432E-2"/>
    <n v="-0.75552564091589791"/>
    <n v="-6.1493315449747592E-4"/>
    <n v="-0.75611565743855136"/>
  </r>
  <r>
    <n v="-179.68065048422901"/>
    <n v="-200.00392356476101"/>
    <n v="-272.00874187405202"/>
    <s v="Week_Num_15"/>
    <x v="10"/>
    <x v="2"/>
    <n v="1.9165497209621001E-2"/>
    <n v="-3.4436690054783776"/>
    <n v="-2.8028515908697397E-3"/>
    <n v="-3.4463582876175232"/>
  </r>
  <r>
    <n v="-81.907765850230902"/>
    <n v="-104.598697904449"/>
    <n v="-192.41792658960199"/>
    <s v="Week_Num_16"/>
    <x v="10"/>
    <x v="2"/>
    <n v="1.9287882249273799E-2"/>
    <n v="-1.5798273430203433"/>
    <n v="-1.2858441315468309E-3"/>
    <n v="-1.5810610857086678"/>
  </r>
  <r>
    <n v="13.809839069266401"/>
    <n v="-9.5672034193089903"/>
    <n v="-102.91426146041501"/>
    <s v="Week_Num_17"/>
    <x v="10"/>
    <x v="2"/>
    <n v="1.9296041251917299E-2"/>
    <n v="0.26647522436290366"/>
    <n v="2.1688800675812367E-4"/>
    <n v="0.26668332422972124"/>
  </r>
  <r>
    <n v="17.883749507211899"/>
    <n v="-7.5821495000755004"/>
    <n v="-117.373786035037"/>
    <s v="Week_Num_18"/>
    <x v="10"/>
    <x v="2"/>
    <n v="1.9206292222838602E-2"/>
    <n v="0.34348051907555754"/>
    <n v="2.7956372049466277E-4"/>
    <n v="0.34374875508303238"/>
  </r>
  <r>
    <n v="101.095457592627"/>
    <n v="71.174803101582498"/>
    <n v="-61.266023142567697"/>
    <s v="Week_Num_19"/>
    <x v="10"/>
    <x v="2"/>
    <n v="1.9230769230769201E-2"/>
    <n v="1.9441434152428239"/>
    <n v="1.5823662075604473E-3"/>
    <n v="1.9456616651542502"/>
  </r>
  <r>
    <n v="191.460062329469"/>
    <n v="160.29581145409901"/>
    <n v="23.206306333529401"/>
    <s v="Week_Num_20"/>
    <x v="10"/>
    <x v="2"/>
    <n v="1.9255246238699699E-2"/>
    <n v="3.6866106450307177"/>
    <n v="3.0005852754441051E-3"/>
    <n v="3.6894896488333169"/>
  </r>
  <r>
    <n v="301.96944281355502"/>
    <n v="273.65949004731999"/>
    <n v="145.759406444967"/>
    <s v="Week_Num_21"/>
    <x v="10"/>
    <x v="2"/>
    <n v="1.93042002545608E-2"/>
    <n v="5.8292785948310115"/>
    <n v="4.7445334488165607E-3"/>
    <n v="5.8338308833303545"/>
  </r>
  <r>
    <n v="384.97916291719298"/>
    <n v="358.74661674049702"/>
    <n v="236.9265309283"/>
    <s v="Week_Num_22"/>
    <x v="10"/>
    <x v="2"/>
    <n v="1.9320518259847898E-2"/>
    <n v="7.4379969468025857"/>
    <n v="6.0538923868886313E-3"/>
    <n v="7.4438055399943917"/>
  </r>
  <r>
    <n v="426.40282226848598"/>
    <n v="397.48845621061798"/>
    <n v="261.06785238816701"/>
    <s v="Week_Num_23"/>
    <x v="10"/>
    <x v="2"/>
    <n v="1.9173656212264599E-2"/>
    <n v="8.1757011221153135"/>
    <n v="6.6543203949454904E-3"/>
    <n v="8.1820858144210256"/>
  </r>
  <r>
    <n v="538.47505203422304"/>
    <n v="507.684860433967"/>
    <n v="357.944635043468"/>
    <s v="Week_Num_24"/>
    <x v="10"/>
    <x v="2"/>
    <n v="1.9287882249273799E-2"/>
    <n v="10.386043397807676"/>
    <n v="8.4533496727115069E-3"/>
    <n v="10.394154224069341"/>
  </r>
  <r>
    <n v="522.66529203633002"/>
    <n v="490.97987576015203"/>
    <n v="337.163033182314"/>
    <s v="Week_Num_25"/>
    <x v="10"/>
    <x v="2"/>
    <n v="1.9320518259847898E-2"/>
    <n v="10.098164318576648"/>
    <n v="8.2190407615132556E-3"/>
    <n v="10.106050329949083"/>
  </r>
  <r>
    <n v="399.34368217010501"/>
    <n v="368.22122259095602"/>
    <n v="218.39593357110499"/>
    <s v="Week_Num_26"/>
    <x v="10"/>
    <x v="2"/>
    <n v="1.9165497209621001E-2"/>
    <n v="7.6536202263109239"/>
    <n v="6.2293912664374632E-3"/>
    <n v="7.6595972072988401"/>
  </r>
  <r>
    <n v="356.43488343559301"/>
    <n v="325.38406052349802"/>
    <n v="176.99584489442401"/>
    <s v="Week_Num_27"/>
    <x v="10"/>
    <x v="2"/>
    <n v="1.9255246238699699E-2"/>
    <n v="6.8632414486145681"/>
    <n v="5.5860906440688019E-3"/>
    <n v="6.8686011950405579"/>
  </r>
  <r>
    <n v="342.28901158922002"/>
    <n v="311.25664458124203"/>
    <n v="162.97235902647"/>
    <s v="Week_Num_28"/>
    <x v="10"/>
    <x v="2"/>
    <n v="1.91899742175516E-2"/>
    <n v="6.5685173073483529"/>
    <n v="5.3462104387117897E-3"/>
    <n v="6.5736468933356287"/>
  </r>
  <r>
    <n v="296.36144863158199"/>
    <n v="265.89517662770299"/>
    <n v="123.22575814601601"/>
    <s v="Week_Num_29"/>
    <x v="10"/>
    <x v="2"/>
    <n v="1.9296041251917299E-2"/>
    <n v="5.7186027382729758"/>
    <n v="4.6544527819083687E-3"/>
    <n v="5.7230685961067103"/>
  </r>
  <r>
    <n v="354.61048678188399"/>
    <n v="326.48630193585302"/>
    <n v="197.17028281522801"/>
    <s v="Week_Num_30"/>
    <x v="10"/>
    <x v="2"/>
    <n v="1.9230769230769201E-2"/>
    <n v="6.819432438113143"/>
    <n v="5.550433862135635E-3"/>
    <n v="6.8247579725433551"/>
  </r>
  <r>
    <n v="224.332157594075"/>
    <n v="197.26341681776799"/>
    <n v="73.776460118886703"/>
    <s v="Week_Num_31"/>
    <x v="10"/>
    <x v="2"/>
    <n v="1.9100225188472899E-2"/>
    <n v="4.284794727062823"/>
    <n v="3.4874558786552093E-3"/>
    <n v="4.2881408738356583"/>
  </r>
  <r>
    <n v="55.040913511133802"/>
    <n v="28.056545618049999"/>
    <n v="-94.437428996739399"/>
    <s v="Week_Num_32"/>
    <x v="10"/>
    <x v="2"/>
    <n v="1.91899742175516E-2"/>
    <n v="1.0562337111891451"/>
    <n v="8.5968376549171025E-4"/>
    <n v="1.057058561210952"/>
  </r>
  <r>
    <n v="5.9403765904319998"/>
    <n v="-21.119762405696999"/>
    <n v="-143.99441008914201"/>
    <s v="Week_Num_33"/>
    <x v="10"/>
    <x v="2"/>
    <n v="1.93042002545608E-2"/>
    <n v="0.11467421928920443"/>
    <n v="9.33349916775299E-5"/>
    <n v="0.11476377241677398"/>
  </r>
  <r>
    <n v="80.0810934028232"/>
    <n v="52.827953841221202"/>
    <n v="-71.061135702414504"/>
    <s v="Week_Num_34"/>
    <x v="10"/>
    <x v="2"/>
    <n v="1.9296041251917299E-2"/>
    <n v="1.5452480817995187"/>
    <n v="1.2576995749214114E-3"/>
    <n v="1.5464548203276181"/>
  </r>
  <r>
    <n v="181.13520112141899"/>
    <n v="154.05687959713401"/>
    <n v="30.5596644874479"/>
    <s v="Week_Num_35"/>
    <x v="10"/>
    <x v="2"/>
    <n v="1.9230769230769201E-2"/>
    <n v="3.4833692523349749"/>
    <n v="2.8351641911466287E-3"/>
    <n v="3.4860895377919832"/>
  </r>
  <r>
    <n v="380.95570810068602"/>
    <n v="358.11336826110499"/>
    <n v="247.48418538328201"/>
    <s v="Week_Num_36"/>
    <x v="10"/>
    <x v="2"/>
    <n v="1.91818152149081E-2"/>
    <n v="7.3074219978518276"/>
    <n v="5.9476155632995631E-3"/>
    <n v="7.3131286204775092"/>
  </r>
  <r>
    <n v="399.05696791780701"/>
    <n v="375.66399274442898"/>
    <n v="261.89160956640501"/>
    <s v="Week_Num_37"/>
    <x v="10"/>
    <x v="2"/>
    <n v="1.9165497209621001E-2"/>
    <n v="7.6481252051085473"/>
    <n v="6.2249187898741117E-3"/>
    <n v="7.6540978948413088"/>
  </r>
  <r>
    <n v="331.66160819732698"/>
    <n v="306.15302364956398"/>
    <n v="187.17557476277699"/>
    <s v="Week_Num_38"/>
    <x v="10"/>
    <x v="2"/>
    <n v="1.9271564243986801E-2"/>
    <n v="6.3916379896387667"/>
    <n v="5.2022458253167233E-3"/>
    <n v="6.3966294443511895"/>
  </r>
  <r>
    <n v="171.370904607478"/>
    <n v="144.85332017097301"/>
    <n v="25.713274849808201"/>
    <s v="Week_Num_39"/>
    <x v="10"/>
    <x v="2"/>
    <n v="1.9092066185829398E-2"/>
    <n v="3.2718246530914259"/>
    <n v="2.6629850079596209E-3"/>
    <n v="3.2743797359370701"/>
  </r>
  <r>
    <n v="230.52396852165199"/>
    <n v="204.403148957648"/>
    <n v="84.384001180700693"/>
    <s v="Week_Num_40"/>
    <x v="10"/>
    <x v="2"/>
    <n v="1.9214451225482099E-2"/>
    <n v="4.4293915494638529"/>
    <n v="3.6051453061398744E-3"/>
    <n v="4.4328506169765278"/>
  </r>
  <r>
    <n v="30.078968160609101"/>
    <n v="3.7712300393469702"/>
    <n v="-115.94045673671999"/>
    <s v="Week_Num_41"/>
    <x v="10"/>
    <x v="2"/>
    <n v="1.9198133220195101E-2"/>
    <n v="0.57746003787338029"/>
    <n v="4.7000300645684887E-4"/>
    <n v="0.57791099670927681"/>
  </r>
  <r>
    <n v="-119.447144081011"/>
    <n v="-145.95062065078"/>
    <n v="-266.688803180528"/>
    <s v="Week_Num_42"/>
    <x v="10"/>
    <x v="2"/>
    <n v="1.9271564243986801E-2"/>
    <n v="-2.3019333109179514"/>
    <n v="-1.8735765348871416E-3"/>
    <n v="-2.3037309715318801"/>
  </r>
  <r>
    <n v="730.99439045981796"/>
    <n v="703.83085354289699"/>
    <n v="577.29364345267902"/>
    <s v="Week_Num_43"/>
    <x v="10"/>
    <x v="2"/>
    <n v="1.9230769230769201E-2"/>
    <n v="14.057584431919555"/>
    <n v="1.1441669575708241E-2"/>
    <n v="14.068562493595095"/>
  </r>
  <r>
    <n v="227.223808480298"/>
    <n v="201.54895150423999"/>
    <n v="82.742803992391302"/>
    <s v="Week_Num_44"/>
    <x v="10"/>
    <x v="2"/>
    <n v="1.9255246238699699E-2"/>
    <n v="4.3752503835832792"/>
    <n v="3.5610790347652163E-3"/>
    <n v="4.3786671703569624"/>
  </r>
  <r>
    <n v="317.861632338513"/>
    <n v="292.48368683149903"/>
    <n v="174.653767093418"/>
    <s v="Week_Num_45"/>
    <x v="10"/>
    <x v="2"/>
    <n v="1.91899742175516E-2"/>
    <n v="6.0997565293249307"/>
    <n v="4.9646793187551061E-3"/>
    <n v="6.1045200435480904"/>
  </r>
  <r>
    <n v="441.27846288610402"/>
    <n v="415.88598387106498"/>
    <n v="297.78175698416601"/>
    <s v="Week_Num_46"/>
    <x v="10"/>
    <x v="2"/>
    <n v="1.91899742175516E-2"/>
    <n v="8.4681223255451368"/>
    <n v="6.8923262061699256E-3"/>
    <n v="8.4747353798444784"/>
  </r>
  <r>
    <n v="540.72914522297503"/>
    <n v="514.60495483335899"/>
    <n v="393.61930470567398"/>
    <s v="Week_Num_47"/>
    <x v="10"/>
    <x v="2"/>
    <n v="1.93042002545608E-2"/>
    <n v="10.438343702861799"/>
    <n v="8.495917641058847E-3"/>
    <n v="10.446495372269547"/>
  </r>
  <r>
    <n v="688.55742222642402"/>
    <n v="662.17473598973595"/>
    <n v="539.72767815221005"/>
    <s v="Week_Num_48"/>
    <x v="10"/>
    <x v="2"/>
    <n v="1.93042002545608E-2"/>
    <n v="13.292050365423062"/>
    <n v="1.0818590420095083E-2"/>
    <n v="13.302430594644713"/>
  </r>
  <r>
    <n v="1004.98345319932"/>
    <n v="978.33062462110502"/>
    <n v="853.71467879837996"/>
    <s v="Week_Num_49"/>
    <x v="10"/>
    <x v="2"/>
    <n v="1.91165431937599E-2"/>
    <n v="19.211809592098781"/>
    <n v="1.5636767352796243E-2"/>
    <n v="19.226812769324731"/>
  </r>
  <r>
    <n v="1315.8641377029301"/>
    <n v="1289.00042270927"/>
    <n v="1162.39728080689"/>
    <s v="Week_Num_50"/>
    <x v="10"/>
    <x v="2"/>
    <n v="1.92634052413432E-2"/>
    <n v="25.348024127122173"/>
    <n v="2.0631120365251093E-2"/>
    <n v="25.36781928990909"/>
  </r>
  <r>
    <n v="1758.6146599030001"/>
    <n v="1731.4125396085401"/>
    <n v="1600.86124393456"/>
    <s v="Week_Num_51"/>
    <x v="10"/>
    <x v="2"/>
    <n v="1.6513821350478099E-2"/>
    <n v="29.041448317969945"/>
    <n v="2.3637251283352031E-2"/>
    <n v="29.06412780549682"/>
  </r>
  <r>
    <n v="1539.3806722629899"/>
    <n v="1511.0656460451901"/>
    <n v="1369.4494586794001"/>
    <s v="Week_Num_52"/>
    <x v="10"/>
    <x v="2"/>
    <n v="1.6424072321399402E-2"/>
    <n v="25.282899491411776"/>
    <n v="2.0578114490262724E-2"/>
    <n v="25.30264379608214"/>
  </r>
  <r>
    <n v="-123.71783329818599"/>
    <n v="-129.32048113424699"/>
    <n v="-153.996801475941"/>
    <s v="Week_Num_53"/>
    <x v="10"/>
    <x v="2"/>
    <n v="6.6251101465356803E-3"/>
    <n v="-0.81964427269122186"/>
    <n v="-6.6712022845550061E-4"/>
    <n v="-0.820284361706598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7"/>
        <item x="0"/>
        <item x="8"/>
        <item x="9"/>
        <item x="6"/>
        <item x="4"/>
        <item x="2"/>
        <item x="1"/>
        <item x="5"/>
        <item x="10"/>
        <item x="3"/>
        <item t="default"/>
      </items>
    </pivotField>
    <pivotField axis="axisRow" showAll="0">
      <items count="7">
        <item x="4"/>
        <item x="0"/>
        <item x="5"/>
        <item x="2"/>
        <item x="3"/>
        <item x="1"/>
        <item t="default"/>
      </items>
    </pivotField>
    <pivotField showAll="0"/>
    <pivotField showAll="0"/>
    <pivotField numFmtId="164" showAll="0"/>
    <pivotField dataField="1" numFmtId="44" showAll="0"/>
  </pivotFields>
  <rowFields count="2">
    <field x="5"/>
    <field x="4"/>
  </rowFields>
  <rowItems count="18">
    <i>
      <x/>
    </i>
    <i r="1">
      <x/>
    </i>
    <i>
      <x v="1"/>
    </i>
    <i r="1">
      <x v="1"/>
    </i>
    <i r="1">
      <x v="3"/>
    </i>
    <i r="1">
      <x v="6"/>
    </i>
    <i r="1">
      <x v="7"/>
    </i>
    <i>
      <x v="2"/>
    </i>
    <i r="1">
      <x v="2"/>
    </i>
    <i>
      <x v="3"/>
    </i>
    <i r="1">
      <x v="5"/>
    </i>
    <i r="1">
      <x v="9"/>
    </i>
    <i>
      <x v="4"/>
    </i>
    <i r="1">
      <x v="4"/>
    </i>
    <i r="1">
      <x v="8"/>
    </i>
    <i>
      <x v="5"/>
    </i>
    <i r="1">
      <x v="10"/>
    </i>
    <i t="grand">
      <x/>
    </i>
  </rowItems>
  <colItems count="1">
    <i/>
  </colItems>
  <dataFields count="1">
    <dataField name="Sum of USD Avg. Store Daily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A3" sqref="A3"/>
    </sheetView>
  </sheetViews>
  <sheetFormatPr defaultRowHeight="14.4" x14ac:dyDescent="0.3"/>
  <cols>
    <col min="1" max="1" width="20" bestFit="1" customWidth="1"/>
    <col min="2" max="2" width="29.88671875" bestFit="1" customWidth="1"/>
  </cols>
  <sheetData>
    <row r="3" spans="1:2" x14ac:dyDescent="0.3">
      <c r="A3" s="5" t="s">
        <v>117</v>
      </c>
      <c r="B3" t="s">
        <v>116</v>
      </c>
    </row>
    <row r="4" spans="1:2" x14ac:dyDescent="0.3">
      <c r="A4" s="1" t="s">
        <v>110</v>
      </c>
      <c r="B4" s="4">
        <v>74.3032692131261</v>
      </c>
    </row>
    <row r="5" spans="1:2" x14ac:dyDescent="0.3">
      <c r="A5" s="6" t="s">
        <v>110</v>
      </c>
      <c r="B5" s="4">
        <v>74.3032692131261</v>
      </c>
    </row>
    <row r="6" spans="1:2" x14ac:dyDescent="0.3">
      <c r="A6" s="1" t="s">
        <v>105</v>
      </c>
      <c r="B6" s="4">
        <v>967.53320761241025</v>
      </c>
    </row>
    <row r="7" spans="1:2" x14ac:dyDescent="0.3">
      <c r="A7" s="6" t="s">
        <v>105</v>
      </c>
      <c r="B7" s="4">
        <v>-630.56539653222364</v>
      </c>
    </row>
    <row r="8" spans="1:2" x14ac:dyDescent="0.3">
      <c r="A8" s="6" t="s">
        <v>112</v>
      </c>
      <c r="B8" s="4">
        <v>210.95550482470594</v>
      </c>
    </row>
    <row r="9" spans="1:2" x14ac:dyDescent="0.3">
      <c r="A9" s="6" t="s">
        <v>106</v>
      </c>
      <c r="B9" s="4">
        <v>1049.8928993177628</v>
      </c>
    </row>
    <row r="10" spans="1:2" x14ac:dyDescent="0.3">
      <c r="A10" s="6" t="s">
        <v>104</v>
      </c>
      <c r="B10" s="4">
        <v>337.25020000216517</v>
      </c>
    </row>
    <row r="11" spans="1:2" x14ac:dyDescent="0.3">
      <c r="A11" s="1" t="s">
        <v>111</v>
      </c>
      <c r="B11" s="4">
        <v>5.1085252819368794</v>
      </c>
    </row>
    <row r="12" spans="1:2" x14ac:dyDescent="0.3">
      <c r="A12" s="6" t="s">
        <v>111</v>
      </c>
      <c r="B12" s="4">
        <v>5.1085252819368794</v>
      </c>
    </row>
    <row r="13" spans="1:2" x14ac:dyDescent="0.3">
      <c r="A13" s="1" t="s">
        <v>114</v>
      </c>
      <c r="B13" s="4">
        <v>376.90274632376793</v>
      </c>
    </row>
    <row r="14" spans="1:2" x14ac:dyDescent="0.3">
      <c r="A14" s="6" t="s">
        <v>115</v>
      </c>
      <c r="B14" s="4">
        <v>128.91708139755525</v>
      </c>
    </row>
    <row r="15" spans="1:2" x14ac:dyDescent="0.3">
      <c r="A15" s="6" t="s">
        <v>113</v>
      </c>
      <c r="B15" s="4">
        <v>247.98566492621271</v>
      </c>
    </row>
    <row r="16" spans="1:2" x14ac:dyDescent="0.3">
      <c r="A16" s="1" t="s">
        <v>108</v>
      </c>
      <c r="B16" s="4">
        <v>-19.377246650252797</v>
      </c>
    </row>
    <row r="17" spans="1:2" x14ac:dyDescent="0.3">
      <c r="A17" s="6" t="s">
        <v>109</v>
      </c>
      <c r="B17" s="4">
        <v>-11.089478721599479</v>
      </c>
    </row>
    <row r="18" spans="1:2" x14ac:dyDescent="0.3">
      <c r="A18" s="6" t="s">
        <v>108</v>
      </c>
      <c r="B18" s="4">
        <v>-8.2877679286533184</v>
      </c>
    </row>
    <row r="19" spans="1:2" x14ac:dyDescent="0.3">
      <c r="A19" s="1" t="s">
        <v>107</v>
      </c>
      <c r="B19" s="4">
        <v>-174.88050178098914</v>
      </c>
    </row>
    <row r="20" spans="1:2" x14ac:dyDescent="0.3">
      <c r="A20" s="6" t="s">
        <v>107</v>
      </c>
      <c r="B20" s="4">
        <v>-174.88050178098914</v>
      </c>
    </row>
    <row r="21" spans="1:2" x14ac:dyDescent="0.3">
      <c r="A21" s="1" t="s">
        <v>118</v>
      </c>
      <c r="B21" s="4">
        <v>1229.5899999999992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7"/>
  <sheetViews>
    <sheetView topLeftCell="A4" workbookViewId="0">
      <selection activeCell="A4" sqref="A4:J97"/>
    </sheetView>
  </sheetViews>
  <sheetFormatPr defaultRowHeight="14.4" x14ac:dyDescent="0.3"/>
  <cols>
    <col min="10" max="10" width="10.109375" bestFit="1" customWidth="1"/>
  </cols>
  <sheetData>
    <row r="2" spans="1:10" x14ac:dyDescent="0.3">
      <c r="A2">
        <v>0.70501058507716996</v>
      </c>
      <c r="B2">
        <v>0.70499622301721199</v>
      </c>
      <c r="C2">
        <v>0.70481109750620996</v>
      </c>
      <c r="D2" t="s">
        <v>4</v>
      </c>
    </row>
    <row r="3" spans="1:10" x14ac:dyDescent="0.3">
      <c r="H3">
        <f>SUM(H5:H97)</f>
        <v>1228.6305192526404</v>
      </c>
      <c r="J3">
        <v>1229.5899999999999</v>
      </c>
    </row>
    <row r="4" spans="1:10" x14ac:dyDescent="0.3">
      <c r="A4" t="s">
        <v>0</v>
      </c>
      <c r="B4" t="s">
        <v>1</v>
      </c>
      <c r="C4" t="s">
        <v>2</v>
      </c>
      <c r="D4" t="s">
        <v>3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s="1" t="s">
        <v>103</v>
      </c>
    </row>
    <row r="5" spans="1:10" x14ac:dyDescent="0.3">
      <c r="A5">
        <v>-638.82888824364602</v>
      </c>
      <c r="B5">
        <v>-615.32179339383697</v>
      </c>
      <c r="C5">
        <v>-511.29156054380201</v>
      </c>
      <c r="D5" t="s">
        <v>5</v>
      </c>
      <c r="E5" t="str">
        <f>INDEX([1]Lasso_Weather_Output!$F:$G,MATCH($D:$D,[1]Lasso_Weather_Output!$E:$E,0),1)</f>
        <v>Base</v>
      </c>
      <c r="F5" t="str">
        <f>INDEX([1]Lasso_Weather_Output!$F:$G,MATCH($E:$E,[1]Lasso_Weather_Output!$F:$F,0),2)</f>
        <v>Base</v>
      </c>
      <c r="G5">
        <v>1</v>
      </c>
      <c r="H5">
        <f>A5*G5</f>
        <v>-638.82888824364602</v>
      </c>
      <c r="I5" s="2">
        <f>H5/$H$3</f>
        <v>-0.51995199389336111</v>
      </c>
      <c r="J5" s="3">
        <f>I5*$J$3</f>
        <v>-639.32777217133787</v>
      </c>
    </row>
    <row r="6" spans="1:10" x14ac:dyDescent="0.3">
      <c r="A6">
        <v>39.1122515380967</v>
      </c>
      <c r="B6">
        <v>39.1045193724363</v>
      </c>
      <c r="C6">
        <v>38.965065043464101</v>
      </c>
      <c r="D6" t="s">
        <v>6</v>
      </c>
      <c r="E6" t="s">
        <v>104</v>
      </c>
      <c r="F6" t="s">
        <v>105</v>
      </c>
      <c r="G6">
        <f>INDEX([2]multipliers!$B:$B,MATCH(D:D,[2]multipliers!$A:$A,0),1)</f>
        <v>8.6158945530498308</v>
      </c>
      <c r="H6">
        <f t="shared" ref="H6:H69" si="0">A6*G6</f>
        <v>336.98703498460225</v>
      </c>
      <c r="I6" s="2">
        <f t="shared" ref="I6:I69" si="1">H6/$H$3</f>
        <v>0.27427858066686067</v>
      </c>
      <c r="J6" s="3">
        <f t="shared" ref="J6:J69" si="2">I6*$J$3</f>
        <v>337.25020000216517</v>
      </c>
    </row>
    <row r="7" spans="1:10" x14ac:dyDescent="0.3">
      <c r="A7">
        <v>50.274237212260999</v>
      </c>
      <c r="B7">
        <v>50.2776034378183</v>
      </c>
      <c r="C7">
        <v>50.317948006872697</v>
      </c>
      <c r="D7" t="s">
        <v>7</v>
      </c>
      <c r="E7" t="s">
        <v>106</v>
      </c>
      <c r="F7" t="s">
        <v>105</v>
      </c>
      <c r="G7">
        <f>INDEX([2]multipliers!$B:$B,MATCH(D:D,[2]multipliers!$A:$A,0),1)</f>
        <v>20.867022535165301</v>
      </c>
      <c r="H7">
        <f t="shared" si="0"/>
        <v>1049.0736408464961</v>
      </c>
      <c r="I7" s="2">
        <f t="shared" si="1"/>
        <v>0.85385608155382109</v>
      </c>
      <c r="J7" s="3">
        <f t="shared" si="2"/>
        <v>1049.8928993177628</v>
      </c>
    </row>
    <row r="8" spans="1:10" x14ac:dyDescent="0.3">
      <c r="A8">
        <v>-12.195898241452801</v>
      </c>
      <c r="B8">
        <v>-12.55956473124</v>
      </c>
      <c r="C8">
        <v>-14.722928908334501</v>
      </c>
      <c r="D8" t="s">
        <v>8</v>
      </c>
      <c r="E8" t="s">
        <v>107</v>
      </c>
      <c r="F8" t="s">
        <v>107</v>
      </c>
      <c r="G8">
        <f>INDEX([2]multipliers!$B:$B,MATCH(D:D,[2]multipliers!$A:$A,0),1)</f>
        <v>0.53917137169152396</v>
      </c>
      <c r="H8">
        <f t="shared" si="0"/>
        <v>-6.5756791838543514</v>
      </c>
      <c r="I8" s="2">
        <f t="shared" si="1"/>
        <v>-5.3520395927119319E-3</v>
      </c>
      <c r="J8" s="3">
        <f t="shared" si="2"/>
        <v>-6.5808143628026636</v>
      </c>
    </row>
    <row r="9" spans="1:10" x14ac:dyDescent="0.3">
      <c r="A9">
        <v>-26.772731875726802</v>
      </c>
      <c r="B9">
        <v>-26.521784893801001</v>
      </c>
      <c r="C9">
        <v>-25.899368338003399</v>
      </c>
      <c r="D9" t="s">
        <v>9</v>
      </c>
      <c r="E9" t="s">
        <v>107</v>
      </c>
      <c r="F9" t="s">
        <v>107</v>
      </c>
      <c r="G9">
        <f>INDEX([2]multipliers!$B:$B,MATCH(D:D,[2]multipliers!$A:$A,0),1)</f>
        <v>1.8520936000783202E-2</v>
      </c>
      <c r="H9">
        <f t="shared" si="0"/>
        <v>-0.49585605363646451</v>
      </c>
      <c r="I9" s="2">
        <f t="shared" si="1"/>
        <v>-4.0358435336449816E-4</v>
      </c>
      <c r="J9" s="3">
        <f t="shared" si="2"/>
        <v>-0.49624328505345328</v>
      </c>
    </row>
    <row r="10" spans="1:10" x14ac:dyDescent="0.3">
      <c r="A10">
        <v>1.1282085741690999</v>
      </c>
      <c r="B10">
        <v>1.16833285791981</v>
      </c>
      <c r="C10">
        <v>1.28299667509601</v>
      </c>
      <c r="D10" t="s">
        <v>10</v>
      </c>
      <c r="E10" t="s">
        <v>107</v>
      </c>
      <c r="F10" t="s">
        <v>107</v>
      </c>
      <c r="G10">
        <f>INDEX([2]multipliers!$B:$B,MATCH(D:D,[2]multipliers!$A:$A,0),1)</f>
        <v>50.734612121014301</v>
      </c>
      <c r="H10">
        <f t="shared" si="0"/>
        <v>57.239224402071876</v>
      </c>
      <c r="I10" s="2">
        <f t="shared" si="1"/>
        <v>4.658782563605024E-2</v>
      </c>
      <c r="J10" s="3">
        <f t="shared" si="2"/>
        <v>57.283924523831011</v>
      </c>
    </row>
    <row r="11" spans="1:10" x14ac:dyDescent="0.3">
      <c r="A11">
        <v>-3.59900664155969</v>
      </c>
      <c r="B11">
        <v>-3.5985573060050702</v>
      </c>
      <c r="C11">
        <v>-3.5578847098406299</v>
      </c>
      <c r="D11" t="s">
        <v>11</v>
      </c>
      <c r="E11" t="s">
        <v>107</v>
      </c>
      <c r="F11" t="s">
        <v>107</v>
      </c>
      <c r="G11">
        <f>INDEX([2]multipliers!$B:$B,MATCH(D:D,[2]multipliers!$A:$A,0),1)</f>
        <v>45.045869912861797</v>
      </c>
      <c r="H11">
        <f t="shared" si="0"/>
        <v>-162.12038499122343</v>
      </c>
      <c r="I11" s="2">
        <f t="shared" si="1"/>
        <v>-0.13195210639064958</v>
      </c>
      <c r="J11" s="3">
        <f t="shared" si="2"/>
        <v>-162.24699049687879</v>
      </c>
    </row>
    <row r="12" spans="1:10" x14ac:dyDescent="0.3">
      <c r="A12">
        <v>-3.0395362541219999</v>
      </c>
      <c r="B12">
        <v>-3.09005647735898</v>
      </c>
      <c r="C12">
        <v>-3.3216899375739302</v>
      </c>
      <c r="D12" t="s">
        <v>12</v>
      </c>
      <c r="E12" t="s">
        <v>107</v>
      </c>
      <c r="F12" t="s">
        <v>107</v>
      </c>
      <c r="G12">
        <f>INDEX([2]multipliers!$B:$B,MATCH(D:D,[2]multipliers!$A:$A,0),1)</f>
        <v>8.3283509023856901</v>
      </c>
      <c r="H12">
        <f t="shared" si="0"/>
        <v>-25.31432450485098</v>
      </c>
      <c r="I12" s="2">
        <f t="shared" si="1"/>
        <v>-2.0603691759382103E-2</v>
      </c>
      <c r="J12" s="3">
        <f t="shared" si="2"/>
        <v>-25.334093350418637</v>
      </c>
    </row>
    <row r="13" spans="1:10" x14ac:dyDescent="0.3">
      <c r="A13">
        <v>-0.47781469005365201</v>
      </c>
      <c r="B13">
        <v>-0.47811042228164802</v>
      </c>
      <c r="C13">
        <v>-0.43943479109514499</v>
      </c>
      <c r="D13" t="s">
        <v>13</v>
      </c>
      <c r="E13" t="s">
        <v>107</v>
      </c>
      <c r="F13" t="s">
        <v>107</v>
      </c>
      <c r="G13">
        <f>INDEX([2]multipliers!$B:$B,MATCH(D:D,[2]multipliers!$A:$A,0),1)</f>
        <v>79.505123853660095</v>
      </c>
      <c r="H13">
        <f t="shared" si="0"/>
        <v>-37.988716111813815</v>
      </c>
      <c r="I13" s="2">
        <f t="shared" si="1"/>
        <v>-3.0919560857825545E-2</v>
      </c>
      <c r="J13" s="3">
        <f t="shared" si="2"/>
        <v>-38.018382835173711</v>
      </c>
    </row>
    <row r="14" spans="1:10" x14ac:dyDescent="0.3">
      <c r="A14">
        <v>30.081254279352301</v>
      </c>
      <c r="B14">
        <v>29.876505770981399</v>
      </c>
      <c r="C14">
        <v>27.9060453157919</v>
      </c>
      <c r="D14" t="s">
        <v>14</v>
      </c>
      <c r="E14" t="s">
        <v>107</v>
      </c>
      <c r="F14" t="s">
        <v>107</v>
      </c>
      <c r="G14">
        <f>INDEX([2]multipliers!$B:$B,MATCH(D:D,[2]multipliers!$A:$A,0),1)</f>
        <v>1.70105414314131E-2</v>
      </c>
      <c r="H14">
        <f t="shared" si="0"/>
        <v>0.51169842222779494</v>
      </c>
      <c r="I14" s="2">
        <f t="shared" si="1"/>
        <v>4.1647868436399762E-4</v>
      </c>
      <c r="J14" s="3">
        <f t="shared" si="2"/>
        <v>0.5120980255071278</v>
      </c>
    </row>
    <row r="15" spans="1:10" x14ac:dyDescent="0.3">
      <c r="A15">
        <v>-57.816848705979702</v>
      </c>
      <c r="B15">
        <v>-57.875672937460102</v>
      </c>
      <c r="C15">
        <v>-57.718562118093097</v>
      </c>
      <c r="D15" t="s">
        <v>15</v>
      </c>
      <c r="E15" t="s">
        <v>115</v>
      </c>
      <c r="F15" t="s">
        <v>114</v>
      </c>
      <c r="G15">
        <f>INDEX([2]multipliers!$B:$B,MATCH(D:D,[2]multipliers!$A:$A,0),1)</f>
        <v>0.127982115466205</v>
      </c>
      <c r="H15">
        <f t="shared" si="0"/>
        <v>-7.3995226069807991</v>
      </c>
      <c r="I15" s="2">
        <f t="shared" si="1"/>
        <v>-6.0225775699286966E-3</v>
      </c>
      <c r="J15" s="3">
        <f t="shared" si="2"/>
        <v>-7.4053011542086251</v>
      </c>
    </row>
    <row r="16" spans="1:10" x14ac:dyDescent="0.3">
      <c r="A16">
        <v>310.20398817154103</v>
      </c>
      <c r="B16">
        <v>310.52022373611999</v>
      </c>
      <c r="C16">
        <v>312.45505589831998</v>
      </c>
      <c r="D16" t="s">
        <v>16</v>
      </c>
      <c r="E16" t="s">
        <v>115</v>
      </c>
      <c r="F16" t="s">
        <v>114</v>
      </c>
      <c r="G16">
        <f>INDEX([2]multipliers!$B:$B,MATCH(D:D,[2]multipliers!$A:$A,0),1)</f>
        <v>0.43911752227407702</v>
      </c>
      <c r="H16">
        <f t="shared" si="0"/>
        <v>136.21600668542419</v>
      </c>
      <c r="I16" s="2">
        <f t="shared" si="1"/>
        <v>0.11086816138043078</v>
      </c>
      <c r="J16" s="3">
        <f t="shared" si="2"/>
        <v>136.32238255176387</v>
      </c>
    </row>
    <row r="17" spans="1:10" x14ac:dyDescent="0.3">
      <c r="A17">
        <v>201.40050534614301</v>
      </c>
      <c r="B17">
        <v>189.05348972688401</v>
      </c>
      <c r="C17">
        <v>127.177794017331</v>
      </c>
      <c r="D17" t="s">
        <v>17</v>
      </c>
      <c r="E17" t="s">
        <v>108</v>
      </c>
      <c r="F17" t="s">
        <v>108</v>
      </c>
      <c r="G17">
        <f>INDEX([2]multipliers!$B:$B,MATCH(D:D,[2]multipliers!$A:$A,0),1)</f>
        <v>1.9940602460755099E-2</v>
      </c>
      <c r="H17">
        <f t="shared" si="0"/>
        <v>4.01604741250262</v>
      </c>
      <c r="I17" s="2">
        <f t="shared" si="1"/>
        <v>3.2687185851003669E-3</v>
      </c>
      <c r="J17" s="3">
        <f t="shared" si="2"/>
        <v>4.0191836850535596</v>
      </c>
    </row>
    <row r="18" spans="1:10" x14ac:dyDescent="0.3">
      <c r="A18">
        <v>-106.993170364844</v>
      </c>
      <c r="B18">
        <v>-121.207797621173</v>
      </c>
      <c r="C18">
        <v>-185.07426284775599</v>
      </c>
      <c r="D18" t="s">
        <v>18</v>
      </c>
      <c r="E18" t="s">
        <v>108</v>
      </c>
      <c r="F18" t="s">
        <v>108</v>
      </c>
      <c r="G18">
        <f>INDEX([2]multipliers!$B:$B,MATCH(D:D,[2]multipliers!$A:$A,0),1)</f>
        <v>8.3907183185927298E-2</v>
      </c>
      <c r="H18">
        <f t="shared" si="0"/>
        <v>-8.977495545446093</v>
      </c>
      <c r="I18" s="2">
        <f t="shared" si="1"/>
        <v>-7.3069123750132657E-3</v>
      </c>
      <c r="J18" s="3">
        <f t="shared" si="2"/>
        <v>-8.9845063871925603</v>
      </c>
    </row>
    <row r="19" spans="1:10" x14ac:dyDescent="0.3">
      <c r="A19">
        <v>100.767769271845</v>
      </c>
      <c r="B19">
        <v>105.584034488217</v>
      </c>
      <c r="C19">
        <v>118.66938290783</v>
      </c>
      <c r="D19" t="s">
        <v>19</v>
      </c>
      <c r="E19" t="s">
        <v>108</v>
      </c>
      <c r="F19" t="s">
        <v>108</v>
      </c>
      <c r="G19">
        <f>INDEX([2]multipliers!$B:$B,MATCH(D:D,[2]multipliers!$A:$A,0),1)</f>
        <v>5.7920759766326102E-2</v>
      </c>
      <c r="H19">
        <f t="shared" si="0"/>
        <v>5.8365457561831118</v>
      </c>
      <c r="I19" s="2">
        <f t="shared" si="1"/>
        <v>4.7504482956628857E-3</v>
      </c>
      <c r="J19" s="3">
        <f t="shared" si="2"/>
        <v>5.8411037198641269</v>
      </c>
    </row>
    <row r="20" spans="1:10" x14ac:dyDescent="0.3">
      <c r="A20">
        <v>-93.681935694224407</v>
      </c>
      <c r="B20">
        <v>-104.262928230992</v>
      </c>
      <c r="C20">
        <v>-157.81913176645699</v>
      </c>
      <c r="D20" t="s">
        <v>20</v>
      </c>
      <c r="E20" t="s">
        <v>108</v>
      </c>
      <c r="F20" t="s">
        <v>108</v>
      </c>
      <c r="G20">
        <f>INDEX([2]multipliers!$B:$B,MATCH(D:D,[2]multipliers!$A:$A,0),1)</f>
        <v>5.4926405796155403E-2</v>
      </c>
      <c r="H20">
        <f t="shared" si="0"/>
        <v>-5.1456120157103049</v>
      </c>
      <c r="I20" s="2">
        <f t="shared" si="1"/>
        <v>-4.1880874152795036E-3</v>
      </c>
      <c r="J20" s="3">
        <f t="shared" si="2"/>
        <v>-5.1496304049535242</v>
      </c>
    </row>
    <row r="21" spans="1:10" x14ac:dyDescent="0.3">
      <c r="A21">
        <v>-107.23534843857099</v>
      </c>
      <c r="B21">
        <v>-101.467566928027</v>
      </c>
      <c r="C21">
        <v>-79.664893549258906</v>
      </c>
      <c r="D21" t="s">
        <v>21</v>
      </c>
      <c r="E21" t="s">
        <v>108</v>
      </c>
      <c r="F21" t="s">
        <v>108</v>
      </c>
      <c r="G21">
        <f>INDEX([2]multipliers!$B:$B,MATCH(D:D,[2]multipliers!$A:$A,0),1)</f>
        <v>1.6579093371626202E-2</v>
      </c>
      <c r="H21">
        <f t="shared" si="0"/>
        <v>-1.7778648545019384</v>
      </c>
      <c r="I21" s="2">
        <f t="shared" si="1"/>
        <v>-1.4470297022927527E-3</v>
      </c>
      <c r="J21" s="3">
        <f t="shared" si="2"/>
        <v>-1.7792532516421455</v>
      </c>
    </row>
    <row r="22" spans="1:10" x14ac:dyDescent="0.3">
      <c r="A22">
        <v>-66.043098326992904</v>
      </c>
      <c r="B22">
        <v>-60.875902145107702</v>
      </c>
      <c r="C22">
        <v>-34.3236316663209</v>
      </c>
      <c r="D22" t="s">
        <v>22</v>
      </c>
      <c r="E22" t="s">
        <v>109</v>
      </c>
      <c r="F22" t="s">
        <v>108</v>
      </c>
      <c r="G22">
        <f>INDEX([2]multipliers!$B:$B,MATCH(D:D,[2]multipliers!$A:$A,0),1)</f>
        <v>0.16778173036128</v>
      </c>
      <c r="H22">
        <f t="shared" si="0"/>
        <v>-11.080825315723025</v>
      </c>
      <c r="I22" s="2">
        <f t="shared" si="1"/>
        <v>-9.0188426399039345E-3</v>
      </c>
      <c r="J22" s="3">
        <f t="shared" si="2"/>
        <v>-11.089478721599479</v>
      </c>
    </row>
    <row r="23" spans="1:10" x14ac:dyDescent="0.3">
      <c r="A23">
        <v>234.70581094541001</v>
      </c>
      <c r="B23">
        <v>240.87531933211099</v>
      </c>
      <c r="C23">
        <v>266.56064328497899</v>
      </c>
      <c r="D23" t="s">
        <v>23</v>
      </c>
      <c r="E23" t="s">
        <v>108</v>
      </c>
      <c r="F23" t="s">
        <v>108</v>
      </c>
      <c r="G23">
        <f>INDEX([2]multipliers!$B:$B,MATCH(D:D,[2]multipliers!$A:$A,0),1)</f>
        <v>6.6022649391338395E-2</v>
      </c>
      <c r="H23">
        <f t="shared" si="0"/>
        <v>15.495899466158559</v>
      </c>
      <c r="I23" s="2">
        <f t="shared" si="1"/>
        <v>1.2612334809641964E-2</v>
      </c>
      <c r="J23" s="3">
        <f t="shared" si="2"/>
        <v>15.508000758587661</v>
      </c>
    </row>
    <row r="24" spans="1:10" x14ac:dyDescent="0.3">
      <c r="A24">
        <v>211.186138796634</v>
      </c>
      <c r="B24">
        <v>217.02373322970101</v>
      </c>
      <c r="C24">
        <v>245.458579962432</v>
      </c>
      <c r="D24" t="s">
        <v>24</v>
      </c>
      <c r="E24" t="s">
        <v>110</v>
      </c>
      <c r="F24" t="s">
        <v>110</v>
      </c>
      <c r="G24">
        <f>INDEX([2]multipliers!$B:$B,MATCH(D:D,[2]multipliers!$A:$A,0),1)</f>
        <v>0.35156326490649698</v>
      </c>
      <c r="H24">
        <f t="shared" si="0"/>
        <v>74.245288458341278</v>
      </c>
      <c r="I24" s="2">
        <f t="shared" si="1"/>
        <v>6.0429305063578999E-2</v>
      </c>
      <c r="J24" s="3">
        <f t="shared" si="2"/>
        <v>74.3032692131261</v>
      </c>
    </row>
    <row r="25" spans="1:10" x14ac:dyDescent="0.3">
      <c r="A25">
        <v>-155.01264370952799</v>
      </c>
      <c r="B25">
        <v>-146.88231824347801</v>
      </c>
      <c r="C25">
        <v>-104.77465447375199</v>
      </c>
      <c r="D25" t="s">
        <v>25</v>
      </c>
      <c r="E25" t="s">
        <v>108</v>
      </c>
      <c r="F25" t="s">
        <v>108</v>
      </c>
      <c r="G25">
        <f>INDEX([2]multipliers!$B:$B,MATCH(D:D,[2]multipliers!$A:$A,0),1)</f>
        <v>2.7471361900721199E-2</v>
      </c>
      <c r="H25">
        <f t="shared" si="0"/>
        <v>-4.2584084345319972</v>
      </c>
      <c r="I25" s="2">
        <f t="shared" si="1"/>
        <v>-3.4659796967458781E-3</v>
      </c>
      <c r="J25" s="3">
        <f t="shared" si="2"/>
        <v>-4.2617339753217642</v>
      </c>
    </row>
    <row r="26" spans="1:10" x14ac:dyDescent="0.3">
      <c r="A26">
        <v>-134.164499322886</v>
      </c>
      <c r="B26">
        <v>-134.10340401146701</v>
      </c>
      <c r="C26">
        <v>-123.41686730421701</v>
      </c>
      <c r="D26" t="s">
        <v>26</v>
      </c>
      <c r="E26" t="s">
        <v>108</v>
      </c>
      <c r="F26" t="s">
        <v>108</v>
      </c>
      <c r="G26">
        <f>INDEX([2]multipliers!$B:$B,MATCH(D:D,[2]multipliers!$A:$A,0),1)</f>
        <v>7.9623706798081006E-2</v>
      </c>
      <c r="H26">
        <f t="shared" si="0"/>
        <v>-10.682674756796812</v>
      </c>
      <c r="I26" s="2">
        <f t="shared" si="1"/>
        <v>-8.6947821899255283E-3</v>
      </c>
      <c r="J26" s="3">
        <f t="shared" si="2"/>
        <v>-10.69101723291053</v>
      </c>
    </row>
    <row r="27" spans="1:10" x14ac:dyDescent="0.3">
      <c r="A27">
        <v>-86.423577525978601</v>
      </c>
      <c r="B27">
        <v>-78.1137857685668</v>
      </c>
      <c r="C27">
        <v>-37.229646354832497</v>
      </c>
      <c r="D27" t="s">
        <v>27</v>
      </c>
      <c r="E27" t="s">
        <v>108</v>
      </c>
      <c r="F27" t="s">
        <v>108</v>
      </c>
      <c r="G27">
        <f>INDEX([2]multipliers!$B:$B,MATCH(D:D,[2]multipliers!$A:$A,0),1)</f>
        <v>3.2970529682451601E-2</v>
      </c>
      <c r="H27">
        <f t="shared" si="0"/>
        <v>-2.8494311280839346</v>
      </c>
      <c r="I27" s="2">
        <f t="shared" si="1"/>
        <v>-2.3191928602076446E-3</v>
      </c>
      <c r="J27" s="3">
        <f t="shared" si="2"/>
        <v>-2.8516563489827176</v>
      </c>
    </row>
    <row r="28" spans="1:10" x14ac:dyDescent="0.3">
      <c r="A28">
        <v>1.49404887208555</v>
      </c>
      <c r="B28">
        <v>-5.6228738339043201</v>
      </c>
      <c r="C28">
        <v>-35.563312211250903</v>
      </c>
      <c r="D28" t="s">
        <v>28</v>
      </c>
      <c r="E28" t="s">
        <v>108</v>
      </c>
      <c r="F28" t="s">
        <v>108</v>
      </c>
      <c r="G28">
        <f>INDEX([2]multipliers!$B:$B,MATCH(D:D,[2]multipliers!$A:$A,0),1)</f>
        <v>4.1292712378838803E-2</v>
      </c>
      <c r="H28">
        <f t="shared" si="0"/>
        <v>6.1693330354957145E-2</v>
      </c>
      <c r="I28" s="2">
        <f t="shared" si="1"/>
        <v>5.0213086349575929E-5</v>
      </c>
      <c r="J28" s="3">
        <f t="shared" si="2"/>
        <v>6.1741508844575063E-2</v>
      </c>
    </row>
    <row r="29" spans="1:10" x14ac:dyDescent="0.3">
      <c r="A29">
        <v>259.50869877617401</v>
      </c>
      <c r="B29">
        <v>257.652040651481</v>
      </c>
      <c r="C29">
        <v>252.591983928264</v>
      </c>
      <c r="D29" t="s">
        <v>29</v>
      </c>
      <c r="E29" t="s">
        <v>111</v>
      </c>
      <c r="F29" t="s">
        <v>111</v>
      </c>
      <c r="G29">
        <f>INDEX([2]multipliers!$B:$B,MATCH(D:D,[2]multipliers!$A:$A,0),1)</f>
        <v>1.9255246238699699E-2</v>
      </c>
      <c r="H29">
        <f t="shared" si="0"/>
        <v>4.996903896019778</v>
      </c>
      <c r="I29" s="2">
        <f t="shared" si="1"/>
        <v>4.0670517439688279E-3</v>
      </c>
      <c r="J29" s="3">
        <f t="shared" si="2"/>
        <v>5.0008061538666304</v>
      </c>
    </row>
    <row r="30" spans="1:10" x14ac:dyDescent="0.3">
      <c r="A30">
        <v>-42.861164115489203</v>
      </c>
      <c r="B30">
        <v>-43.873997601132203</v>
      </c>
      <c r="C30">
        <v>-49.642742222090703</v>
      </c>
      <c r="D30" t="s">
        <v>30</v>
      </c>
      <c r="E30" t="s">
        <v>111</v>
      </c>
      <c r="F30" t="s">
        <v>111</v>
      </c>
      <c r="G30">
        <f>INDEX([2]multipliers!$B:$B,MATCH(D:D,[2]multipliers!$A:$A,0),1)</f>
        <v>1.9157338206977501E-2</v>
      </c>
      <c r="H30">
        <f t="shared" si="0"/>
        <v>-0.82110581690519435</v>
      </c>
      <c r="I30" s="2">
        <f t="shared" si="1"/>
        <v>-6.6830980025196025E-4</v>
      </c>
      <c r="J30" s="3">
        <f t="shared" si="2"/>
        <v>-0.8217470472918077</v>
      </c>
    </row>
    <row r="31" spans="1:10" x14ac:dyDescent="0.3">
      <c r="A31">
        <v>-40.688618867550701</v>
      </c>
      <c r="B31">
        <v>-43.767014398144902</v>
      </c>
      <c r="C31">
        <v>-52.369037258936601</v>
      </c>
      <c r="D31" t="s">
        <v>31</v>
      </c>
      <c r="E31" t="s">
        <v>111</v>
      </c>
      <c r="F31" t="s">
        <v>111</v>
      </c>
      <c r="G31">
        <f>INDEX([2]multipliers!$B:$B,MATCH(D:D,[2]multipliers!$A:$A,0),1)</f>
        <v>1.6481185339904E-2</v>
      </c>
      <c r="H31">
        <f t="shared" si="0"/>
        <v>-0.67059666878081792</v>
      </c>
      <c r="I31" s="2">
        <f t="shared" si="1"/>
        <v>-5.4580824606956127E-4</v>
      </c>
      <c r="J31" s="3">
        <f t="shared" si="2"/>
        <v>-0.67112036128467178</v>
      </c>
    </row>
    <row r="32" spans="1:10" x14ac:dyDescent="0.3">
      <c r="A32">
        <v>140.16929169030701</v>
      </c>
      <c r="B32">
        <v>146.687324237409</v>
      </c>
      <c r="C32">
        <v>164.783691278932</v>
      </c>
      <c r="D32" t="s">
        <v>32</v>
      </c>
      <c r="E32" t="s">
        <v>111</v>
      </c>
      <c r="F32" t="s">
        <v>111</v>
      </c>
      <c r="G32">
        <f>INDEX([2]multipliers!$B:$B,MATCH(D:D,[2]multipliers!$A:$A,0),1)</f>
        <v>0.16570934368982701</v>
      </c>
      <c r="H32">
        <f t="shared" si="0"/>
        <v>23.227361331468696</v>
      </c>
      <c r="I32" s="2">
        <f t="shared" si="1"/>
        <v>1.8905082502425213E-2</v>
      </c>
      <c r="J32" s="3">
        <f t="shared" si="2"/>
        <v>23.245500394157016</v>
      </c>
    </row>
    <row r="33" spans="1:10" x14ac:dyDescent="0.3">
      <c r="A33">
        <v>-322.79171112906499</v>
      </c>
      <c r="B33">
        <v>-323.17692964008899</v>
      </c>
      <c r="C33">
        <v>-312.63148254444502</v>
      </c>
      <c r="D33" t="s">
        <v>33</v>
      </c>
      <c r="E33" t="s">
        <v>111</v>
      </c>
      <c r="F33" t="s">
        <v>111</v>
      </c>
      <c r="G33">
        <f>INDEX([2]multipliers!$B:$B,MATCH(D:D,[2]multipliers!$A:$A,0),1)</f>
        <v>6.6038967396625403E-2</v>
      </c>
      <c r="H33">
        <f t="shared" si="0"/>
        <v>-21.316831287153249</v>
      </c>
      <c r="I33" s="2">
        <f t="shared" si="1"/>
        <v>-1.7350074699528054E-2</v>
      </c>
      <c r="J33" s="3">
        <f t="shared" si="2"/>
        <v>-21.333478349792699</v>
      </c>
    </row>
    <row r="34" spans="1:10" x14ac:dyDescent="0.3">
      <c r="A34">
        <v>2.3115352527417499</v>
      </c>
      <c r="B34">
        <v>-1.68731528557993</v>
      </c>
      <c r="C34">
        <v>-18.340301543432599</v>
      </c>
      <c r="D34" t="s">
        <v>34</v>
      </c>
      <c r="E34" t="s">
        <v>111</v>
      </c>
      <c r="F34" t="s">
        <v>111</v>
      </c>
      <c r="G34">
        <f>INDEX([2]multipliers!$B:$B,MATCH(D:D,[2]multipliers!$A:$A,0),1)</f>
        <v>0.65006037661956195</v>
      </c>
      <c r="H34">
        <f t="shared" si="0"/>
        <v>1.5026374769666961</v>
      </c>
      <c r="I34" s="2">
        <f t="shared" si="1"/>
        <v>1.2230181925488312E-3</v>
      </c>
      <c r="J34" s="3">
        <f t="shared" si="2"/>
        <v>1.5038109393761172</v>
      </c>
    </row>
    <row r="35" spans="1:10" x14ac:dyDescent="0.3">
      <c r="A35">
        <v>-140.53973236422601</v>
      </c>
      <c r="B35">
        <v>-142.29805623640601</v>
      </c>
      <c r="C35">
        <v>-141.111636444895</v>
      </c>
      <c r="D35" t="s">
        <v>35</v>
      </c>
      <c r="E35" t="s">
        <v>111</v>
      </c>
      <c r="F35" t="s">
        <v>111</v>
      </c>
      <c r="G35">
        <f>INDEX([2]multipliers!$B:$B,MATCH(D:D,[2]multipliers!$A:$A,0),1)</f>
        <v>3.8486015469468997E-2</v>
      </c>
      <c r="H35">
        <f t="shared" si="0"/>
        <v>-5.4088143138446352</v>
      </c>
      <c r="I35" s="2">
        <f t="shared" si="1"/>
        <v>-4.4023115404415846E-3</v>
      </c>
      <c r="J35" s="3">
        <f t="shared" si="2"/>
        <v>-5.4130382470115679</v>
      </c>
    </row>
    <row r="36" spans="1:10" x14ac:dyDescent="0.3">
      <c r="A36">
        <v>144.89170072713799</v>
      </c>
      <c r="B36">
        <v>150.46394827146801</v>
      </c>
      <c r="C36">
        <v>156.719524806355</v>
      </c>
      <c r="D36" t="s">
        <v>36</v>
      </c>
      <c r="E36" t="s">
        <v>111</v>
      </c>
      <c r="F36" t="s">
        <v>111</v>
      </c>
      <c r="G36">
        <f>INDEX([2]multipliers!$B:$B,MATCH(D:D,[2]multipliers!$A:$A,0),1)</f>
        <v>2.4811527038934699E-2</v>
      </c>
      <c r="H36">
        <f t="shared" si="0"/>
        <v>3.5949843503086187</v>
      </c>
      <c r="I36" s="2">
        <f t="shared" si="1"/>
        <v>2.9260093201130964E-3</v>
      </c>
      <c r="J36" s="3">
        <f t="shared" si="2"/>
        <v>3.5977917999178621</v>
      </c>
    </row>
    <row r="37" spans="1:10" x14ac:dyDescent="0.3">
      <c r="A37">
        <v>-165.155337995987</v>
      </c>
      <c r="B37">
        <v>-165.13164278849499</v>
      </c>
      <c r="C37">
        <v>-164.997561566363</v>
      </c>
      <c r="D37" t="s">
        <v>37</v>
      </c>
      <c r="E37" t="s">
        <v>105</v>
      </c>
      <c r="F37" t="s">
        <v>105</v>
      </c>
      <c r="G37">
        <f>INDEX([2]multipliers!$B:$B,MATCH(D:D,[2]multipliers!$A:$A,0),1)</f>
        <v>0.26980189941581501</v>
      </c>
      <c r="H37">
        <f t="shared" si="0"/>
        <v>-44.559223889978213</v>
      </c>
      <c r="I37" s="2">
        <f t="shared" si="1"/>
        <v>-3.626739136928081E-2</v>
      </c>
      <c r="J37" s="3">
        <f t="shared" si="2"/>
        <v>-44.594021753753985</v>
      </c>
    </row>
    <row r="38" spans="1:10" x14ac:dyDescent="0.3">
      <c r="A38">
        <v>-29.9953912026096</v>
      </c>
      <c r="B38">
        <v>-30.021058440848702</v>
      </c>
      <c r="C38">
        <v>-29.9828213136242</v>
      </c>
      <c r="D38" t="s">
        <v>38</v>
      </c>
      <c r="E38" t="s">
        <v>105</v>
      </c>
      <c r="F38" t="s">
        <v>105</v>
      </c>
      <c r="G38">
        <f>INDEX([2]multipliers!$B:$B,MATCH(D:D,[2]multipliers!$A:$A,0),1)</f>
        <v>2.3710061682059899E-2</v>
      </c>
      <c r="H38">
        <f t="shared" si="0"/>
        <v>-0.71119257559139049</v>
      </c>
      <c r="I38" s="2">
        <f t="shared" si="1"/>
        <v>-5.7884983682808034E-4</v>
      </c>
      <c r="J38" s="3">
        <f t="shared" si="2"/>
        <v>-0.71174797086543928</v>
      </c>
    </row>
    <row r="39" spans="1:10" x14ac:dyDescent="0.3">
      <c r="A39">
        <v>447.22660402953102</v>
      </c>
      <c r="B39">
        <v>447.09672453924298</v>
      </c>
      <c r="C39">
        <v>445.90019478636299</v>
      </c>
      <c r="D39" t="s">
        <v>39</v>
      </c>
      <c r="E39" t="s">
        <v>105</v>
      </c>
      <c r="F39" t="s">
        <v>105</v>
      </c>
      <c r="G39">
        <f>INDEX([2]multipliers!$B:$B,MATCH(D:D,[2]multipliers!$A:$A,0),1)</f>
        <v>0.12080219313991</v>
      </c>
      <c r="H39">
        <f t="shared" si="0"/>
        <v>54.025954597281462</v>
      </c>
      <c r="I39" s="2">
        <f t="shared" si="1"/>
        <v>4.3972499258886008E-2</v>
      </c>
      <c r="J39" s="3">
        <f t="shared" si="2"/>
        <v>54.068145363733642</v>
      </c>
    </row>
    <row r="40" spans="1:10" x14ac:dyDescent="0.3">
      <c r="A40">
        <v>-21.259161189666699</v>
      </c>
      <c r="B40">
        <v>-21.396065564607799</v>
      </c>
      <c r="C40">
        <v>-22.609331168498301</v>
      </c>
      <c r="D40" t="s">
        <v>40</v>
      </c>
      <c r="E40" t="s">
        <v>112</v>
      </c>
      <c r="F40" t="s">
        <v>105</v>
      </c>
      <c r="G40">
        <f>INDEX([2]multipliers!$B:$B,MATCH(D:D,[2]multipliers!$A:$A,0),1)</f>
        <v>0.143133383375216</v>
      </c>
      <c r="H40">
        <f t="shared" si="0"/>
        <v>-3.0428956687960769</v>
      </c>
      <c r="I40" s="2">
        <f t="shared" si="1"/>
        <v>-2.4766564244611388E-3</v>
      </c>
      <c r="J40" s="3">
        <f t="shared" si="2"/>
        <v>-3.0452719729531714</v>
      </c>
    </row>
    <row r="41" spans="1:10" x14ac:dyDescent="0.3">
      <c r="A41">
        <v>10.5127147259912</v>
      </c>
      <c r="B41">
        <v>9.7413661809709993</v>
      </c>
      <c r="C41">
        <v>5.8155726398720002</v>
      </c>
      <c r="D41" t="s">
        <v>41</v>
      </c>
      <c r="E41" t="s">
        <v>112</v>
      </c>
      <c r="F41" t="s">
        <v>105</v>
      </c>
      <c r="G41">
        <f>INDEX([2]multipliers!$B:$B,MATCH(D:D,[2]multipliers!$A:$A,0),1)</f>
        <v>0.14332919943865999</v>
      </c>
      <c r="H41">
        <f t="shared" si="0"/>
        <v>1.5067789856033305</v>
      </c>
      <c r="I41" s="2">
        <f t="shared" si="1"/>
        <v>1.2263890258235519E-3</v>
      </c>
      <c r="J41" s="3">
        <f t="shared" si="2"/>
        <v>1.507955682262381</v>
      </c>
    </row>
    <row r="42" spans="1:10" x14ac:dyDescent="0.3">
      <c r="A42">
        <v>5.75852256297288</v>
      </c>
      <c r="B42">
        <v>5.0069709174895696</v>
      </c>
      <c r="C42">
        <v>0.68571388931212396</v>
      </c>
      <c r="D42" t="s">
        <v>42</v>
      </c>
      <c r="E42" t="s">
        <v>112</v>
      </c>
      <c r="F42" t="s">
        <v>105</v>
      </c>
      <c r="G42">
        <f>INDEX([2]multipliers!$B:$B,MATCH(D:D,[2]multipliers!$A:$A,0),1)</f>
        <v>0.14347606148624301</v>
      </c>
      <c r="H42">
        <f t="shared" si="0"/>
        <v>0.82621013731501458</v>
      </c>
      <c r="I42" s="2">
        <f t="shared" si="1"/>
        <v>6.7246427983702313E-4</v>
      </c>
      <c r="J42" s="3">
        <f t="shared" si="2"/>
        <v>0.82685535384480524</v>
      </c>
    </row>
    <row r="43" spans="1:10" x14ac:dyDescent="0.3">
      <c r="A43">
        <v>193.35495652554599</v>
      </c>
      <c r="B43">
        <v>192.78437265934201</v>
      </c>
      <c r="C43">
        <v>189.381931685419</v>
      </c>
      <c r="D43" t="s">
        <v>43</v>
      </c>
      <c r="E43" t="s">
        <v>112</v>
      </c>
      <c r="F43" t="s">
        <v>105</v>
      </c>
      <c r="G43">
        <f>INDEX([2]multipliers!$B:$B,MATCH(D:D,[2]multipliers!$A:$A,0),1)</f>
        <v>0.144626480858979</v>
      </c>
      <c r="H43">
        <f t="shared" si="0"/>
        <v>27.964246918930595</v>
      </c>
      <c r="I43" s="2">
        <f t="shared" si="1"/>
        <v>2.2760501616011359E-2</v>
      </c>
      <c r="J43" s="3">
        <f t="shared" si="2"/>
        <v>27.986085182031406</v>
      </c>
    </row>
    <row r="44" spans="1:10" x14ac:dyDescent="0.3">
      <c r="A44">
        <v>799.576343507562</v>
      </c>
      <c r="B44">
        <v>798.96516119694797</v>
      </c>
      <c r="C44">
        <v>795.13425452906404</v>
      </c>
      <c r="D44" t="s">
        <v>44</v>
      </c>
      <c r="E44" t="s">
        <v>112</v>
      </c>
      <c r="F44" t="s">
        <v>105</v>
      </c>
      <c r="G44">
        <f>INDEX([2]multipliers!$B:$B,MATCH(D:D,[2]multipliers!$A:$A,0),1)</f>
        <v>0.14624196338239601</v>
      </c>
      <c r="H44">
        <f t="shared" si="0"/>
        <v>116.93161434866298</v>
      </c>
      <c r="I44" s="2">
        <f t="shared" si="1"/>
        <v>9.5172317890809779E-2</v>
      </c>
      <c r="J44" s="3">
        <f t="shared" si="2"/>
        <v>117.02293035536078</v>
      </c>
    </row>
    <row r="45" spans="1:10" x14ac:dyDescent="0.3">
      <c r="A45">
        <v>488.44416842072201</v>
      </c>
      <c r="B45">
        <v>487.82081257664203</v>
      </c>
      <c r="C45">
        <v>483.862350272794</v>
      </c>
      <c r="D45" t="s">
        <v>45</v>
      </c>
      <c r="E45" t="s">
        <v>112</v>
      </c>
      <c r="F45" t="s">
        <v>105</v>
      </c>
      <c r="G45">
        <f>INDEX([2]multipliers!$B:$B,MATCH(D:D,[2]multipliers!$A:$A,0),1)</f>
        <v>0.13636141118109699</v>
      </c>
      <c r="H45">
        <f t="shared" si="0"/>
        <v>66.604936089027063</v>
      </c>
      <c r="I45" s="2">
        <f t="shared" si="1"/>
        <v>5.4210712696231865E-2</v>
      </c>
      <c r="J45" s="3">
        <f t="shared" si="2"/>
        <v>66.656950224159729</v>
      </c>
    </row>
    <row r="46" spans="1:10" x14ac:dyDescent="0.3">
      <c r="A46">
        <v>53.7328570299576</v>
      </c>
      <c r="B46">
        <v>48.098291231475002</v>
      </c>
      <c r="C46">
        <v>22.5779854771632</v>
      </c>
      <c r="D46" t="s">
        <v>46</v>
      </c>
      <c r="E46" t="s">
        <v>113</v>
      </c>
      <c r="F46" t="s">
        <v>114</v>
      </c>
      <c r="G46">
        <f>INDEX([2]multipliers!$B:$B,MATCH(D:D,[2]multipliers!$A:$A,0),1)</f>
        <v>1.9361313273065499E-2</v>
      </c>
      <c r="H46">
        <f t="shared" si="0"/>
        <v>1.0403386780138488</v>
      </c>
      <c r="I46" s="2">
        <f t="shared" si="1"/>
        <v>8.4674657003203286E-4</v>
      </c>
      <c r="J46" s="3">
        <f t="shared" si="2"/>
        <v>1.0411511150456871</v>
      </c>
    </row>
    <row r="47" spans="1:10" x14ac:dyDescent="0.3">
      <c r="A47">
        <v>65.849717384177794</v>
      </c>
      <c r="B47">
        <v>46.281935697349198</v>
      </c>
      <c r="C47">
        <v>-44.113582053980203</v>
      </c>
      <c r="D47" t="s">
        <v>47</v>
      </c>
      <c r="E47" t="s">
        <v>113</v>
      </c>
      <c r="F47" t="s">
        <v>114</v>
      </c>
      <c r="G47">
        <f>INDEX([2]multipliers!$B:$B,MATCH(D:D,[2]multipliers!$A:$A,0),1)</f>
        <v>1.93042002545608E-2</v>
      </c>
      <c r="H47">
        <f t="shared" si="0"/>
        <v>1.2711761310904017</v>
      </c>
      <c r="I47" s="2">
        <f t="shared" si="1"/>
        <v>1.034628483641804E-3</v>
      </c>
      <c r="J47" s="3">
        <f t="shared" si="2"/>
        <v>1.2721688372011257</v>
      </c>
    </row>
    <row r="48" spans="1:10" x14ac:dyDescent="0.3">
      <c r="A48">
        <v>16.528404695673999</v>
      </c>
      <c r="B48">
        <v>-8.1700197375367001</v>
      </c>
      <c r="C48">
        <v>-113.12185309804499</v>
      </c>
      <c r="D48" t="s">
        <v>48</v>
      </c>
      <c r="E48" t="s">
        <v>113</v>
      </c>
      <c r="F48" t="s">
        <v>114</v>
      </c>
      <c r="G48">
        <f>INDEX([2]multipliers!$B:$B,MATCH(D:D,[2]multipliers!$A:$A,0),1)</f>
        <v>1.92634052413432E-2</v>
      </c>
      <c r="H48">
        <f t="shared" si="0"/>
        <v>0.31839335764568805</v>
      </c>
      <c r="I48" s="2">
        <f t="shared" si="1"/>
        <v>2.5914492001986286E-4</v>
      </c>
      <c r="J48" s="3">
        <f t="shared" si="2"/>
        <v>0.31864200220722316</v>
      </c>
    </row>
    <row r="49" spans="1:10" x14ac:dyDescent="0.3">
      <c r="A49">
        <v>-69.0198358362303</v>
      </c>
      <c r="B49">
        <v>-93.567162460416</v>
      </c>
      <c r="C49">
        <v>-194.24375933924199</v>
      </c>
      <c r="D49" t="s">
        <v>49</v>
      </c>
      <c r="E49" t="s">
        <v>113</v>
      </c>
      <c r="F49" t="s">
        <v>114</v>
      </c>
      <c r="G49">
        <f>INDEX([2]multipliers!$B:$B,MATCH(D:D,[2]multipliers!$A:$A,0),1)</f>
        <v>1.9312359257204301E-2</v>
      </c>
      <c r="H49">
        <f t="shared" si="0"/>
        <v>-1.3329358655425434</v>
      </c>
      <c r="I49" s="2">
        <f t="shared" si="1"/>
        <v>-1.0848956172384116E-3</v>
      </c>
      <c r="J49" s="3">
        <f t="shared" si="2"/>
        <v>-1.3339768020001785</v>
      </c>
    </row>
    <row r="50" spans="1:10" x14ac:dyDescent="0.3">
      <c r="A50">
        <v>-331.65918826881801</v>
      </c>
      <c r="B50">
        <v>-356.40270023545997</v>
      </c>
      <c r="C50">
        <v>-458.38333929950699</v>
      </c>
      <c r="D50" t="s">
        <v>50</v>
      </c>
      <c r="E50" t="s">
        <v>113</v>
      </c>
      <c r="F50" t="s">
        <v>114</v>
      </c>
      <c r="G50">
        <f>INDEX([2]multipliers!$B:$B,MATCH(D:D,[2]multipliers!$A:$A,0),1)</f>
        <v>1.9320518259847898E-2</v>
      </c>
      <c r="H50">
        <f t="shared" si="0"/>
        <v>-6.4078274029940303</v>
      </c>
      <c r="I50" s="2">
        <f t="shared" si="1"/>
        <v>-5.2154226210267239E-3</v>
      </c>
      <c r="J50" s="3">
        <f t="shared" si="2"/>
        <v>-6.4128315005882488</v>
      </c>
    </row>
    <row r="51" spans="1:10" x14ac:dyDescent="0.3">
      <c r="A51">
        <v>191.73518689016799</v>
      </c>
      <c r="B51">
        <v>166.09197966524201</v>
      </c>
      <c r="C51">
        <v>55.819229205517502</v>
      </c>
      <c r="D51" t="s">
        <v>51</v>
      </c>
      <c r="E51" t="s">
        <v>113</v>
      </c>
      <c r="F51" t="s">
        <v>114</v>
      </c>
      <c r="G51">
        <f>INDEX([2]multipliers!$B:$B,MATCH(D:D,[2]multipliers!$A:$A,0),1)</f>
        <v>1.9353154270421901E-2</v>
      </c>
      <c r="H51">
        <f t="shared" si="0"/>
        <v>3.7106806509535959</v>
      </c>
      <c r="I51" s="2">
        <f t="shared" si="1"/>
        <v>3.0201761984642492E-3</v>
      </c>
      <c r="J51" s="3">
        <f t="shared" si="2"/>
        <v>3.713578451869656</v>
      </c>
    </row>
    <row r="52" spans="1:10" x14ac:dyDescent="0.3">
      <c r="A52">
        <v>20.801017943078001</v>
      </c>
      <c r="B52">
        <v>-4.8342904765354504</v>
      </c>
      <c r="C52">
        <v>-121.132829338801</v>
      </c>
      <c r="D52" t="s">
        <v>52</v>
      </c>
      <c r="E52" t="s">
        <v>113</v>
      </c>
      <c r="F52" t="s">
        <v>114</v>
      </c>
      <c r="G52">
        <f>INDEX([2]multipliers!$B:$B,MATCH(D:D,[2]multipliers!$A:$A,0),1)</f>
        <v>1.9296041251917299E-2</v>
      </c>
      <c r="H52">
        <f t="shared" si="0"/>
        <v>0.40137730031150504</v>
      </c>
      <c r="I52" s="2">
        <f t="shared" si="1"/>
        <v>3.2668674106814269E-4</v>
      </c>
      <c r="J52" s="3">
        <f t="shared" si="2"/>
        <v>0.40169074994997755</v>
      </c>
    </row>
    <row r="53" spans="1:10" x14ac:dyDescent="0.3">
      <c r="A53">
        <v>-48.065908668383898</v>
      </c>
      <c r="B53">
        <v>-73.636913839626104</v>
      </c>
      <c r="C53">
        <v>-189.84839661273799</v>
      </c>
      <c r="D53" t="s">
        <v>53</v>
      </c>
      <c r="E53" t="s">
        <v>113</v>
      </c>
      <c r="F53" t="s">
        <v>114</v>
      </c>
      <c r="G53">
        <f>INDEX([2]multipliers!$B:$B,MATCH(D:D,[2]multipliers!$A:$A,0),1)</f>
        <v>1.9255246238699699E-2</v>
      </c>
      <c r="H53">
        <f t="shared" si="0"/>
        <v>-0.9255209070965823</v>
      </c>
      <c r="I53" s="2">
        <f t="shared" si="1"/>
        <v>-7.5329473962568042E-4</v>
      </c>
      <c r="J53" s="3">
        <f t="shared" si="2"/>
        <v>-0.92624367889634029</v>
      </c>
    </row>
    <row r="54" spans="1:10" x14ac:dyDescent="0.3">
      <c r="A54">
        <v>-275.82127401814699</v>
      </c>
      <c r="B54">
        <v>-297.78786168187901</v>
      </c>
      <c r="C54">
        <v>-391.69415160551</v>
      </c>
      <c r="D54" t="s">
        <v>54</v>
      </c>
      <c r="E54" t="s">
        <v>113</v>
      </c>
      <c r="F54" t="s">
        <v>114</v>
      </c>
      <c r="G54">
        <f>INDEX([2]multipliers!$B:$B,MATCH(D:D,[2]multipliers!$A:$A,0),1)</f>
        <v>1.92634052413432E-2</v>
      </c>
      <c r="H54">
        <f t="shared" si="0"/>
        <v>-5.3132569755951318</v>
      </c>
      <c r="I54" s="2">
        <f t="shared" si="1"/>
        <v>-4.3245360524066384E-3</v>
      </c>
      <c r="J54" s="3">
        <f t="shared" si="2"/>
        <v>-5.317406284678678</v>
      </c>
    </row>
    <row r="55" spans="1:10" x14ac:dyDescent="0.3">
      <c r="A55">
        <v>-315.78200959335499</v>
      </c>
      <c r="B55">
        <v>-332.067459833013</v>
      </c>
      <c r="C55">
        <v>-389.02542887196898</v>
      </c>
      <c r="D55" t="s">
        <v>55</v>
      </c>
      <c r="E55" t="s">
        <v>113</v>
      </c>
      <c r="F55" t="s">
        <v>114</v>
      </c>
      <c r="G55">
        <f>INDEX([2]multipliers!$B:$B,MATCH(D:D,[2]multipliers!$A:$A,0),1)</f>
        <v>1.93042002545608E-2</v>
      </c>
      <c r="H55">
        <f t="shared" si="0"/>
        <v>-6.0959191499777647</v>
      </c>
      <c r="I55" s="2">
        <f t="shared" si="1"/>
        <v>-4.9615560206707479E-3</v>
      </c>
      <c r="J55" s="3">
        <f t="shared" si="2"/>
        <v>-6.1006796674565447</v>
      </c>
    </row>
    <row r="56" spans="1:10" x14ac:dyDescent="0.3">
      <c r="A56">
        <v>-325.10835370487001</v>
      </c>
      <c r="B56">
        <v>-342.11422026509001</v>
      </c>
      <c r="C56">
        <v>-393.70651748866402</v>
      </c>
      <c r="D56" t="s">
        <v>56</v>
      </c>
      <c r="E56" t="s">
        <v>113</v>
      </c>
      <c r="F56" t="s">
        <v>114</v>
      </c>
      <c r="G56">
        <f>INDEX([2]multipliers!$B:$B,MATCH(D:D,[2]multipliers!$A:$A,0),1)</f>
        <v>1.72481315883946E-2</v>
      </c>
      <c r="H56">
        <f t="shared" si="0"/>
        <v>-5.6075116651879329</v>
      </c>
      <c r="I56" s="2">
        <f t="shared" si="1"/>
        <v>-4.5640341643140266E-3</v>
      </c>
      <c r="J56" s="3">
        <f t="shared" si="2"/>
        <v>-5.6118907680988839</v>
      </c>
    </row>
    <row r="57" spans="1:10" x14ac:dyDescent="0.3">
      <c r="A57">
        <v>-97.916951003248798</v>
      </c>
      <c r="B57">
        <v>-117.473404386477</v>
      </c>
      <c r="C57">
        <v>-186.27444111137001</v>
      </c>
      <c r="D57" t="s">
        <v>57</v>
      </c>
      <c r="E57" t="s">
        <v>113</v>
      </c>
      <c r="F57" t="s">
        <v>114</v>
      </c>
      <c r="G57">
        <f>INDEX([2]multipliers!$B:$B,MATCH(D:D,[2]multipliers!$A:$A,0),1)</f>
        <v>1.9230769230769201E-2</v>
      </c>
      <c r="H57">
        <f t="shared" si="0"/>
        <v>-1.8830182885240123</v>
      </c>
      <c r="I57" s="2">
        <f t="shared" si="1"/>
        <v>-1.5326155902992116E-3</v>
      </c>
      <c r="J57" s="3">
        <f t="shared" si="2"/>
        <v>-1.8844888036760075</v>
      </c>
    </row>
    <row r="58" spans="1:10" x14ac:dyDescent="0.3">
      <c r="A58">
        <v>-39.220772830671997</v>
      </c>
      <c r="B58">
        <v>-59.536866672505901</v>
      </c>
      <c r="C58">
        <v>-131.92844867601099</v>
      </c>
      <c r="D58" t="s">
        <v>58</v>
      </c>
      <c r="E58" t="s">
        <v>113</v>
      </c>
      <c r="F58" t="s">
        <v>114</v>
      </c>
      <c r="G58">
        <f>INDEX([2]multipliers!$B:$B,MATCH(D:D,[2]multipliers!$A:$A,0),1)</f>
        <v>1.92634052413432E-2</v>
      </c>
      <c r="H58">
        <f t="shared" si="0"/>
        <v>-0.75552564091589791</v>
      </c>
      <c r="I58" s="2">
        <f t="shared" si="1"/>
        <v>-6.1493315449747592E-4</v>
      </c>
      <c r="J58" s="3">
        <f t="shared" si="2"/>
        <v>-0.75611565743855136</v>
      </c>
    </row>
    <row r="59" spans="1:10" x14ac:dyDescent="0.3">
      <c r="A59">
        <v>-179.68065048422901</v>
      </c>
      <c r="B59">
        <v>-200.00392356476101</v>
      </c>
      <c r="C59">
        <v>-272.00874187405202</v>
      </c>
      <c r="D59" t="s">
        <v>59</v>
      </c>
      <c r="E59" t="s">
        <v>113</v>
      </c>
      <c r="F59" t="s">
        <v>114</v>
      </c>
      <c r="G59">
        <f>INDEX([2]multipliers!$B:$B,MATCH(D:D,[2]multipliers!$A:$A,0),1)</f>
        <v>1.9165497209621001E-2</v>
      </c>
      <c r="H59">
        <f t="shared" si="0"/>
        <v>-3.4436690054783776</v>
      </c>
      <c r="I59" s="2">
        <f t="shared" si="1"/>
        <v>-2.8028515908697397E-3</v>
      </c>
      <c r="J59" s="3">
        <f t="shared" si="2"/>
        <v>-3.4463582876175232</v>
      </c>
    </row>
    <row r="60" spans="1:10" x14ac:dyDescent="0.3">
      <c r="A60">
        <v>-81.907765850230902</v>
      </c>
      <c r="B60">
        <v>-104.598697904449</v>
      </c>
      <c r="C60">
        <v>-192.41792658960199</v>
      </c>
      <c r="D60" t="s">
        <v>60</v>
      </c>
      <c r="E60" t="s">
        <v>113</v>
      </c>
      <c r="F60" t="s">
        <v>114</v>
      </c>
      <c r="G60">
        <f>INDEX([2]multipliers!$B:$B,MATCH(D:D,[2]multipliers!$A:$A,0),1)</f>
        <v>1.9287882249273799E-2</v>
      </c>
      <c r="H60">
        <f t="shared" si="0"/>
        <v>-1.5798273430203433</v>
      </c>
      <c r="I60" s="2">
        <f t="shared" si="1"/>
        <v>-1.2858441315468309E-3</v>
      </c>
      <c r="J60" s="3">
        <f t="shared" si="2"/>
        <v>-1.5810610857086678</v>
      </c>
    </row>
    <row r="61" spans="1:10" x14ac:dyDescent="0.3">
      <c r="A61">
        <v>13.809839069266401</v>
      </c>
      <c r="B61">
        <v>-9.5672034193089903</v>
      </c>
      <c r="C61">
        <v>-102.91426146041501</v>
      </c>
      <c r="D61" t="s">
        <v>61</v>
      </c>
      <c r="E61" t="s">
        <v>113</v>
      </c>
      <c r="F61" t="s">
        <v>114</v>
      </c>
      <c r="G61">
        <f>INDEX([2]multipliers!$B:$B,MATCH(D:D,[2]multipliers!$A:$A,0),1)</f>
        <v>1.9296041251917299E-2</v>
      </c>
      <c r="H61">
        <f t="shared" si="0"/>
        <v>0.26647522436290366</v>
      </c>
      <c r="I61" s="2">
        <f t="shared" si="1"/>
        <v>2.1688800675812367E-4</v>
      </c>
      <c r="J61" s="3">
        <f t="shared" si="2"/>
        <v>0.26668332422972124</v>
      </c>
    </row>
    <row r="62" spans="1:10" x14ac:dyDescent="0.3">
      <c r="A62">
        <v>17.883749507211899</v>
      </c>
      <c r="B62">
        <v>-7.5821495000755004</v>
      </c>
      <c r="C62">
        <v>-117.373786035037</v>
      </c>
      <c r="D62" t="s">
        <v>62</v>
      </c>
      <c r="E62" t="s">
        <v>113</v>
      </c>
      <c r="F62" t="s">
        <v>114</v>
      </c>
      <c r="G62">
        <f>INDEX([2]multipliers!$B:$B,MATCH(D:D,[2]multipliers!$A:$A,0),1)</f>
        <v>1.9206292222838602E-2</v>
      </c>
      <c r="H62">
        <f t="shared" si="0"/>
        <v>0.34348051907555754</v>
      </c>
      <c r="I62" s="2">
        <f t="shared" si="1"/>
        <v>2.7956372049466277E-4</v>
      </c>
      <c r="J62" s="3">
        <f t="shared" si="2"/>
        <v>0.34374875508303238</v>
      </c>
    </row>
    <row r="63" spans="1:10" x14ac:dyDescent="0.3">
      <c r="A63">
        <v>101.095457592627</v>
      </c>
      <c r="B63">
        <v>71.174803101582498</v>
      </c>
      <c r="C63">
        <v>-61.266023142567697</v>
      </c>
      <c r="D63" t="s">
        <v>63</v>
      </c>
      <c r="E63" t="s">
        <v>113</v>
      </c>
      <c r="F63" t="s">
        <v>114</v>
      </c>
      <c r="G63">
        <f>INDEX([2]multipliers!$B:$B,MATCH(D:D,[2]multipliers!$A:$A,0),1)</f>
        <v>1.9230769230769201E-2</v>
      </c>
      <c r="H63">
        <f t="shared" si="0"/>
        <v>1.9441434152428239</v>
      </c>
      <c r="I63" s="2">
        <f t="shared" si="1"/>
        <v>1.5823662075604473E-3</v>
      </c>
      <c r="J63" s="3">
        <f t="shared" si="2"/>
        <v>1.9456616651542502</v>
      </c>
    </row>
    <row r="64" spans="1:10" x14ac:dyDescent="0.3">
      <c r="A64">
        <v>191.460062329469</v>
      </c>
      <c r="B64">
        <v>160.29581145409901</v>
      </c>
      <c r="C64">
        <v>23.206306333529401</v>
      </c>
      <c r="D64" t="s">
        <v>64</v>
      </c>
      <c r="E64" t="s">
        <v>113</v>
      </c>
      <c r="F64" t="s">
        <v>114</v>
      </c>
      <c r="G64">
        <f>INDEX([2]multipliers!$B:$B,MATCH(D:D,[2]multipliers!$A:$A,0),1)</f>
        <v>1.9255246238699699E-2</v>
      </c>
      <c r="H64">
        <f t="shared" si="0"/>
        <v>3.6866106450307177</v>
      </c>
      <c r="I64" s="2">
        <f t="shared" si="1"/>
        <v>3.0005852754441051E-3</v>
      </c>
      <c r="J64" s="3">
        <f t="shared" si="2"/>
        <v>3.6894896488333169</v>
      </c>
    </row>
    <row r="65" spans="1:10" x14ac:dyDescent="0.3">
      <c r="A65">
        <v>301.96944281355502</v>
      </c>
      <c r="B65">
        <v>273.65949004731999</v>
      </c>
      <c r="C65">
        <v>145.759406444967</v>
      </c>
      <c r="D65" t="s">
        <v>65</v>
      </c>
      <c r="E65" t="s">
        <v>113</v>
      </c>
      <c r="F65" t="s">
        <v>114</v>
      </c>
      <c r="G65">
        <f>INDEX([2]multipliers!$B:$B,MATCH(D:D,[2]multipliers!$A:$A,0),1)</f>
        <v>1.93042002545608E-2</v>
      </c>
      <c r="H65">
        <f t="shared" si="0"/>
        <v>5.8292785948310115</v>
      </c>
      <c r="I65" s="2">
        <f t="shared" si="1"/>
        <v>4.7445334488165607E-3</v>
      </c>
      <c r="J65" s="3">
        <f t="shared" si="2"/>
        <v>5.8338308833303545</v>
      </c>
    </row>
    <row r="66" spans="1:10" x14ac:dyDescent="0.3">
      <c r="A66">
        <v>384.97916291719298</v>
      </c>
      <c r="B66">
        <v>358.74661674049702</v>
      </c>
      <c r="C66">
        <v>236.9265309283</v>
      </c>
      <c r="D66" t="s">
        <v>66</v>
      </c>
      <c r="E66" t="s">
        <v>113</v>
      </c>
      <c r="F66" t="s">
        <v>114</v>
      </c>
      <c r="G66">
        <f>INDEX([2]multipliers!$B:$B,MATCH(D:D,[2]multipliers!$A:$A,0),1)</f>
        <v>1.9320518259847898E-2</v>
      </c>
      <c r="H66">
        <f t="shared" si="0"/>
        <v>7.4379969468025857</v>
      </c>
      <c r="I66" s="2">
        <f t="shared" si="1"/>
        <v>6.0538923868886313E-3</v>
      </c>
      <c r="J66" s="3">
        <f t="shared" si="2"/>
        <v>7.4438055399943917</v>
      </c>
    </row>
    <row r="67" spans="1:10" x14ac:dyDescent="0.3">
      <c r="A67">
        <v>426.40282226848598</v>
      </c>
      <c r="B67">
        <v>397.48845621061798</v>
      </c>
      <c r="C67">
        <v>261.06785238816701</v>
      </c>
      <c r="D67" t="s">
        <v>67</v>
      </c>
      <c r="E67" t="s">
        <v>113</v>
      </c>
      <c r="F67" t="s">
        <v>114</v>
      </c>
      <c r="G67">
        <f>INDEX([2]multipliers!$B:$B,MATCH(D:D,[2]multipliers!$A:$A,0),1)</f>
        <v>1.9173656212264599E-2</v>
      </c>
      <c r="H67">
        <f t="shared" si="0"/>
        <v>8.1757011221153135</v>
      </c>
      <c r="I67" s="2">
        <f t="shared" si="1"/>
        <v>6.6543203949454904E-3</v>
      </c>
      <c r="J67" s="3">
        <f t="shared" si="2"/>
        <v>8.1820858144210256</v>
      </c>
    </row>
    <row r="68" spans="1:10" x14ac:dyDescent="0.3">
      <c r="A68">
        <v>538.47505203422304</v>
      </c>
      <c r="B68">
        <v>507.684860433967</v>
      </c>
      <c r="C68">
        <v>357.944635043468</v>
      </c>
      <c r="D68" t="s">
        <v>68</v>
      </c>
      <c r="E68" t="s">
        <v>113</v>
      </c>
      <c r="F68" t="s">
        <v>114</v>
      </c>
      <c r="G68">
        <f>INDEX([2]multipliers!$B:$B,MATCH(D:D,[2]multipliers!$A:$A,0),1)</f>
        <v>1.9287882249273799E-2</v>
      </c>
      <c r="H68">
        <f t="shared" si="0"/>
        <v>10.386043397807676</v>
      </c>
      <c r="I68" s="2">
        <f t="shared" si="1"/>
        <v>8.4533496727115069E-3</v>
      </c>
      <c r="J68" s="3">
        <f t="shared" si="2"/>
        <v>10.394154224069341</v>
      </c>
    </row>
    <row r="69" spans="1:10" x14ac:dyDescent="0.3">
      <c r="A69">
        <v>522.66529203633002</v>
      </c>
      <c r="B69">
        <v>490.97987576015203</v>
      </c>
      <c r="C69">
        <v>337.163033182314</v>
      </c>
      <c r="D69" t="s">
        <v>69</v>
      </c>
      <c r="E69" t="s">
        <v>113</v>
      </c>
      <c r="F69" t="s">
        <v>114</v>
      </c>
      <c r="G69">
        <f>INDEX([2]multipliers!$B:$B,MATCH(D:D,[2]multipliers!$A:$A,0),1)</f>
        <v>1.9320518259847898E-2</v>
      </c>
      <c r="H69">
        <f t="shared" si="0"/>
        <v>10.098164318576648</v>
      </c>
      <c r="I69" s="2">
        <f t="shared" si="1"/>
        <v>8.2190407615132556E-3</v>
      </c>
      <c r="J69" s="3">
        <f t="shared" si="2"/>
        <v>10.106050329949083</v>
      </c>
    </row>
    <row r="70" spans="1:10" x14ac:dyDescent="0.3">
      <c r="A70">
        <v>399.34368217010501</v>
      </c>
      <c r="B70">
        <v>368.22122259095602</v>
      </c>
      <c r="C70">
        <v>218.39593357110499</v>
      </c>
      <c r="D70" t="s">
        <v>70</v>
      </c>
      <c r="E70" t="s">
        <v>113</v>
      </c>
      <c r="F70" t="s">
        <v>114</v>
      </c>
      <c r="G70">
        <f>INDEX([2]multipliers!$B:$B,MATCH(D:D,[2]multipliers!$A:$A,0),1)</f>
        <v>1.9165497209621001E-2</v>
      </c>
      <c r="H70">
        <f t="shared" ref="H70:H97" si="3">A70*G70</f>
        <v>7.6536202263109239</v>
      </c>
      <c r="I70" s="2">
        <f t="shared" ref="I70:I97" si="4">H70/$H$3</f>
        <v>6.2293912664374632E-3</v>
      </c>
      <c r="J70" s="3">
        <f t="shared" ref="J70:J97" si="5">I70*$J$3</f>
        <v>7.6595972072988401</v>
      </c>
    </row>
    <row r="71" spans="1:10" x14ac:dyDescent="0.3">
      <c r="A71">
        <v>356.43488343559301</v>
      </c>
      <c r="B71">
        <v>325.38406052349802</v>
      </c>
      <c r="C71">
        <v>176.99584489442401</v>
      </c>
      <c r="D71" t="s">
        <v>71</v>
      </c>
      <c r="E71" t="s">
        <v>113</v>
      </c>
      <c r="F71" t="s">
        <v>114</v>
      </c>
      <c r="G71">
        <f>INDEX([2]multipliers!$B:$B,MATCH(D:D,[2]multipliers!$A:$A,0),1)</f>
        <v>1.9255246238699699E-2</v>
      </c>
      <c r="H71">
        <f t="shared" si="3"/>
        <v>6.8632414486145681</v>
      </c>
      <c r="I71" s="2">
        <f t="shared" si="4"/>
        <v>5.5860906440688019E-3</v>
      </c>
      <c r="J71" s="3">
        <f t="shared" si="5"/>
        <v>6.8686011950405579</v>
      </c>
    </row>
    <row r="72" spans="1:10" x14ac:dyDescent="0.3">
      <c r="A72">
        <v>342.28901158922002</v>
      </c>
      <c r="B72">
        <v>311.25664458124203</v>
      </c>
      <c r="C72">
        <v>162.97235902647</v>
      </c>
      <c r="D72" t="s">
        <v>72</v>
      </c>
      <c r="E72" t="s">
        <v>113</v>
      </c>
      <c r="F72" t="s">
        <v>114</v>
      </c>
      <c r="G72">
        <f>INDEX([2]multipliers!$B:$B,MATCH(D:D,[2]multipliers!$A:$A,0),1)</f>
        <v>1.91899742175516E-2</v>
      </c>
      <c r="H72">
        <f t="shared" si="3"/>
        <v>6.5685173073483529</v>
      </c>
      <c r="I72" s="2">
        <f t="shared" si="4"/>
        <v>5.3462104387117897E-3</v>
      </c>
      <c r="J72" s="3">
        <f t="shared" si="5"/>
        <v>6.5736468933356287</v>
      </c>
    </row>
    <row r="73" spans="1:10" x14ac:dyDescent="0.3">
      <c r="A73">
        <v>296.36144863158199</v>
      </c>
      <c r="B73">
        <v>265.89517662770299</v>
      </c>
      <c r="C73">
        <v>123.22575814601601</v>
      </c>
      <c r="D73" t="s">
        <v>73</v>
      </c>
      <c r="E73" t="s">
        <v>113</v>
      </c>
      <c r="F73" t="s">
        <v>114</v>
      </c>
      <c r="G73">
        <f>INDEX([2]multipliers!$B:$B,MATCH(D:D,[2]multipliers!$A:$A,0),1)</f>
        <v>1.9296041251917299E-2</v>
      </c>
      <c r="H73">
        <f t="shared" si="3"/>
        <v>5.7186027382729758</v>
      </c>
      <c r="I73" s="2">
        <f t="shared" si="4"/>
        <v>4.6544527819083687E-3</v>
      </c>
      <c r="J73" s="3">
        <f t="shared" si="5"/>
        <v>5.7230685961067103</v>
      </c>
    </row>
    <row r="74" spans="1:10" x14ac:dyDescent="0.3">
      <c r="A74">
        <v>354.61048678188399</v>
      </c>
      <c r="B74">
        <v>326.48630193585302</v>
      </c>
      <c r="C74">
        <v>197.17028281522801</v>
      </c>
      <c r="D74" t="s">
        <v>74</v>
      </c>
      <c r="E74" t="s">
        <v>113</v>
      </c>
      <c r="F74" t="s">
        <v>114</v>
      </c>
      <c r="G74">
        <f>INDEX([2]multipliers!$B:$B,MATCH(D:D,[2]multipliers!$A:$A,0),1)</f>
        <v>1.9230769230769201E-2</v>
      </c>
      <c r="H74">
        <f t="shared" si="3"/>
        <v>6.819432438113143</v>
      </c>
      <c r="I74" s="2">
        <f t="shared" si="4"/>
        <v>5.550433862135635E-3</v>
      </c>
      <c r="J74" s="3">
        <f t="shared" si="5"/>
        <v>6.8247579725433551</v>
      </c>
    </row>
    <row r="75" spans="1:10" x14ac:dyDescent="0.3">
      <c r="A75">
        <v>224.332157594075</v>
      </c>
      <c r="B75">
        <v>197.26341681776799</v>
      </c>
      <c r="C75">
        <v>73.776460118886703</v>
      </c>
      <c r="D75" t="s">
        <v>75</v>
      </c>
      <c r="E75" t="s">
        <v>113</v>
      </c>
      <c r="F75" t="s">
        <v>114</v>
      </c>
      <c r="G75">
        <f>INDEX([2]multipliers!$B:$B,MATCH(D:D,[2]multipliers!$A:$A,0),1)</f>
        <v>1.9100225188472899E-2</v>
      </c>
      <c r="H75">
        <f t="shared" si="3"/>
        <v>4.284794727062823</v>
      </c>
      <c r="I75" s="2">
        <f t="shared" si="4"/>
        <v>3.4874558786552093E-3</v>
      </c>
      <c r="J75" s="3">
        <f t="shared" si="5"/>
        <v>4.2881408738356583</v>
      </c>
    </row>
    <row r="76" spans="1:10" x14ac:dyDescent="0.3">
      <c r="A76">
        <v>55.040913511133802</v>
      </c>
      <c r="B76">
        <v>28.056545618049999</v>
      </c>
      <c r="C76">
        <v>-94.437428996739399</v>
      </c>
      <c r="D76" t="s">
        <v>76</v>
      </c>
      <c r="E76" t="s">
        <v>113</v>
      </c>
      <c r="F76" t="s">
        <v>114</v>
      </c>
      <c r="G76">
        <f>INDEX([2]multipliers!$B:$B,MATCH(D:D,[2]multipliers!$A:$A,0),1)</f>
        <v>1.91899742175516E-2</v>
      </c>
      <c r="H76">
        <f t="shared" si="3"/>
        <v>1.0562337111891451</v>
      </c>
      <c r="I76" s="2">
        <f t="shared" si="4"/>
        <v>8.5968376549171025E-4</v>
      </c>
      <c r="J76" s="3">
        <f t="shared" si="5"/>
        <v>1.057058561210952</v>
      </c>
    </row>
    <row r="77" spans="1:10" x14ac:dyDescent="0.3">
      <c r="A77">
        <v>5.9403765904319998</v>
      </c>
      <c r="B77">
        <v>-21.119762405696999</v>
      </c>
      <c r="C77">
        <v>-143.99441008914201</v>
      </c>
      <c r="D77" t="s">
        <v>77</v>
      </c>
      <c r="E77" t="s">
        <v>113</v>
      </c>
      <c r="F77" t="s">
        <v>114</v>
      </c>
      <c r="G77">
        <f>INDEX([2]multipliers!$B:$B,MATCH(D:D,[2]multipliers!$A:$A,0),1)</f>
        <v>1.93042002545608E-2</v>
      </c>
      <c r="H77">
        <f t="shared" si="3"/>
        <v>0.11467421928920443</v>
      </c>
      <c r="I77" s="2">
        <f t="shared" si="4"/>
        <v>9.33349916775299E-5</v>
      </c>
      <c r="J77" s="3">
        <f t="shared" si="5"/>
        <v>0.11476377241677398</v>
      </c>
    </row>
    <row r="78" spans="1:10" x14ac:dyDescent="0.3">
      <c r="A78">
        <v>80.0810934028232</v>
      </c>
      <c r="B78">
        <v>52.827953841221202</v>
      </c>
      <c r="C78">
        <v>-71.061135702414504</v>
      </c>
      <c r="D78" t="s">
        <v>78</v>
      </c>
      <c r="E78" t="s">
        <v>113</v>
      </c>
      <c r="F78" t="s">
        <v>114</v>
      </c>
      <c r="G78">
        <f>INDEX([2]multipliers!$B:$B,MATCH(D:D,[2]multipliers!$A:$A,0),1)</f>
        <v>1.9296041251917299E-2</v>
      </c>
      <c r="H78">
        <f t="shared" si="3"/>
        <v>1.5452480817995187</v>
      </c>
      <c r="I78" s="2">
        <f t="shared" si="4"/>
        <v>1.2576995749214114E-3</v>
      </c>
      <c r="J78" s="3">
        <f t="shared" si="5"/>
        <v>1.5464548203276181</v>
      </c>
    </row>
    <row r="79" spans="1:10" x14ac:dyDescent="0.3">
      <c r="A79">
        <v>181.13520112141899</v>
      </c>
      <c r="B79">
        <v>154.05687959713401</v>
      </c>
      <c r="C79">
        <v>30.5596644874479</v>
      </c>
      <c r="D79" t="s">
        <v>79</v>
      </c>
      <c r="E79" t="s">
        <v>113</v>
      </c>
      <c r="F79" t="s">
        <v>114</v>
      </c>
      <c r="G79">
        <f>INDEX([2]multipliers!$B:$B,MATCH(D:D,[2]multipliers!$A:$A,0),1)</f>
        <v>1.9230769230769201E-2</v>
      </c>
      <c r="H79">
        <f t="shared" si="3"/>
        <v>3.4833692523349749</v>
      </c>
      <c r="I79" s="2">
        <f t="shared" si="4"/>
        <v>2.8351641911466287E-3</v>
      </c>
      <c r="J79" s="3">
        <f t="shared" si="5"/>
        <v>3.4860895377919832</v>
      </c>
    </row>
    <row r="80" spans="1:10" x14ac:dyDescent="0.3">
      <c r="A80">
        <v>380.95570810068602</v>
      </c>
      <c r="B80">
        <v>358.11336826110499</v>
      </c>
      <c r="C80">
        <v>247.48418538328201</v>
      </c>
      <c r="D80" t="s">
        <v>80</v>
      </c>
      <c r="E80" t="s">
        <v>113</v>
      </c>
      <c r="F80" t="s">
        <v>114</v>
      </c>
      <c r="G80">
        <f>INDEX([2]multipliers!$B:$B,MATCH(D:D,[2]multipliers!$A:$A,0),1)</f>
        <v>1.91818152149081E-2</v>
      </c>
      <c r="H80">
        <f t="shared" si="3"/>
        <v>7.3074219978518276</v>
      </c>
      <c r="I80" s="2">
        <f t="shared" si="4"/>
        <v>5.9476155632995631E-3</v>
      </c>
      <c r="J80" s="3">
        <f t="shared" si="5"/>
        <v>7.3131286204775092</v>
      </c>
    </row>
    <row r="81" spans="1:10" x14ac:dyDescent="0.3">
      <c r="A81">
        <v>399.05696791780701</v>
      </c>
      <c r="B81">
        <v>375.66399274442898</v>
      </c>
      <c r="C81">
        <v>261.89160956640501</v>
      </c>
      <c r="D81" t="s">
        <v>81</v>
      </c>
      <c r="E81" t="s">
        <v>113</v>
      </c>
      <c r="F81" t="s">
        <v>114</v>
      </c>
      <c r="G81">
        <f>INDEX([2]multipliers!$B:$B,MATCH(D:D,[2]multipliers!$A:$A,0),1)</f>
        <v>1.9165497209621001E-2</v>
      </c>
      <c r="H81">
        <f t="shared" si="3"/>
        <v>7.6481252051085473</v>
      </c>
      <c r="I81" s="2">
        <f t="shared" si="4"/>
        <v>6.2249187898741117E-3</v>
      </c>
      <c r="J81" s="3">
        <f t="shared" si="5"/>
        <v>7.6540978948413088</v>
      </c>
    </row>
    <row r="82" spans="1:10" x14ac:dyDescent="0.3">
      <c r="A82">
        <v>331.66160819732698</v>
      </c>
      <c r="B82">
        <v>306.15302364956398</v>
      </c>
      <c r="C82">
        <v>187.17557476277699</v>
      </c>
      <c r="D82" t="s">
        <v>82</v>
      </c>
      <c r="E82" t="s">
        <v>113</v>
      </c>
      <c r="F82" t="s">
        <v>114</v>
      </c>
      <c r="G82">
        <f>INDEX([2]multipliers!$B:$B,MATCH(D:D,[2]multipliers!$A:$A,0),1)</f>
        <v>1.9271564243986801E-2</v>
      </c>
      <c r="H82">
        <f t="shared" si="3"/>
        <v>6.3916379896387667</v>
      </c>
      <c r="I82" s="2">
        <f t="shared" si="4"/>
        <v>5.2022458253167233E-3</v>
      </c>
      <c r="J82" s="3">
        <f t="shared" si="5"/>
        <v>6.3966294443511895</v>
      </c>
    </row>
    <row r="83" spans="1:10" x14ac:dyDescent="0.3">
      <c r="A83">
        <v>171.370904607478</v>
      </c>
      <c r="B83">
        <v>144.85332017097301</v>
      </c>
      <c r="C83">
        <v>25.713274849808201</v>
      </c>
      <c r="D83" t="s">
        <v>83</v>
      </c>
      <c r="E83" t="s">
        <v>113</v>
      </c>
      <c r="F83" t="s">
        <v>114</v>
      </c>
      <c r="G83">
        <f>INDEX([2]multipliers!$B:$B,MATCH(D:D,[2]multipliers!$A:$A,0),1)</f>
        <v>1.9092066185829398E-2</v>
      </c>
      <c r="H83">
        <f t="shared" si="3"/>
        <v>3.2718246530914259</v>
      </c>
      <c r="I83" s="2">
        <f t="shared" si="4"/>
        <v>2.6629850079596209E-3</v>
      </c>
      <c r="J83" s="3">
        <f t="shared" si="5"/>
        <v>3.2743797359370701</v>
      </c>
    </row>
    <row r="84" spans="1:10" x14ac:dyDescent="0.3">
      <c r="A84">
        <v>230.52396852165199</v>
      </c>
      <c r="B84">
        <v>204.403148957648</v>
      </c>
      <c r="C84">
        <v>84.384001180700693</v>
      </c>
      <c r="D84" t="s">
        <v>84</v>
      </c>
      <c r="E84" t="s">
        <v>113</v>
      </c>
      <c r="F84" t="s">
        <v>114</v>
      </c>
      <c r="G84">
        <f>INDEX([2]multipliers!$B:$B,MATCH(D:D,[2]multipliers!$A:$A,0),1)</f>
        <v>1.9214451225482099E-2</v>
      </c>
      <c r="H84">
        <f t="shared" si="3"/>
        <v>4.4293915494638529</v>
      </c>
      <c r="I84" s="2">
        <f t="shared" si="4"/>
        <v>3.6051453061398744E-3</v>
      </c>
      <c r="J84" s="3">
        <f t="shared" si="5"/>
        <v>4.4328506169765278</v>
      </c>
    </row>
    <row r="85" spans="1:10" x14ac:dyDescent="0.3">
      <c r="A85">
        <v>30.078968160609101</v>
      </c>
      <c r="B85">
        <v>3.7712300393469702</v>
      </c>
      <c r="C85">
        <v>-115.94045673671999</v>
      </c>
      <c r="D85" t="s">
        <v>85</v>
      </c>
      <c r="E85" t="s">
        <v>113</v>
      </c>
      <c r="F85" t="s">
        <v>114</v>
      </c>
      <c r="G85">
        <f>INDEX([2]multipliers!$B:$B,MATCH(D:D,[2]multipliers!$A:$A,0),1)</f>
        <v>1.9198133220195101E-2</v>
      </c>
      <c r="H85">
        <f t="shared" si="3"/>
        <v>0.57746003787338029</v>
      </c>
      <c r="I85" s="2">
        <f t="shared" si="4"/>
        <v>4.7000300645684887E-4</v>
      </c>
      <c r="J85" s="3">
        <f t="shared" si="5"/>
        <v>0.57791099670927681</v>
      </c>
    </row>
    <row r="86" spans="1:10" x14ac:dyDescent="0.3">
      <c r="A86">
        <v>-119.447144081011</v>
      </c>
      <c r="B86">
        <v>-145.95062065078</v>
      </c>
      <c r="C86">
        <v>-266.688803180528</v>
      </c>
      <c r="D86" t="s">
        <v>86</v>
      </c>
      <c r="E86" t="s">
        <v>113</v>
      </c>
      <c r="F86" t="s">
        <v>114</v>
      </c>
      <c r="G86">
        <f>INDEX([2]multipliers!$B:$B,MATCH(D:D,[2]multipliers!$A:$A,0),1)</f>
        <v>1.9271564243986801E-2</v>
      </c>
      <c r="H86">
        <f t="shared" si="3"/>
        <v>-2.3019333109179514</v>
      </c>
      <c r="I86" s="2">
        <f t="shared" si="4"/>
        <v>-1.8735765348871416E-3</v>
      </c>
      <c r="J86" s="3">
        <f t="shared" si="5"/>
        <v>-2.3037309715318801</v>
      </c>
    </row>
    <row r="87" spans="1:10" x14ac:dyDescent="0.3">
      <c r="A87">
        <v>730.99439045981796</v>
      </c>
      <c r="B87">
        <v>703.83085354289699</v>
      </c>
      <c r="C87">
        <v>577.29364345267902</v>
      </c>
      <c r="D87" t="s">
        <v>87</v>
      </c>
      <c r="E87" t="s">
        <v>113</v>
      </c>
      <c r="F87" t="s">
        <v>114</v>
      </c>
      <c r="G87">
        <f>INDEX([2]multipliers!$B:$B,MATCH(D:D,[2]multipliers!$A:$A,0),1)</f>
        <v>1.9230769230769201E-2</v>
      </c>
      <c r="H87">
        <f t="shared" si="3"/>
        <v>14.057584431919555</v>
      </c>
      <c r="I87" s="2">
        <f t="shared" si="4"/>
        <v>1.1441669575708241E-2</v>
      </c>
      <c r="J87" s="3">
        <f t="shared" si="5"/>
        <v>14.068562493595095</v>
      </c>
    </row>
    <row r="88" spans="1:10" x14ac:dyDescent="0.3">
      <c r="A88">
        <v>227.223808480298</v>
      </c>
      <c r="B88">
        <v>201.54895150423999</v>
      </c>
      <c r="C88">
        <v>82.742803992391302</v>
      </c>
      <c r="D88" t="s">
        <v>88</v>
      </c>
      <c r="E88" t="s">
        <v>113</v>
      </c>
      <c r="F88" t="s">
        <v>114</v>
      </c>
      <c r="G88">
        <f>INDEX([2]multipliers!$B:$B,MATCH(D:D,[2]multipliers!$A:$A,0),1)</f>
        <v>1.9255246238699699E-2</v>
      </c>
      <c r="H88">
        <f t="shared" si="3"/>
        <v>4.3752503835832792</v>
      </c>
      <c r="I88" s="2">
        <f t="shared" si="4"/>
        <v>3.5610790347652163E-3</v>
      </c>
      <c r="J88" s="3">
        <f t="shared" si="5"/>
        <v>4.3786671703569624</v>
      </c>
    </row>
    <row r="89" spans="1:10" x14ac:dyDescent="0.3">
      <c r="A89">
        <v>317.861632338513</v>
      </c>
      <c r="B89">
        <v>292.48368683149903</v>
      </c>
      <c r="C89">
        <v>174.653767093418</v>
      </c>
      <c r="D89" t="s">
        <v>89</v>
      </c>
      <c r="E89" t="s">
        <v>113</v>
      </c>
      <c r="F89" t="s">
        <v>114</v>
      </c>
      <c r="G89">
        <f>INDEX([2]multipliers!$B:$B,MATCH(D:D,[2]multipliers!$A:$A,0),1)</f>
        <v>1.91899742175516E-2</v>
      </c>
      <c r="H89">
        <f t="shared" si="3"/>
        <v>6.0997565293249307</v>
      </c>
      <c r="I89" s="2">
        <f t="shared" si="4"/>
        <v>4.9646793187551061E-3</v>
      </c>
      <c r="J89" s="3">
        <f t="shared" si="5"/>
        <v>6.1045200435480904</v>
      </c>
    </row>
    <row r="90" spans="1:10" x14ac:dyDescent="0.3">
      <c r="A90">
        <v>441.27846288610402</v>
      </c>
      <c r="B90">
        <v>415.88598387106498</v>
      </c>
      <c r="C90">
        <v>297.78175698416601</v>
      </c>
      <c r="D90" t="s">
        <v>90</v>
      </c>
      <c r="E90" t="s">
        <v>113</v>
      </c>
      <c r="F90" t="s">
        <v>114</v>
      </c>
      <c r="G90">
        <f>INDEX([2]multipliers!$B:$B,MATCH(D:D,[2]multipliers!$A:$A,0),1)</f>
        <v>1.91899742175516E-2</v>
      </c>
      <c r="H90">
        <f t="shared" si="3"/>
        <v>8.4681223255451368</v>
      </c>
      <c r="I90" s="2">
        <f t="shared" si="4"/>
        <v>6.8923262061699256E-3</v>
      </c>
      <c r="J90" s="3">
        <f t="shared" si="5"/>
        <v>8.4747353798444784</v>
      </c>
    </row>
    <row r="91" spans="1:10" x14ac:dyDescent="0.3">
      <c r="A91">
        <v>540.72914522297503</v>
      </c>
      <c r="B91">
        <v>514.60495483335899</v>
      </c>
      <c r="C91">
        <v>393.61930470567398</v>
      </c>
      <c r="D91" t="s">
        <v>91</v>
      </c>
      <c r="E91" t="s">
        <v>113</v>
      </c>
      <c r="F91" t="s">
        <v>114</v>
      </c>
      <c r="G91">
        <f>INDEX([2]multipliers!$B:$B,MATCH(D:D,[2]multipliers!$A:$A,0),1)</f>
        <v>1.93042002545608E-2</v>
      </c>
      <c r="H91">
        <f t="shared" si="3"/>
        <v>10.438343702861799</v>
      </c>
      <c r="I91" s="2">
        <f t="shared" si="4"/>
        <v>8.495917641058847E-3</v>
      </c>
      <c r="J91" s="3">
        <f t="shared" si="5"/>
        <v>10.446495372269547</v>
      </c>
    </row>
    <row r="92" spans="1:10" x14ac:dyDescent="0.3">
      <c r="A92">
        <v>688.55742222642402</v>
      </c>
      <c r="B92">
        <v>662.17473598973595</v>
      </c>
      <c r="C92">
        <v>539.72767815221005</v>
      </c>
      <c r="D92" t="s">
        <v>92</v>
      </c>
      <c r="E92" t="s">
        <v>113</v>
      </c>
      <c r="F92" t="s">
        <v>114</v>
      </c>
      <c r="G92">
        <f>INDEX([2]multipliers!$B:$B,MATCH(D:D,[2]multipliers!$A:$A,0),1)</f>
        <v>1.93042002545608E-2</v>
      </c>
      <c r="H92">
        <f t="shared" si="3"/>
        <v>13.292050365423062</v>
      </c>
      <c r="I92" s="2">
        <f t="shared" si="4"/>
        <v>1.0818590420095083E-2</v>
      </c>
      <c r="J92" s="3">
        <f t="shared" si="5"/>
        <v>13.302430594644713</v>
      </c>
    </row>
    <row r="93" spans="1:10" x14ac:dyDescent="0.3">
      <c r="A93">
        <v>1004.98345319932</v>
      </c>
      <c r="B93">
        <v>978.33062462110502</v>
      </c>
      <c r="C93">
        <v>853.71467879837996</v>
      </c>
      <c r="D93" t="s">
        <v>93</v>
      </c>
      <c r="E93" t="s">
        <v>113</v>
      </c>
      <c r="F93" t="s">
        <v>114</v>
      </c>
      <c r="G93">
        <f>INDEX([2]multipliers!$B:$B,MATCH(D:D,[2]multipliers!$A:$A,0),1)</f>
        <v>1.91165431937599E-2</v>
      </c>
      <c r="H93">
        <f t="shared" si="3"/>
        <v>19.211809592098781</v>
      </c>
      <c r="I93" s="2">
        <f t="shared" si="4"/>
        <v>1.5636767352796243E-2</v>
      </c>
      <c r="J93" s="3">
        <f t="shared" si="5"/>
        <v>19.226812769324731</v>
      </c>
    </row>
    <row r="94" spans="1:10" x14ac:dyDescent="0.3">
      <c r="A94">
        <v>1315.8641377029301</v>
      </c>
      <c r="B94">
        <v>1289.00042270927</v>
      </c>
      <c r="C94">
        <v>1162.39728080689</v>
      </c>
      <c r="D94" t="s">
        <v>94</v>
      </c>
      <c r="E94" t="s">
        <v>113</v>
      </c>
      <c r="F94" t="s">
        <v>114</v>
      </c>
      <c r="G94">
        <f>INDEX([2]multipliers!$B:$B,MATCH(D:D,[2]multipliers!$A:$A,0),1)</f>
        <v>1.92634052413432E-2</v>
      </c>
      <c r="H94">
        <f t="shared" si="3"/>
        <v>25.348024127122173</v>
      </c>
      <c r="I94" s="2">
        <f t="shared" si="4"/>
        <v>2.0631120365251093E-2</v>
      </c>
      <c r="J94" s="3">
        <f t="shared" si="5"/>
        <v>25.36781928990909</v>
      </c>
    </row>
    <row r="95" spans="1:10" x14ac:dyDescent="0.3">
      <c r="A95">
        <v>1758.6146599030001</v>
      </c>
      <c r="B95">
        <v>1731.4125396085401</v>
      </c>
      <c r="C95">
        <v>1600.86124393456</v>
      </c>
      <c r="D95" t="s">
        <v>95</v>
      </c>
      <c r="E95" t="s">
        <v>113</v>
      </c>
      <c r="F95" t="s">
        <v>114</v>
      </c>
      <c r="G95">
        <f>INDEX([2]multipliers!$B:$B,MATCH(D:D,[2]multipliers!$A:$A,0),1)</f>
        <v>1.6513821350478099E-2</v>
      </c>
      <c r="H95">
        <f t="shared" si="3"/>
        <v>29.041448317969945</v>
      </c>
      <c r="I95" s="2">
        <f t="shared" si="4"/>
        <v>2.3637251283352031E-2</v>
      </c>
      <c r="J95" s="3">
        <f t="shared" si="5"/>
        <v>29.06412780549682</v>
      </c>
    </row>
    <row r="96" spans="1:10" x14ac:dyDescent="0.3">
      <c r="A96">
        <v>1539.3806722629899</v>
      </c>
      <c r="B96">
        <v>1511.0656460451901</v>
      </c>
      <c r="C96">
        <v>1369.4494586794001</v>
      </c>
      <c r="D96" t="s">
        <v>96</v>
      </c>
      <c r="E96" t="s">
        <v>113</v>
      </c>
      <c r="F96" t="s">
        <v>114</v>
      </c>
      <c r="G96">
        <f>INDEX([2]multipliers!$B:$B,MATCH(D:D,[2]multipliers!$A:$A,0),1)</f>
        <v>1.6424072321399402E-2</v>
      </c>
      <c r="H96">
        <f t="shared" si="3"/>
        <v>25.282899491411776</v>
      </c>
      <c r="I96" s="2">
        <f t="shared" si="4"/>
        <v>2.0578114490262724E-2</v>
      </c>
      <c r="J96" s="3">
        <f t="shared" si="5"/>
        <v>25.30264379608214</v>
      </c>
    </row>
    <row r="97" spans="1:10" x14ac:dyDescent="0.3">
      <c r="A97">
        <v>-123.71783329818599</v>
      </c>
      <c r="B97">
        <v>-129.32048113424699</v>
      </c>
      <c r="C97">
        <v>-153.996801475941</v>
      </c>
      <c r="D97" t="s">
        <v>97</v>
      </c>
      <c r="E97" t="s">
        <v>113</v>
      </c>
      <c r="F97" t="s">
        <v>114</v>
      </c>
      <c r="G97">
        <f>INDEX([2]multipliers!$B:$B,MATCH(D:D,[2]multipliers!$A:$A,0),1)</f>
        <v>6.6251101465356803E-3</v>
      </c>
      <c r="H97">
        <f t="shared" si="3"/>
        <v>-0.81964427269122186</v>
      </c>
      <c r="I97" s="2">
        <f t="shared" si="4"/>
        <v>-6.6712022845550061E-4</v>
      </c>
      <c r="J97" s="3">
        <f t="shared" si="5"/>
        <v>-0.82028436170659891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Pivot-Analysis-2016</vt:lpstr>
      <vt:lpstr>Ridge_Weather_Output_catagorica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2018-03-06T23:27:31Z</dcterms:created>
  <dcterms:modified xsi:type="dcterms:W3CDTF">2018-03-06T23:27:31Z</dcterms:modified>
</cp:coreProperties>
</file>