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p3\Desktop\"/>
    </mc:Choice>
  </mc:AlternateContent>
  <bookViews>
    <workbookView xWindow="0" yWindow="0" windowWidth="21600" windowHeight="9735"/>
  </bookViews>
  <sheets>
    <sheet name="06 Okt (3)" sheetId="1" r:id="rId1"/>
    <sheet name="Dept" sheetId="2" r:id="rId2"/>
    <sheet name="Kuota" sheetId="3" r:id="rId3"/>
  </sheets>
  <externalReferences>
    <externalReference r:id="rId4"/>
  </externalReferences>
  <definedNames>
    <definedName name="AA" localSheetId="0">#REF!</definedName>
    <definedName name="AA">#REF!</definedName>
    <definedName name="BB" localSheetId="0">#REF!</definedName>
    <definedName name="BB">#REF!</definedName>
    <definedName name="CACA" localSheetId="0">#REF!</definedName>
    <definedName name="CACA">#REF!</definedName>
    <definedName name="dfsefw" localSheetId="0">#REF!</definedName>
    <definedName name="dfsefw">#REF!</definedName>
    <definedName name="DINY" localSheetId="0">#REF!</definedName>
    <definedName name="DINY">#REF!</definedName>
    <definedName name="FATHIR" localSheetId="0">#REF!</definedName>
    <definedName name="FATHIR">#REF!</definedName>
    <definedName name="FS" localSheetId="0">#REF!</definedName>
    <definedName name="FS">#REF!</definedName>
    <definedName name="GGGDDD" localSheetId="0">#REF!</definedName>
    <definedName name="GGGDDD">#REF!</definedName>
    <definedName name="GRPMC" localSheetId="0">#REF!</definedName>
    <definedName name="GRPMC">#REF!</definedName>
    <definedName name="KKL" localSheetId="0">#REF!</definedName>
    <definedName name="KKL">#REF!</definedName>
    <definedName name="KKLPJ" localSheetId="0">#REF!</definedName>
    <definedName name="KKLPJ">#REF!</definedName>
    <definedName name="MBN" localSheetId="0">#REF!</definedName>
    <definedName name="MBN">#REF!</definedName>
    <definedName name="MC" localSheetId="0">#REF!</definedName>
    <definedName name="MC">#REF!</definedName>
    <definedName name="MC_furoh" localSheetId="0">#REF!</definedName>
    <definedName name="MC_furoh">#REF!</definedName>
    <definedName name="MCC" localSheetId="0">#REF!</definedName>
    <definedName name="MCC">#REF!</definedName>
    <definedName name="NUREL" localSheetId="0">#REF!</definedName>
    <definedName name="NUREL">#REF!</definedName>
    <definedName name="NUREL1" localSheetId="0">#REF!</definedName>
    <definedName name="NUREL1">#REF!</definedName>
    <definedName name="OT" localSheetId="0">#REF!</definedName>
    <definedName name="OT">#REF!</definedName>
    <definedName name="PLV" localSheetId="0">#REF!</definedName>
    <definedName name="PLV">#REF!</definedName>
    <definedName name="SASSA" localSheetId="0">#REF!</definedName>
    <definedName name="SASSA">#REF!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I35" i="1" l="1"/>
  <c r="E34" i="1"/>
  <c r="D33" i="1"/>
  <c r="D32" i="1"/>
  <c r="D31" i="1"/>
  <c r="D30" i="1"/>
  <c r="D29" i="1"/>
  <c r="D28" i="1"/>
  <c r="D27" i="1"/>
  <c r="D25" i="1"/>
  <c r="E25" i="1" s="1"/>
  <c r="D24" i="1"/>
  <c r="D23" i="1"/>
  <c r="E23" i="1" s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E6" i="1" s="1"/>
  <c r="E18" i="1" l="1"/>
  <c r="E9" i="1"/>
  <c r="E35" i="1" s="1"/>
  <c r="F6" i="1" s="1"/>
  <c r="H6" i="1" s="1"/>
  <c r="E15" i="1"/>
  <c r="E29" i="1"/>
  <c r="E11" i="1"/>
  <c r="E31" i="1"/>
  <c r="F11" i="1" l="1"/>
  <c r="H11" i="1" s="1"/>
  <c r="F25" i="1"/>
  <c r="H25" i="1" s="1"/>
  <c r="F29" i="1"/>
  <c r="H29" i="1" s="1"/>
  <c r="F15" i="1"/>
  <c r="H15" i="1" s="1"/>
  <c r="F18" i="1"/>
  <c r="H18" i="1" s="1"/>
  <c r="F31" i="1"/>
  <c r="H31" i="1" s="1"/>
  <c r="F34" i="1"/>
  <c r="H34" i="1" s="1"/>
  <c r="F9" i="1"/>
  <c r="H9" i="1" s="1"/>
  <c r="F23" i="1"/>
  <c r="H23" i="1" s="1"/>
  <c r="H35" i="1" l="1"/>
</calcChain>
</file>

<file path=xl/sharedStrings.xml><?xml version="1.0" encoding="utf-8"?>
<sst xmlns="http://schemas.openxmlformats.org/spreadsheetml/2006/main" count="171" uniqueCount="61">
  <si>
    <t>PT. JVC ELECTRONICS INDONESIA</t>
  </si>
  <si>
    <t>HRGA DIVISION</t>
  </si>
  <si>
    <t>NO</t>
  </si>
  <si>
    <t>DIV</t>
  </si>
  <si>
    <t>DEPARTEMEN</t>
  </si>
  <si>
    <t>Total+D3:D25DD3:D24</t>
  </si>
  <si>
    <t>TOTAL</t>
  </si>
  <si>
    <t>PERSENTASE</t>
  </si>
  <si>
    <t>TTL</t>
  </si>
  <si>
    <t>QTY</t>
  </si>
  <si>
    <t>PEMBULATAN</t>
  </si>
  <si>
    <t xml:space="preserve">ACCOUNTING
</t>
  </si>
  <si>
    <t>FIN-ACC</t>
  </si>
  <si>
    <t>TAX-FIN</t>
  </si>
  <si>
    <t>MGT-ACC</t>
  </si>
  <si>
    <t xml:space="preserve">HRGA
</t>
  </si>
  <si>
    <t>GA</t>
  </si>
  <si>
    <t>HR</t>
  </si>
  <si>
    <t xml:space="preserve">PURCHASING
</t>
  </si>
  <si>
    <t>PUR-ELC</t>
  </si>
  <si>
    <t>PUR-MCH</t>
  </si>
  <si>
    <t>TC</t>
  </si>
  <si>
    <t>PD</t>
  </si>
  <si>
    <t xml:space="preserve">ENG
</t>
  </si>
  <si>
    <t>IT</t>
  </si>
  <si>
    <t>FAC-INV</t>
  </si>
  <si>
    <t>PE</t>
  </si>
  <si>
    <t xml:space="preserve">PRODUCTION
</t>
  </si>
  <si>
    <t>MAD</t>
  </si>
  <si>
    <t>MAI</t>
  </si>
  <si>
    <t>MCH-IN</t>
  </si>
  <si>
    <t>MECHA</t>
  </si>
  <si>
    <t>MAGANG</t>
  </si>
  <si>
    <t>SMTD</t>
  </si>
  <si>
    <t>SMTI</t>
  </si>
  <si>
    <t xml:space="preserve">QC
</t>
  </si>
  <si>
    <t>CS</t>
  </si>
  <si>
    <t>QA</t>
  </si>
  <si>
    <t>DE</t>
  </si>
  <si>
    <t>IQC</t>
  </si>
  <si>
    <t>SQC</t>
  </si>
  <si>
    <t xml:space="preserve">PRODUCTION CONTROL
</t>
  </si>
  <si>
    <t>LOG</t>
  </si>
  <si>
    <t>PLA</t>
  </si>
  <si>
    <t>MC</t>
  </si>
  <si>
    <t xml:space="preserve">JAPANESE
</t>
  </si>
  <si>
    <t>-</t>
  </si>
  <si>
    <t>Grand Total</t>
  </si>
  <si>
    <t>div</t>
  </si>
  <si>
    <t>dept</t>
  </si>
  <si>
    <t>kuota</t>
  </si>
  <si>
    <t>group</t>
  </si>
  <si>
    <t>ACC1</t>
  </si>
  <si>
    <t>ACC2</t>
  </si>
  <si>
    <t>PUR1</t>
  </si>
  <si>
    <t>PUR2</t>
  </si>
  <si>
    <t>PUR3</t>
  </si>
  <si>
    <t>PRODMAGANAG</t>
  </si>
  <si>
    <t>QCMAGANG</t>
  </si>
  <si>
    <t>1a</t>
  </si>
  <si>
    <t>Cek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</si>
</sst>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-* #,##0_-;\-* #,##0_-;_-* &quot;-&quot;_-;_-@_-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3" applyAlignment="1">
      <alignment horizontal="left" vertical="center"/>
    </xf>
    <xf numFmtId="0" fontId="1" fillId="0" borderId="0" xfId="3" applyAlignment="1">
      <alignment horizontal="center" vertical="center"/>
    </xf>
    <xf numFmtId="0" fontId="1" fillId="0" borderId="0" xfId="3" applyNumberFormat="1" applyAlignment="1">
      <alignment horizontal="center" vertical="center"/>
    </xf>
    <xf numFmtId="0" fontId="3" fillId="0" borderId="1" xfId="3" applyFont="1" applyBorder="1" applyAlignment="1">
      <alignment horizontal="center" vertical="center" wrapText="1"/>
    </xf>
    <xf numFmtId="0" fontId="1" fillId="0" borderId="1" xfId="3" applyBorder="1" applyAlignment="1">
      <alignment horizontal="center" vertical="center" wrapText="1"/>
    </xf>
    <xf numFmtId="0" fontId="1" fillId="0" borderId="1" xfId="3" applyNumberFormat="1" applyBorder="1" applyAlignment="1">
      <alignment horizontal="center" vertical="center" wrapText="1"/>
    </xf>
    <xf numFmtId="0" fontId="1" fillId="0" borderId="0" xfId="3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3" fontId="4" fillId="0" borderId="1" xfId="3" applyNumberFormat="1" applyFont="1" applyBorder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1" fillId="0" borderId="1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 wrapText="1"/>
    </xf>
    <xf numFmtId="10" fontId="4" fillId="0" borderId="1" xfId="2" applyNumberFormat="1" applyFont="1" applyBorder="1" applyAlignment="1">
      <alignment horizontal="center" vertical="center"/>
    </xf>
    <xf numFmtId="0" fontId="4" fillId="0" borderId="1" xfId="2" applyNumberFormat="1" applyFont="1" applyBorder="1" applyAlignment="1">
      <alignment horizontal="center" vertical="center"/>
    </xf>
    <xf numFmtId="165" fontId="4" fillId="0" borderId="1" xfId="2" applyNumberFormat="1" applyFont="1" applyBorder="1" applyAlignment="1">
      <alignment horizontal="center" vertical="center"/>
    </xf>
    <xf numFmtId="1" fontId="4" fillId="0" borderId="1" xfId="2" applyNumberFormat="1" applyFont="1" applyBorder="1" applyAlignment="1">
      <alignment horizontal="center" vertical="center"/>
    </xf>
    <xf numFmtId="3" fontId="2" fillId="0" borderId="1" xfId="3" applyNumberFormat="1" applyFont="1" applyBorder="1" applyAlignment="1">
      <alignment horizontal="center" vertical="center"/>
    </xf>
    <xf numFmtId="165" fontId="1" fillId="0" borderId="0" xfId="3" applyNumberFormat="1" applyAlignment="1">
      <alignment horizontal="center" vertical="center"/>
    </xf>
    <xf numFmtId="1" fontId="1" fillId="0" borderId="0" xfId="3" applyNumberFormat="1" applyAlignment="1">
      <alignment horizontal="center" vertical="center"/>
    </xf>
    <xf numFmtId="41" fontId="1" fillId="0" borderId="0" xfId="1" applyFont="1" applyAlignment="1">
      <alignment horizontal="center" vertical="center"/>
    </xf>
    <xf numFmtId="164" fontId="0" fillId="0" borderId="0" xfId="4" applyFont="1" applyAlignment="1">
      <alignment horizontal="center" vertical="center"/>
    </xf>
    <xf numFmtId="1" fontId="4" fillId="0" borderId="1" xfId="2" applyNumberFormat="1" applyFont="1" applyBorder="1" applyAlignment="1">
      <alignment horizontal="center" vertical="center"/>
    </xf>
    <xf numFmtId="0" fontId="1" fillId="0" borderId="2" xfId="3" applyBorder="1" applyAlignment="1">
      <alignment horizontal="center" vertical="center"/>
    </xf>
    <xf numFmtId="1" fontId="4" fillId="0" borderId="1" xfId="2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center" vertical="center"/>
    </xf>
    <xf numFmtId="0" fontId="1" fillId="2" borderId="1" xfId="3" applyFont="1" applyFill="1" applyBorder="1" applyAlignment="1">
      <alignment horizontal="center" vertical="center" wrapText="1"/>
    </xf>
    <xf numFmtId="0" fontId="1" fillId="2" borderId="1" xfId="3" applyFont="1" applyFill="1" applyBorder="1" applyAlignment="1">
      <alignment horizontal="center" vertical="center"/>
    </xf>
    <xf numFmtId="3" fontId="4" fillId="0" borderId="1" xfId="3" applyNumberFormat="1" applyFont="1" applyBorder="1" applyAlignment="1">
      <alignment horizontal="center" vertical="center"/>
    </xf>
    <xf numFmtId="10" fontId="4" fillId="0" borderId="1" xfId="2" applyNumberFormat="1" applyFont="1" applyBorder="1" applyAlignment="1">
      <alignment horizontal="center" vertical="center"/>
    </xf>
    <xf numFmtId="0" fontId="4" fillId="0" borderId="1" xfId="2" applyNumberFormat="1" applyFont="1" applyBorder="1" applyAlignment="1">
      <alignment horizontal="center" vertical="center"/>
    </xf>
    <xf numFmtId="165" fontId="4" fillId="0" borderId="1" xfId="2" applyNumberFormat="1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0" fillId="0" borderId="0" xfId="3" applyFont="1" applyAlignment="1">
      <alignment horizontal="center" vertical="center" wrapText="1"/>
    </xf>
    <xf numFmtId="0" fontId="1" fillId="2" borderId="1" xfId="3" applyFont="1" applyFill="1" applyBorder="1" applyAlignment="1">
      <alignment vertical="center" wrapText="1"/>
    </xf>
    <xf numFmtId="0" fontId="4" fillId="0" borderId="2" xfId="3" applyFont="1" applyFill="1" applyBorder="1" applyAlignment="1">
      <alignment horizontal="center" vertical="center"/>
    </xf>
    <xf numFmtId="0" fontId="1" fillId="0" borderId="0" xfId="3" applyFill="1" applyAlignment="1">
      <alignment horizontal="center" vertical="center"/>
    </xf>
    <xf numFmtId="0" fontId="4" fillId="0" borderId="0" xfId="3" applyFont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1" fillId="0" borderId="0" xfId="3" applyBorder="1" applyAlignment="1">
      <alignment vertical="center"/>
    </xf>
    <xf numFmtId="0" fontId="0" fillId="0" borderId="0" xfId="3" applyFont="1" applyAlignment="1">
      <alignment horizontal="center" vertical="center"/>
    </xf>
    <xf numFmtId="1" fontId="4" fillId="3" borderId="1" xfId="2" applyNumberFormat="1" applyFont="1" applyFill="1" applyBorder="1" applyAlignment="1">
      <alignment horizontal="center" vertical="center"/>
    </xf>
    <xf numFmtId="0" fontId="1" fillId="3" borderId="0" xfId="3" applyFill="1" applyAlignment="1">
      <alignment horizontal="center" vertical="center"/>
    </xf>
  </cellXfs>
  <cellStyles count="5">
    <cellStyle name="Comma [0]" xfId="1" builtinId="6"/>
    <cellStyle name="Comma [0] 2" xfId="4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3/AppData/Local/Temp/Copy%20of%20Pembagian%20Vita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 Okt"/>
      <sheetName val="30 Okt"/>
      <sheetName val="29 Okt"/>
      <sheetName val="28 Sept - 2 Okt"/>
      <sheetName val="21-25 Sept"/>
      <sheetName val="14-19 Sept"/>
      <sheetName val="7-11 Sept"/>
      <sheetName val="31-4 Sep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G3" t="str">
            <v>CS</v>
          </cell>
          <cell r="H3">
            <v>15</v>
          </cell>
        </row>
        <row r="4">
          <cell r="G4" t="str">
            <v>DE</v>
          </cell>
          <cell r="H4">
            <v>11</v>
          </cell>
        </row>
        <row r="5">
          <cell r="G5" t="str">
            <v>FAC-INV</v>
          </cell>
          <cell r="H5">
            <v>11</v>
          </cell>
        </row>
        <row r="6">
          <cell r="G6" t="str">
            <v>FIN-ACC</v>
          </cell>
          <cell r="H6">
            <v>4</v>
          </cell>
        </row>
        <row r="7">
          <cell r="G7" t="str">
            <v>GA</v>
          </cell>
          <cell r="H7">
            <v>14</v>
          </cell>
        </row>
        <row r="8">
          <cell r="G8" t="str">
            <v>HR</v>
          </cell>
          <cell r="H8">
            <v>9</v>
          </cell>
        </row>
        <row r="9">
          <cell r="G9" t="str">
            <v>IQC</v>
          </cell>
          <cell r="H9">
            <v>51</v>
          </cell>
        </row>
        <row r="10">
          <cell r="G10" t="str">
            <v>IT</v>
          </cell>
          <cell r="H10">
            <v>11</v>
          </cell>
        </row>
        <row r="11">
          <cell r="G11" t="str">
            <v>LOG</v>
          </cell>
          <cell r="H11">
            <v>26</v>
          </cell>
        </row>
        <row r="12">
          <cell r="G12" t="str">
            <v>MAD</v>
          </cell>
          <cell r="H12">
            <v>1247</v>
          </cell>
        </row>
        <row r="13">
          <cell r="G13" t="str">
            <v>MAI</v>
          </cell>
          <cell r="H13">
            <v>28</v>
          </cell>
        </row>
        <row r="14">
          <cell r="G14" t="str">
            <v>MC</v>
          </cell>
          <cell r="H14">
            <v>135</v>
          </cell>
        </row>
        <row r="15">
          <cell r="G15" t="str">
            <v>MCH-IN</v>
          </cell>
          <cell r="H15">
            <v>12</v>
          </cell>
        </row>
        <row r="16">
          <cell r="G16" t="str">
            <v>MECHA</v>
          </cell>
          <cell r="H16">
            <v>395</v>
          </cell>
        </row>
        <row r="17">
          <cell r="G17" t="str">
            <v>MGT-ACC</v>
          </cell>
          <cell r="H17">
            <v>1</v>
          </cell>
        </row>
        <row r="18">
          <cell r="G18" t="str">
            <v>PD</v>
          </cell>
          <cell r="H18">
            <v>15</v>
          </cell>
        </row>
        <row r="19">
          <cell r="G19" t="str">
            <v>PE</v>
          </cell>
          <cell r="H19">
            <v>65</v>
          </cell>
        </row>
        <row r="20">
          <cell r="G20" t="str">
            <v>PLA</v>
          </cell>
          <cell r="H20">
            <v>20</v>
          </cell>
        </row>
        <row r="21">
          <cell r="G21" t="str">
            <v>PUR-ELC</v>
          </cell>
          <cell r="H21">
            <v>15</v>
          </cell>
        </row>
        <row r="22">
          <cell r="G22" t="str">
            <v>PUR-MCH</v>
          </cell>
          <cell r="H22">
            <v>14</v>
          </cell>
        </row>
        <row r="23">
          <cell r="G23" t="str">
            <v>QA</v>
          </cell>
          <cell r="H23">
            <v>95</v>
          </cell>
        </row>
        <row r="24">
          <cell r="G24" t="str">
            <v>SMTD</v>
          </cell>
          <cell r="H24">
            <v>340</v>
          </cell>
        </row>
        <row r="25">
          <cell r="G25" t="str">
            <v>SMTI</v>
          </cell>
          <cell r="H25">
            <v>23</v>
          </cell>
        </row>
        <row r="26">
          <cell r="G26" t="str">
            <v>SQC</v>
          </cell>
          <cell r="H26">
            <v>22</v>
          </cell>
        </row>
        <row r="27">
          <cell r="G27" t="str">
            <v>TAX-FIN</v>
          </cell>
          <cell r="H27">
            <v>5</v>
          </cell>
        </row>
        <row r="28">
          <cell r="G28" t="str">
            <v>TC</v>
          </cell>
          <cell r="H28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A4" zoomScaleNormal="100" workbookViewId="0">
      <selection activeCell="Q13" sqref="Q13"/>
    </sheetView>
  </sheetViews>
  <sheetFormatPr defaultColWidth="9.140625" defaultRowHeight="15" x14ac:dyDescent="0.25"/>
  <cols>
    <col min="1" max="1" width="6.140625" style="2" customWidth="1"/>
    <col min="2" max="2" width="23.7109375" style="2" customWidth="1"/>
    <col min="3" max="3" width="13.140625" style="2" customWidth="1"/>
    <col min="4" max="4" width="10.42578125" style="2" customWidth="1"/>
    <col min="5" max="6" width="9.140625" style="2"/>
    <col min="7" max="7" width="9.140625" style="3"/>
    <col min="8" max="8" width="11.5703125" style="3" bestFit="1" customWidth="1"/>
    <col min="9" max="9" width="9.140625" style="3"/>
    <col min="10" max="16384" width="9.140625" style="2"/>
  </cols>
  <sheetData>
    <row r="1" spans="1:12" ht="13.5" customHeight="1" x14ac:dyDescent="0.25">
      <c r="A1" s="1" t="s">
        <v>0</v>
      </c>
    </row>
    <row r="2" spans="1:12" ht="13.5" customHeight="1" x14ac:dyDescent="0.25">
      <c r="A2" s="1" t="s">
        <v>1</v>
      </c>
    </row>
    <row r="5" spans="1:12" s="7" customFormat="1" ht="51.75" customHeight="1" x14ac:dyDescent="0.2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5" t="s">
        <v>7</v>
      </c>
      <c r="G5" s="6" t="s">
        <v>8</v>
      </c>
      <c r="H5" s="6" t="s">
        <v>9</v>
      </c>
      <c r="I5" s="6" t="s">
        <v>10</v>
      </c>
      <c r="K5" s="33" t="s">
        <v>60</v>
      </c>
      <c r="L5" s="33"/>
    </row>
    <row r="6" spans="1:12" ht="34.5" customHeight="1" x14ac:dyDescent="0.25">
      <c r="A6" s="25">
        <v>1</v>
      </c>
      <c r="B6" s="26" t="s">
        <v>11</v>
      </c>
      <c r="C6" s="8" t="s">
        <v>12</v>
      </c>
      <c r="D6" s="9">
        <f>VLOOKUP(C6,[1]Sheet1!$G$3:$H$28,2,0)</f>
        <v>4</v>
      </c>
      <c r="E6" s="28">
        <f>SUM(D6:D8)</f>
        <v>10</v>
      </c>
      <c r="F6" s="29">
        <f>+E6/E35</f>
        <v>3.8550501156515036E-3</v>
      </c>
      <c r="G6" s="30">
        <v>80</v>
      </c>
      <c r="H6" s="31">
        <f>+F6*G6</f>
        <v>0.3084040092521203</v>
      </c>
      <c r="I6" s="24">
        <v>2</v>
      </c>
      <c r="J6" s="41" t="s">
        <v>59</v>
      </c>
      <c r="K6" s="42">
        <v>2</v>
      </c>
    </row>
    <row r="7" spans="1:12" ht="34.5" customHeight="1" x14ac:dyDescent="0.25">
      <c r="A7" s="25"/>
      <c r="B7" s="27"/>
      <c r="C7" s="8" t="s">
        <v>13</v>
      </c>
      <c r="D7" s="9">
        <f>VLOOKUP(C7,[1]Sheet1!$G$3:$H$28,2,0)</f>
        <v>5</v>
      </c>
      <c r="E7" s="28"/>
      <c r="F7" s="29"/>
      <c r="G7" s="30"/>
      <c r="H7" s="31"/>
      <c r="I7" s="24"/>
      <c r="J7" s="2">
        <v>1</v>
      </c>
      <c r="K7" s="42"/>
    </row>
    <row r="8" spans="1:12" ht="34.5" customHeight="1" x14ac:dyDescent="0.25">
      <c r="A8" s="25"/>
      <c r="B8" s="27"/>
      <c r="C8" s="8" t="s">
        <v>14</v>
      </c>
      <c r="D8" s="9">
        <f>VLOOKUP(C8,[1]Sheet1!$G$3:$H$28,2,0)</f>
        <v>1</v>
      </c>
      <c r="E8" s="28"/>
      <c r="F8" s="29"/>
      <c r="G8" s="30"/>
      <c r="H8" s="31"/>
      <c r="I8" s="24"/>
      <c r="J8" s="41" t="s">
        <v>59</v>
      </c>
      <c r="K8" s="42"/>
    </row>
    <row r="9" spans="1:12" ht="34.5" customHeight="1" x14ac:dyDescent="0.25">
      <c r="A9" s="25">
        <v>2</v>
      </c>
      <c r="B9" s="26" t="s">
        <v>15</v>
      </c>
      <c r="C9" s="8" t="s">
        <v>16</v>
      </c>
      <c r="D9" s="9">
        <f>VLOOKUP(C9,[1]Sheet1!$G$3:$H$28,2,0)</f>
        <v>14</v>
      </c>
      <c r="E9" s="28">
        <f>SUM(D9:D10)</f>
        <v>23</v>
      </c>
      <c r="F9" s="29">
        <f>+E9/E35</f>
        <v>8.8666152659984572E-3</v>
      </c>
      <c r="G9" s="30">
        <v>80</v>
      </c>
      <c r="H9" s="31">
        <f>+F9*G9</f>
        <v>0.70932922127987652</v>
      </c>
      <c r="I9" s="24">
        <v>3</v>
      </c>
      <c r="J9" s="2">
        <v>2</v>
      </c>
      <c r="K9" s="42">
        <v>3</v>
      </c>
    </row>
    <row r="10" spans="1:12" ht="34.5" customHeight="1" x14ac:dyDescent="0.25">
      <c r="A10" s="25"/>
      <c r="B10" s="27"/>
      <c r="C10" s="8" t="s">
        <v>17</v>
      </c>
      <c r="D10" s="9">
        <f>VLOOKUP(C10,[1]Sheet1!$G$3:$H$28,2,0)</f>
        <v>9</v>
      </c>
      <c r="E10" s="28"/>
      <c r="F10" s="29"/>
      <c r="G10" s="30"/>
      <c r="H10" s="31"/>
      <c r="I10" s="24"/>
      <c r="J10" s="2">
        <v>1</v>
      </c>
      <c r="K10" s="42"/>
    </row>
    <row r="11" spans="1:12" ht="34.5" customHeight="1" x14ac:dyDescent="0.25">
      <c r="A11" s="25">
        <v>3</v>
      </c>
      <c r="B11" s="26" t="s">
        <v>18</v>
      </c>
      <c r="C11" s="8" t="s">
        <v>19</v>
      </c>
      <c r="D11" s="9">
        <f>VLOOKUP(C11,[1]Sheet1!$G$3:$H$28,2,0)</f>
        <v>15</v>
      </c>
      <c r="E11" s="28">
        <f>SUM(D11:D14)</f>
        <v>48</v>
      </c>
      <c r="F11" s="29">
        <f>+E11/E35</f>
        <v>1.8504240555127217E-2</v>
      </c>
      <c r="G11" s="30">
        <v>80</v>
      </c>
      <c r="H11" s="31">
        <f>+F11*G11</f>
        <v>1.4803392444101773</v>
      </c>
      <c r="I11" s="24">
        <v>4</v>
      </c>
      <c r="J11" s="2">
        <v>1</v>
      </c>
      <c r="K11" s="42">
        <v>4</v>
      </c>
    </row>
    <row r="12" spans="1:12" ht="34.5" customHeight="1" x14ac:dyDescent="0.25">
      <c r="A12" s="25"/>
      <c r="B12" s="27"/>
      <c r="C12" s="8" t="s">
        <v>20</v>
      </c>
      <c r="D12" s="9">
        <f>VLOOKUP(C12,[1]Sheet1!$G$3:$H$28,2,0)</f>
        <v>14</v>
      </c>
      <c r="E12" s="28"/>
      <c r="F12" s="29"/>
      <c r="G12" s="30"/>
      <c r="H12" s="31"/>
      <c r="I12" s="24"/>
      <c r="J12" s="2">
        <v>1</v>
      </c>
      <c r="K12" s="42"/>
    </row>
    <row r="13" spans="1:12" ht="34.5" customHeight="1" x14ac:dyDescent="0.25">
      <c r="A13" s="25"/>
      <c r="B13" s="27"/>
      <c r="C13" s="8" t="s">
        <v>21</v>
      </c>
      <c r="D13" s="9">
        <f>VLOOKUP(C13,[1]Sheet1!$G$3:$H$28,2,0)</f>
        <v>4</v>
      </c>
      <c r="E13" s="28"/>
      <c r="F13" s="29"/>
      <c r="G13" s="30"/>
      <c r="H13" s="31"/>
      <c r="I13" s="24"/>
      <c r="J13" s="2">
        <v>1</v>
      </c>
      <c r="K13" s="42"/>
    </row>
    <row r="14" spans="1:12" ht="34.5" customHeight="1" x14ac:dyDescent="0.25">
      <c r="A14" s="25"/>
      <c r="B14" s="27"/>
      <c r="C14" s="8" t="s">
        <v>22</v>
      </c>
      <c r="D14" s="9">
        <f>VLOOKUP(C14,[1]Sheet1!$G$3:$H$28,2,0)</f>
        <v>15</v>
      </c>
      <c r="E14" s="28"/>
      <c r="F14" s="29"/>
      <c r="G14" s="30"/>
      <c r="H14" s="31"/>
      <c r="I14" s="24"/>
      <c r="J14" s="2">
        <v>1</v>
      </c>
      <c r="K14" s="42"/>
    </row>
    <row r="15" spans="1:12" ht="34.5" customHeight="1" x14ac:dyDescent="0.25">
      <c r="A15" s="25">
        <v>4</v>
      </c>
      <c r="B15" s="26" t="s">
        <v>23</v>
      </c>
      <c r="C15" s="8" t="s">
        <v>24</v>
      </c>
      <c r="D15" s="9">
        <f>VLOOKUP(C15,[1]Sheet1!$G$3:$H$28,2,0)</f>
        <v>11</v>
      </c>
      <c r="E15" s="28">
        <f>SUM(D15:D17)</f>
        <v>87</v>
      </c>
      <c r="F15" s="29">
        <f>+E15/E35</f>
        <v>3.3538936006168078E-2</v>
      </c>
      <c r="G15" s="30">
        <v>80</v>
      </c>
      <c r="H15" s="31">
        <f>+F15*G15</f>
        <v>2.6831148804934464</v>
      </c>
      <c r="I15" s="24">
        <v>7</v>
      </c>
      <c r="J15" s="2">
        <v>2</v>
      </c>
      <c r="K15" s="42">
        <v>7</v>
      </c>
    </row>
    <row r="16" spans="1:12" ht="34.5" customHeight="1" x14ac:dyDescent="0.25">
      <c r="A16" s="25"/>
      <c r="B16" s="27"/>
      <c r="C16" s="8" t="s">
        <v>25</v>
      </c>
      <c r="D16" s="9">
        <f>VLOOKUP(C16,[1]Sheet1!$G$3:$H$28,2,0)</f>
        <v>11</v>
      </c>
      <c r="E16" s="28"/>
      <c r="F16" s="29"/>
      <c r="G16" s="30"/>
      <c r="H16" s="31"/>
      <c r="I16" s="24"/>
      <c r="J16" s="2">
        <v>1</v>
      </c>
      <c r="K16" s="42"/>
    </row>
    <row r="17" spans="1:11" ht="34.5" customHeight="1" x14ac:dyDescent="0.25">
      <c r="A17" s="25"/>
      <c r="B17" s="27"/>
      <c r="C17" s="8" t="s">
        <v>26</v>
      </c>
      <c r="D17" s="9">
        <f>VLOOKUP(C17,[1]Sheet1!$G$3:$H$28,2,0)</f>
        <v>65</v>
      </c>
      <c r="E17" s="28"/>
      <c r="F17" s="29"/>
      <c r="G17" s="30"/>
      <c r="H17" s="31"/>
      <c r="I17" s="24"/>
      <c r="J17" s="2">
        <v>4</v>
      </c>
      <c r="K17" s="42"/>
    </row>
    <row r="18" spans="1:11" ht="34.5" customHeight="1" x14ac:dyDescent="0.25">
      <c r="A18" s="25">
        <v>5</v>
      </c>
      <c r="B18" s="26" t="s">
        <v>27</v>
      </c>
      <c r="C18" s="8" t="s">
        <v>28</v>
      </c>
      <c r="D18" s="9">
        <f>VLOOKUP(C18,[1]Sheet1!$G$3:$H$28,2,0)</f>
        <v>1247</v>
      </c>
      <c r="E18" s="28">
        <f>SUM(D18:D22)</f>
        <v>1682</v>
      </c>
      <c r="F18" s="29">
        <f>+E18/E35</f>
        <v>0.64841942945258291</v>
      </c>
      <c r="G18" s="30">
        <v>80</v>
      </c>
      <c r="H18" s="31">
        <f>+F18*G18</f>
        <v>51.873554356206633</v>
      </c>
      <c r="I18" s="24">
        <v>30</v>
      </c>
      <c r="J18" s="43">
        <v>18</v>
      </c>
      <c r="K18" s="24">
        <v>30</v>
      </c>
    </row>
    <row r="19" spans="1:11" ht="34.5" customHeight="1" x14ac:dyDescent="0.25">
      <c r="A19" s="25"/>
      <c r="B19" s="27"/>
      <c r="C19" s="8" t="s">
        <v>29</v>
      </c>
      <c r="D19" s="9">
        <f>VLOOKUP(C19,[1]Sheet1!$G$3:$H$28,2,0)</f>
        <v>28</v>
      </c>
      <c r="E19" s="28"/>
      <c r="F19" s="29"/>
      <c r="G19" s="30"/>
      <c r="H19" s="31"/>
      <c r="I19" s="24"/>
      <c r="J19" s="43">
        <v>2</v>
      </c>
      <c r="K19" s="24"/>
    </row>
    <row r="20" spans="1:11" ht="34.5" customHeight="1" x14ac:dyDescent="0.25">
      <c r="A20" s="25"/>
      <c r="B20" s="27"/>
      <c r="C20" s="8" t="s">
        <v>30</v>
      </c>
      <c r="D20" s="9">
        <f>VLOOKUP(C20,[1]Sheet1!$G$3:$H$28,2,0)</f>
        <v>12</v>
      </c>
      <c r="E20" s="28"/>
      <c r="F20" s="29"/>
      <c r="G20" s="30"/>
      <c r="H20" s="31"/>
      <c r="I20" s="24"/>
      <c r="J20" s="43">
        <v>2</v>
      </c>
      <c r="K20" s="24"/>
    </row>
    <row r="21" spans="1:11" ht="34.5" customHeight="1" x14ac:dyDescent="0.25">
      <c r="A21" s="25"/>
      <c r="B21" s="27"/>
      <c r="C21" s="8" t="s">
        <v>31</v>
      </c>
      <c r="D21" s="9">
        <f>VLOOKUP(C21,[1]Sheet1!$G$3:$H$28,2,0)</f>
        <v>395</v>
      </c>
      <c r="E21" s="28"/>
      <c r="F21" s="29"/>
      <c r="G21" s="30"/>
      <c r="H21" s="31"/>
      <c r="I21" s="24"/>
      <c r="J21" s="43">
        <v>8</v>
      </c>
      <c r="K21" s="24"/>
    </row>
    <row r="22" spans="1:11" ht="34.5" customHeight="1" x14ac:dyDescent="0.25">
      <c r="A22" s="25"/>
      <c r="B22" s="27"/>
      <c r="C22" s="8" t="s">
        <v>32</v>
      </c>
      <c r="D22" s="9">
        <v>0</v>
      </c>
      <c r="E22" s="28"/>
      <c r="F22" s="29"/>
      <c r="G22" s="30"/>
      <c r="H22" s="31"/>
      <c r="I22" s="24"/>
      <c r="K22" s="24"/>
    </row>
    <row r="23" spans="1:11" ht="34.5" customHeight="1" x14ac:dyDescent="0.25">
      <c r="A23" s="25"/>
      <c r="B23" s="27"/>
      <c r="C23" s="8" t="s">
        <v>33</v>
      </c>
      <c r="D23" s="9">
        <f>VLOOKUP(C23,[1]Sheet1!$G$3:$H$28,2,0)</f>
        <v>340</v>
      </c>
      <c r="E23" s="28">
        <f>SUM(D23:D24)</f>
        <v>363</v>
      </c>
      <c r="F23" s="29">
        <f>+E23/E35</f>
        <v>0.13993831919814959</v>
      </c>
      <c r="G23" s="30">
        <v>80</v>
      </c>
      <c r="H23" s="31">
        <f>+F23*G23</f>
        <v>11.195065535851967</v>
      </c>
      <c r="I23" s="24">
        <v>13</v>
      </c>
      <c r="J23" s="43">
        <v>11</v>
      </c>
      <c r="K23" s="24">
        <v>13</v>
      </c>
    </row>
    <row r="24" spans="1:11" ht="34.5" customHeight="1" x14ac:dyDescent="0.25">
      <c r="A24" s="25"/>
      <c r="B24" s="27"/>
      <c r="C24" s="8" t="s">
        <v>34</v>
      </c>
      <c r="D24" s="9">
        <f>VLOOKUP(C24,[1]Sheet1!$G$3:$H$28,2,0)</f>
        <v>23</v>
      </c>
      <c r="E24" s="28"/>
      <c r="F24" s="29"/>
      <c r="G24" s="30"/>
      <c r="H24" s="31"/>
      <c r="I24" s="24"/>
      <c r="J24" s="43">
        <v>2</v>
      </c>
      <c r="K24" s="24"/>
    </row>
    <row r="25" spans="1:11" ht="34.5" customHeight="1" x14ac:dyDescent="0.25">
      <c r="A25" s="25">
        <v>6</v>
      </c>
      <c r="B25" s="26" t="s">
        <v>35</v>
      </c>
      <c r="C25" s="8" t="s">
        <v>36</v>
      </c>
      <c r="D25" s="9">
        <f>VLOOKUP(C25,[1]Sheet1!$G$3:$H$28,2,0)</f>
        <v>15</v>
      </c>
      <c r="E25" s="28">
        <f>SUM(D25:D28)</f>
        <v>121</v>
      </c>
      <c r="F25" s="29">
        <f>+E25/E35</f>
        <v>4.6646106399383193E-2</v>
      </c>
      <c r="G25" s="30">
        <v>80</v>
      </c>
      <c r="H25" s="31">
        <f>+F25*G25</f>
        <v>3.7316885119506553</v>
      </c>
      <c r="I25" s="24">
        <v>6</v>
      </c>
      <c r="J25" s="43">
        <v>1</v>
      </c>
      <c r="K25" s="24">
        <v>6</v>
      </c>
    </row>
    <row r="26" spans="1:11" ht="34.5" customHeight="1" x14ac:dyDescent="0.25">
      <c r="A26" s="25"/>
      <c r="B26" s="27"/>
      <c r="C26" s="8" t="s">
        <v>32</v>
      </c>
      <c r="D26" s="9">
        <v>0</v>
      </c>
      <c r="E26" s="28"/>
      <c r="F26" s="29"/>
      <c r="G26" s="30"/>
      <c r="H26" s="31"/>
      <c r="I26" s="24"/>
      <c r="K26" s="24"/>
    </row>
    <row r="27" spans="1:11" ht="34.5" customHeight="1" x14ac:dyDescent="0.25">
      <c r="A27" s="25"/>
      <c r="B27" s="27"/>
      <c r="C27" s="8" t="s">
        <v>37</v>
      </c>
      <c r="D27" s="9">
        <f>VLOOKUP(C27,[1]Sheet1!$G$3:$H$28,2,0)</f>
        <v>95</v>
      </c>
      <c r="E27" s="28"/>
      <c r="F27" s="29"/>
      <c r="G27" s="30"/>
      <c r="H27" s="31"/>
      <c r="I27" s="24"/>
      <c r="J27" s="43">
        <v>4</v>
      </c>
      <c r="K27" s="24"/>
    </row>
    <row r="28" spans="1:11" ht="34.5" customHeight="1" x14ac:dyDescent="0.25">
      <c r="A28" s="25"/>
      <c r="B28" s="27"/>
      <c r="C28" s="8" t="s">
        <v>38</v>
      </c>
      <c r="D28" s="9">
        <f>VLOOKUP(C28,[1]Sheet1!$G$3:$H$28,2,0)</f>
        <v>11</v>
      </c>
      <c r="E28" s="28"/>
      <c r="F28" s="29"/>
      <c r="G28" s="30"/>
      <c r="H28" s="31"/>
      <c r="I28" s="24"/>
      <c r="J28" s="43">
        <v>1</v>
      </c>
      <c r="K28" s="24"/>
    </row>
    <row r="29" spans="1:11" ht="34.5" customHeight="1" x14ac:dyDescent="0.25">
      <c r="A29" s="25"/>
      <c r="B29" s="27"/>
      <c r="C29" s="8" t="s">
        <v>39</v>
      </c>
      <c r="D29" s="9">
        <f>VLOOKUP(C29,[1]Sheet1!$G$3:$H$28,2,0)</f>
        <v>51</v>
      </c>
      <c r="E29" s="28">
        <f>SUM(D29:D30)</f>
        <v>73</v>
      </c>
      <c r="F29" s="29">
        <f>+E29/E35</f>
        <v>2.8141865844255976E-2</v>
      </c>
      <c r="G29" s="30">
        <v>80</v>
      </c>
      <c r="H29" s="31">
        <f>+G29*F29</f>
        <v>2.251349267540478</v>
      </c>
      <c r="I29" s="24">
        <v>5</v>
      </c>
      <c r="J29" s="43">
        <v>3</v>
      </c>
      <c r="K29" s="24">
        <v>5</v>
      </c>
    </row>
    <row r="30" spans="1:11" ht="34.5" customHeight="1" x14ac:dyDescent="0.25">
      <c r="A30" s="25"/>
      <c r="B30" s="27"/>
      <c r="C30" s="8" t="s">
        <v>40</v>
      </c>
      <c r="D30" s="9">
        <f>VLOOKUP(C30,[1]Sheet1!$G$3:$H$28,2,0)</f>
        <v>22</v>
      </c>
      <c r="E30" s="28"/>
      <c r="F30" s="29"/>
      <c r="G30" s="30"/>
      <c r="H30" s="31"/>
      <c r="I30" s="24"/>
      <c r="J30" s="43">
        <v>2</v>
      </c>
      <c r="K30" s="24"/>
    </row>
    <row r="31" spans="1:11" ht="34.5" customHeight="1" x14ac:dyDescent="0.25">
      <c r="A31" s="25">
        <v>7</v>
      </c>
      <c r="B31" s="26" t="s">
        <v>41</v>
      </c>
      <c r="C31" s="8" t="s">
        <v>42</v>
      </c>
      <c r="D31" s="9">
        <f>VLOOKUP(C31,[1]Sheet1!$G$3:$H$28,2,0)</f>
        <v>26</v>
      </c>
      <c r="E31" s="28">
        <f>SUM(D31:D33)</f>
        <v>181</v>
      </c>
      <c r="F31" s="29">
        <f>+E31/E35</f>
        <v>6.9776407093292206E-2</v>
      </c>
      <c r="G31" s="30">
        <v>80</v>
      </c>
      <c r="H31" s="31">
        <f>+F31*G31</f>
        <v>5.5821125674633763</v>
      </c>
      <c r="I31" s="24">
        <v>10</v>
      </c>
      <c r="J31" s="43">
        <v>2</v>
      </c>
      <c r="K31" s="24">
        <v>10</v>
      </c>
    </row>
    <row r="32" spans="1:11" ht="34.5" customHeight="1" x14ac:dyDescent="0.25">
      <c r="A32" s="25"/>
      <c r="B32" s="27"/>
      <c r="C32" s="8" t="s">
        <v>43</v>
      </c>
      <c r="D32" s="9">
        <f>VLOOKUP(C32,[1]Sheet1!$G$3:$H$28,2,0)</f>
        <v>20</v>
      </c>
      <c r="E32" s="28"/>
      <c r="F32" s="29"/>
      <c r="G32" s="30"/>
      <c r="H32" s="31"/>
      <c r="I32" s="24"/>
      <c r="J32" s="43">
        <v>2</v>
      </c>
      <c r="K32" s="24"/>
    </row>
    <row r="33" spans="1:11" ht="34.5" customHeight="1" x14ac:dyDescent="0.25">
      <c r="A33" s="25"/>
      <c r="B33" s="27"/>
      <c r="C33" s="8" t="s">
        <v>44</v>
      </c>
      <c r="D33" s="9">
        <f>VLOOKUP(C33,[1]Sheet1!$G$3:$H$28,2,0)</f>
        <v>135</v>
      </c>
      <c r="E33" s="28"/>
      <c r="F33" s="29"/>
      <c r="G33" s="30"/>
      <c r="H33" s="31"/>
      <c r="I33" s="24"/>
      <c r="J33" s="43">
        <v>6</v>
      </c>
      <c r="K33" s="24"/>
    </row>
    <row r="34" spans="1:11" ht="34.5" customHeight="1" x14ac:dyDescent="0.25">
      <c r="A34" s="11">
        <v>8</v>
      </c>
      <c r="B34" s="12" t="s">
        <v>45</v>
      </c>
      <c r="C34" s="8" t="s">
        <v>46</v>
      </c>
      <c r="D34" s="9">
        <v>6</v>
      </c>
      <c r="E34" s="9">
        <f>+D34</f>
        <v>6</v>
      </c>
      <c r="F34" s="13">
        <f>+E34/E35</f>
        <v>2.3130300693909021E-3</v>
      </c>
      <c r="G34" s="14">
        <v>80</v>
      </c>
      <c r="H34" s="15">
        <f>+F34*G34</f>
        <v>0.18504240555127216</v>
      </c>
      <c r="I34" s="16">
        <v>0</v>
      </c>
      <c r="K34" s="22">
        <v>0</v>
      </c>
    </row>
    <row r="35" spans="1:11" ht="34.5" customHeight="1" x14ac:dyDescent="0.25">
      <c r="A35" s="32" t="s">
        <v>47</v>
      </c>
      <c r="B35" s="32"/>
      <c r="C35" s="32"/>
      <c r="D35" s="17">
        <v>2331</v>
      </c>
      <c r="E35" s="17">
        <f>SUM(E6:E34)</f>
        <v>2594</v>
      </c>
      <c r="H35" s="18">
        <f>SUM(H6:H34)</f>
        <v>79.999999999999986</v>
      </c>
      <c r="I35" s="19">
        <f>SUM(I6:I34)</f>
        <v>80</v>
      </c>
      <c r="J35" s="19">
        <f>SUM(J6:J34)</f>
        <v>79</v>
      </c>
    </row>
    <row r="38" spans="1:11" x14ac:dyDescent="0.25">
      <c r="H38" s="20"/>
    </row>
    <row r="57" spans="2:2" ht="13.5" customHeight="1" x14ac:dyDescent="0.25">
      <c r="B57" s="21"/>
    </row>
    <row r="59" spans="2:2" ht="13.5" customHeight="1" x14ac:dyDescent="0.25">
      <c r="B59" s="21"/>
    </row>
    <row r="60" spans="2:2" ht="13.5" customHeight="1" x14ac:dyDescent="0.25">
      <c r="B60" s="21"/>
    </row>
  </sheetData>
  <mergeCells count="69">
    <mergeCell ref="K23:K24"/>
    <mergeCell ref="K25:K28"/>
    <mergeCell ref="K29:K30"/>
    <mergeCell ref="K31:K33"/>
    <mergeCell ref="K6:K8"/>
    <mergeCell ref="K9:K10"/>
    <mergeCell ref="K11:K14"/>
    <mergeCell ref="K15:K17"/>
    <mergeCell ref="K18:K22"/>
    <mergeCell ref="I31:I33"/>
    <mergeCell ref="A35:C35"/>
    <mergeCell ref="A31:A33"/>
    <mergeCell ref="B31:B33"/>
    <mergeCell ref="E31:E33"/>
    <mergeCell ref="F31:F33"/>
    <mergeCell ref="G31:G33"/>
    <mergeCell ref="H31:H33"/>
    <mergeCell ref="I25:I28"/>
    <mergeCell ref="E29:E30"/>
    <mergeCell ref="F29:F30"/>
    <mergeCell ref="G29:G30"/>
    <mergeCell ref="H29:H30"/>
    <mergeCell ref="I29:I30"/>
    <mergeCell ref="H25:H28"/>
    <mergeCell ref="A25:A30"/>
    <mergeCell ref="B25:B30"/>
    <mergeCell ref="E25:E28"/>
    <mergeCell ref="F25:F28"/>
    <mergeCell ref="G25:G28"/>
    <mergeCell ref="I18:I22"/>
    <mergeCell ref="E23:E24"/>
    <mergeCell ref="F23:F24"/>
    <mergeCell ref="G23:G24"/>
    <mergeCell ref="H23:H24"/>
    <mergeCell ref="I23:I24"/>
    <mergeCell ref="H18:H22"/>
    <mergeCell ref="A18:A24"/>
    <mergeCell ref="B18:B24"/>
    <mergeCell ref="E18:E22"/>
    <mergeCell ref="F18:F22"/>
    <mergeCell ref="G18:G22"/>
    <mergeCell ref="I11:I14"/>
    <mergeCell ref="A15:A17"/>
    <mergeCell ref="B15:B17"/>
    <mergeCell ref="E15:E17"/>
    <mergeCell ref="F15:F17"/>
    <mergeCell ref="G15:G17"/>
    <mergeCell ref="H15:H17"/>
    <mergeCell ref="I15:I17"/>
    <mergeCell ref="A11:A14"/>
    <mergeCell ref="B11:B14"/>
    <mergeCell ref="E11:E14"/>
    <mergeCell ref="F11:F14"/>
    <mergeCell ref="G11:G14"/>
    <mergeCell ref="H11:H14"/>
    <mergeCell ref="I6:I8"/>
    <mergeCell ref="A9:A10"/>
    <mergeCell ref="B9:B10"/>
    <mergeCell ref="E9:E10"/>
    <mergeCell ref="F9:F10"/>
    <mergeCell ref="G9:G10"/>
    <mergeCell ref="H9:H10"/>
    <mergeCell ref="I9:I10"/>
    <mergeCell ref="A6:A8"/>
    <mergeCell ref="B6:B8"/>
    <mergeCell ref="E6:E8"/>
    <mergeCell ref="F6:F8"/>
    <mergeCell ref="G6:G8"/>
    <mergeCell ref="H6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2" workbookViewId="0">
      <selection activeCell="A2" sqref="A2:A30"/>
    </sheetView>
  </sheetViews>
  <sheetFormatPr defaultRowHeight="15" x14ac:dyDescent="0.25"/>
  <cols>
    <col min="1" max="1" width="22.140625" bestFit="1" customWidth="1"/>
    <col min="2" max="2" width="10.42578125" bestFit="1" customWidth="1"/>
    <col min="3" max="3" width="16.42578125" bestFit="1" customWidth="1"/>
  </cols>
  <sheetData>
    <row r="1" spans="1:6" x14ac:dyDescent="0.25">
      <c r="A1" t="s">
        <v>48</v>
      </c>
      <c r="B1" t="s">
        <v>49</v>
      </c>
      <c r="C1" t="s">
        <v>51</v>
      </c>
    </row>
    <row r="2" spans="1:6" ht="30" x14ac:dyDescent="0.25">
      <c r="A2" s="34" t="s">
        <v>11</v>
      </c>
      <c r="B2" s="8" t="s">
        <v>12</v>
      </c>
      <c r="C2" t="s">
        <v>52</v>
      </c>
      <c r="F2" t="str">
        <f>"insert into tblUltah23DivGroup select '"&amp;TRIM(A2)&amp;"', '"&amp;B2&amp;"', '"&amp;C2&amp;"';"</f>
        <v>insert into tblUltah23DivGroup select 'ACCOUNTING
', 'FIN-ACC', 'ACC1';</v>
      </c>
    </row>
    <row r="3" spans="1:6" ht="30" x14ac:dyDescent="0.25">
      <c r="A3" s="34" t="s">
        <v>11</v>
      </c>
      <c r="B3" s="8" t="s">
        <v>13</v>
      </c>
      <c r="C3" t="s">
        <v>53</v>
      </c>
      <c r="F3" t="str">
        <f t="shared" ref="F3:F30" si="0">"insert into tblUltah23DivGroup select '"&amp;A3&amp;"', '"&amp;B3&amp;"', '"&amp;C3&amp;"';"</f>
        <v>insert into tblUltah23DivGroup select 'ACCOUNTING
', 'TAX-FIN', 'ACC2';</v>
      </c>
    </row>
    <row r="4" spans="1:6" ht="30" x14ac:dyDescent="0.25">
      <c r="A4" s="34" t="s">
        <v>11</v>
      </c>
      <c r="B4" s="8" t="s">
        <v>14</v>
      </c>
      <c r="C4" t="s">
        <v>52</v>
      </c>
      <c r="F4" t="str">
        <f t="shared" si="0"/>
        <v>insert into tblUltah23DivGroup select 'ACCOUNTING
', 'MGT-ACC', 'ACC1';</v>
      </c>
    </row>
    <row r="5" spans="1:6" ht="30" x14ac:dyDescent="0.25">
      <c r="A5" s="34" t="s">
        <v>15</v>
      </c>
      <c r="B5" s="8" t="s">
        <v>16</v>
      </c>
      <c r="C5" s="8" t="s">
        <v>16</v>
      </c>
      <c r="F5" t="str">
        <f t="shared" si="0"/>
        <v>insert into tblUltah23DivGroup select 'HRGA
', 'GA', 'GA';</v>
      </c>
    </row>
    <row r="6" spans="1:6" ht="30" x14ac:dyDescent="0.25">
      <c r="A6" s="34" t="s">
        <v>15</v>
      </c>
      <c r="B6" s="8" t="s">
        <v>17</v>
      </c>
      <c r="C6" s="8" t="s">
        <v>17</v>
      </c>
      <c r="F6" t="str">
        <f t="shared" si="0"/>
        <v>insert into tblUltah23DivGroup select 'HRGA
', 'HR', 'HR';</v>
      </c>
    </row>
    <row r="7" spans="1:6" ht="30" x14ac:dyDescent="0.25">
      <c r="A7" s="34" t="s">
        <v>18</v>
      </c>
      <c r="B7" s="8" t="s">
        <v>19</v>
      </c>
      <c r="C7" s="8" t="s">
        <v>54</v>
      </c>
      <c r="F7" t="str">
        <f t="shared" si="0"/>
        <v>insert into tblUltah23DivGroup select 'PURCHASING
', 'PUR-ELC', 'PUR1';</v>
      </c>
    </row>
    <row r="8" spans="1:6" ht="30" x14ac:dyDescent="0.25">
      <c r="A8" s="34" t="s">
        <v>18</v>
      </c>
      <c r="B8" s="8" t="s">
        <v>20</v>
      </c>
      <c r="C8" s="8" t="s">
        <v>55</v>
      </c>
      <c r="F8" t="str">
        <f t="shared" si="0"/>
        <v>insert into tblUltah23DivGroup select 'PURCHASING
', 'PUR-MCH', 'PUR2';</v>
      </c>
    </row>
    <row r="9" spans="1:6" ht="30" x14ac:dyDescent="0.25">
      <c r="A9" s="34" t="s">
        <v>18</v>
      </c>
      <c r="B9" s="8" t="s">
        <v>21</v>
      </c>
      <c r="C9" s="35" t="s">
        <v>56</v>
      </c>
      <c r="F9" t="str">
        <f t="shared" si="0"/>
        <v>insert into tblUltah23DivGroup select 'PURCHASING
', 'TC', 'PUR3';</v>
      </c>
    </row>
    <row r="10" spans="1:6" ht="30" x14ac:dyDescent="0.25">
      <c r="A10" s="34" t="s">
        <v>18</v>
      </c>
      <c r="B10" s="8" t="s">
        <v>22</v>
      </c>
      <c r="C10" s="35" t="s">
        <v>56</v>
      </c>
      <c r="F10" t="str">
        <f t="shared" si="0"/>
        <v>insert into tblUltah23DivGroup select 'PURCHASING
', 'PD', 'PUR3';</v>
      </c>
    </row>
    <row r="11" spans="1:6" ht="30" x14ac:dyDescent="0.25">
      <c r="A11" s="34" t="s">
        <v>23</v>
      </c>
      <c r="B11" s="8" t="s">
        <v>24</v>
      </c>
      <c r="C11" s="8" t="s">
        <v>24</v>
      </c>
      <c r="F11" t="str">
        <f t="shared" si="0"/>
        <v>insert into tblUltah23DivGroup select 'ENG
', 'IT', 'IT';</v>
      </c>
    </row>
    <row r="12" spans="1:6" ht="30" x14ac:dyDescent="0.25">
      <c r="A12" s="34" t="s">
        <v>23</v>
      </c>
      <c r="B12" s="8" t="s">
        <v>25</v>
      </c>
      <c r="C12" s="8" t="s">
        <v>25</v>
      </c>
      <c r="F12" t="str">
        <f t="shared" si="0"/>
        <v>insert into tblUltah23DivGroup select 'ENG
', 'FAC-INV', 'FAC-INV';</v>
      </c>
    </row>
    <row r="13" spans="1:6" ht="30" x14ac:dyDescent="0.25">
      <c r="A13" s="34" t="s">
        <v>23</v>
      </c>
      <c r="B13" s="8" t="s">
        <v>26</v>
      </c>
      <c r="C13" s="8" t="s">
        <v>26</v>
      </c>
      <c r="F13" t="str">
        <f t="shared" si="0"/>
        <v>insert into tblUltah23DivGroup select 'ENG
', 'PE', 'PE';</v>
      </c>
    </row>
    <row r="14" spans="1:6" ht="30" x14ac:dyDescent="0.25">
      <c r="A14" s="34" t="s">
        <v>27</v>
      </c>
      <c r="B14" s="8" t="s">
        <v>28</v>
      </c>
      <c r="C14" s="8" t="s">
        <v>28</v>
      </c>
      <c r="F14" t="str">
        <f t="shared" si="0"/>
        <v>insert into tblUltah23DivGroup select 'PRODUCTION
', 'MAD', 'MAD';</v>
      </c>
    </row>
    <row r="15" spans="1:6" ht="30" x14ac:dyDescent="0.25">
      <c r="A15" s="34" t="s">
        <v>27</v>
      </c>
      <c r="B15" s="8" t="s">
        <v>29</v>
      </c>
      <c r="C15" s="8" t="s">
        <v>29</v>
      </c>
      <c r="F15" t="str">
        <f t="shared" si="0"/>
        <v>insert into tblUltah23DivGroup select 'PRODUCTION
', 'MAI', 'MAI';</v>
      </c>
    </row>
    <row r="16" spans="1:6" ht="30" x14ac:dyDescent="0.25">
      <c r="A16" s="34" t="s">
        <v>27</v>
      </c>
      <c r="B16" s="8" t="s">
        <v>30</v>
      </c>
      <c r="C16" s="8" t="s">
        <v>30</v>
      </c>
      <c r="F16" t="str">
        <f t="shared" si="0"/>
        <v>insert into tblUltah23DivGroup select 'PRODUCTION
', 'MCH-IN', 'MCH-IN';</v>
      </c>
    </row>
    <row r="17" spans="1:6" ht="30" x14ac:dyDescent="0.25">
      <c r="A17" s="34" t="s">
        <v>27</v>
      </c>
      <c r="B17" s="8" t="s">
        <v>31</v>
      </c>
      <c r="C17" s="8" t="s">
        <v>31</v>
      </c>
      <c r="F17" t="str">
        <f t="shared" si="0"/>
        <v>insert into tblUltah23DivGroup select 'PRODUCTION
', 'MECHA', 'MECHA';</v>
      </c>
    </row>
    <row r="18" spans="1:6" ht="30" x14ac:dyDescent="0.25">
      <c r="A18" s="34" t="s">
        <v>27</v>
      </c>
      <c r="B18" s="8" t="s">
        <v>32</v>
      </c>
      <c r="C18" s="8" t="s">
        <v>57</v>
      </c>
      <c r="F18" t="str">
        <f t="shared" si="0"/>
        <v>insert into tblUltah23DivGroup select 'PRODUCTION
', 'MAGANG', 'PRODMAGANAG';</v>
      </c>
    </row>
    <row r="19" spans="1:6" ht="30" x14ac:dyDescent="0.25">
      <c r="A19" s="34" t="s">
        <v>27</v>
      </c>
      <c r="B19" s="8" t="s">
        <v>33</v>
      </c>
      <c r="C19" s="8" t="s">
        <v>33</v>
      </c>
      <c r="F19" t="str">
        <f t="shared" si="0"/>
        <v>insert into tblUltah23DivGroup select 'PRODUCTION
', 'SMTD', 'SMTD';</v>
      </c>
    </row>
    <row r="20" spans="1:6" ht="30" x14ac:dyDescent="0.25">
      <c r="A20" s="34" t="s">
        <v>27</v>
      </c>
      <c r="B20" s="8" t="s">
        <v>34</v>
      </c>
      <c r="C20" s="8" t="s">
        <v>34</v>
      </c>
      <c r="F20" t="str">
        <f t="shared" si="0"/>
        <v>insert into tblUltah23DivGroup select 'PRODUCTION
', 'SMTI', 'SMTI';</v>
      </c>
    </row>
    <row r="21" spans="1:6" ht="30" x14ac:dyDescent="0.25">
      <c r="A21" s="34" t="s">
        <v>35</v>
      </c>
      <c r="B21" s="8" t="s">
        <v>36</v>
      </c>
      <c r="C21" s="8" t="s">
        <v>36</v>
      </c>
      <c r="F21" t="str">
        <f t="shared" si="0"/>
        <v>insert into tblUltah23DivGroup select 'QC
', 'CS', 'CS';</v>
      </c>
    </row>
    <row r="22" spans="1:6" ht="30" x14ac:dyDescent="0.25">
      <c r="A22" s="34" t="s">
        <v>35</v>
      </c>
      <c r="B22" s="8" t="s">
        <v>32</v>
      </c>
      <c r="C22" s="8" t="s">
        <v>58</v>
      </c>
      <c r="F22" t="str">
        <f t="shared" si="0"/>
        <v>insert into tblUltah23DivGroup select 'QC
', 'MAGANG', 'QCMAGANG';</v>
      </c>
    </row>
    <row r="23" spans="1:6" ht="30" x14ac:dyDescent="0.25">
      <c r="A23" s="34" t="s">
        <v>35</v>
      </c>
      <c r="B23" s="8" t="s">
        <v>37</v>
      </c>
      <c r="C23" s="8" t="s">
        <v>37</v>
      </c>
      <c r="F23" t="str">
        <f t="shared" si="0"/>
        <v>insert into tblUltah23DivGroup select 'QC
', 'QA', 'QA';</v>
      </c>
    </row>
    <row r="24" spans="1:6" ht="30" x14ac:dyDescent="0.25">
      <c r="A24" s="34" t="s">
        <v>35</v>
      </c>
      <c r="B24" s="8" t="s">
        <v>38</v>
      </c>
      <c r="C24" s="8" t="s">
        <v>38</v>
      </c>
      <c r="F24" t="str">
        <f t="shared" si="0"/>
        <v>insert into tblUltah23DivGroup select 'QC
', 'DE', 'DE';</v>
      </c>
    </row>
    <row r="25" spans="1:6" ht="30" x14ac:dyDescent="0.25">
      <c r="A25" s="34" t="s">
        <v>35</v>
      </c>
      <c r="B25" s="8" t="s">
        <v>39</v>
      </c>
      <c r="C25" s="8" t="s">
        <v>39</v>
      </c>
      <c r="F25" t="str">
        <f t="shared" si="0"/>
        <v>insert into tblUltah23DivGroup select 'QC
', 'IQC', 'IQC';</v>
      </c>
    </row>
    <row r="26" spans="1:6" ht="30" x14ac:dyDescent="0.25">
      <c r="A26" s="34" t="s">
        <v>35</v>
      </c>
      <c r="B26" s="8" t="s">
        <v>40</v>
      </c>
      <c r="C26" s="8" t="s">
        <v>40</v>
      </c>
      <c r="F26" t="str">
        <f t="shared" si="0"/>
        <v>insert into tblUltah23DivGroup select 'QC
', 'SQC', 'SQC';</v>
      </c>
    </row>
    <row r="27" spans="1:6" ht="30" x14ac:dyDescent="0.25">
      <c r="A27" s="34" t="s">
        <v>41</v>
      </c>
      <c r="B27" s="8" t="s">
        <v>42</v>
      </c>
      <c r="C27" s="8" t="s">
        <v>42</v>
      </c>
      <c r="F27" t="str">
        <f t="shared" si="0"/>
        <v>insert into tblUltah23DivGroup select 'PRODUCTION CONTROL
', 'LOG', 'LOG';</v>
      </c>
    </row>
    <row r="28" spans="1:6" ht="30" x14ac:dyDescent="0.25">
      <c r="A28" s="34" t="s">
        <v>41</v>
      </c>
      <c r="B28" s="8" t="s">
        <v>43</v>
      </c>
      <c r="C28" s="8" t="s">
        <v>43</v>
      </c>
      <c r="F28" t="str">
        <f t="shared" si="0"/>
        <v>insert into tblUltah23DivGroup select 'PRODUCTION CONTROL
', 'PLA', 'PLA';</v>
      </c>
    </row>
    <row r="29" spans="1:6" ht="30" x14ac:dyDescent="0.25">
      <c r="A29" s="34" t="s">
        <v>41</v>
      </c>
      <c r="B29" s="8" t="s">
        <v>44</v>
      </c>
      <c r="C29" s="8" t="s">
        <v>44</v>
      </c>
      <c r="F29" t="str">
        <f t="shared" si="0"/>
        <v>insert into tblUltah23DivGroup select 'PRODUCTION CONTROL
', 'MC', 'MC';</v>
      </c>
    </row>
    <row r="30" spans="1:6" ht="30" x14ac:dyDescent="0.25">
      <c r="A30" s="12" t="s">
        <v>45</v>
      </c>
      <c r="B30" s="12" t="s">
        <v>45</v>
      </c>
      <c r="C30" s="12" t="s">
        <v>45</v>
      </c>
      <c r="F30" t="str">
        <f t="shared" si="0"/>
        <v>insert into tblUltah23DivGroup select 'JAPANESE
', 'JAPANESE
', 'JAPANESE
';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18" sqref="B18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51</v>
      </c>
      <c r="B1" t="s">
        <v>50</v>
      </c>
    </row>
    <row r="2" spans="1:2" x14ac:dyDescent="0.25">
      <c r="A2" t="s">
        <v>52</v>
      </c>
      <c r="B2" s="10">
        <v>1</v>
      </c>
    </row>
    <row r="3" spans="1:2" x14ac:dyDescent="0.25">
      <c r="A3" t="s">
        <v>53</v>
      </c>
      <c r="B3" s="2">
        <v>1</v>
      </c>
    </row>
    <row r="4" spans="1:2" x14ac:dyDescent="0.25">
      <c r="A4" s="37" t="s">
        <v>16</v>
      </c>
      <c r="B4" s="2">
        <v>2</v>
      </c>
    </row>
    <row r="5" spans="1:2" x14ac:dyDescent="0.25">
      <c r="A5" s="8" t="s">
        <v>17</v>
      </c>
      <c r="B5" s="2">
        <v>1</v>
      </c>
    </row>
    <row r="6" spans="1:2" x14ac:dyDescent="0.25">
      <c r="A6" s="8" t="s">
        <v>54</v>
      </c>
      <c r="B6" s="2">
        <v>1</v>
      </c>
    </row>
    <row r="7" spans="1:2" x14ac:dyDescent="0.25">
      <c r="A7" s="8" t="s">
        <v>55</v>
      </c>
      <c r="B7" s="2">
        <v>1</v>
      </c>
    </row>
    <row r="8" spans="1:2" x14ac:dyDescent="0.25">
      <c r="A8" s="38" t="s">
        <v>56</v>
      </c>
      <c r="B8" s="40">
        <v>2</v>
      </c>
    </row>
    <row r="9" spans="1:2" x14ac:dyDescent="0.25">
      <c r="A9" s="39" t="s">
        <v>24</v>
      </c>
      <c r="B9" s="23">
        <v>2</v>
      </c>
    </row>
    <row r="10" spans="1:2" x14ac:dyDescent="0.25">
      <c r="A10" s="39" t="s">
        <v>25</v>
      </c>
      <c r="B10" s="23">
        <v>1</v>
      </c>
    </row>
    <row r="11" spans="1:2" x14ac:dyDescent="0.25">
      <c r="A11" s="8" t="s">
        <v>26</v>
      </c>
      <c r="B11" s="2">
        <v>4</v>
      </c>
    </row>
    <row r="12" spans="1:2" x14ac:dyDescent="0.25">
      <c r="A12" s="8" t="s">
        <v>28</v>
      </c>
      <c r="B12" s="2">
        <v>18</v>
      </c>
    </row>
    <row r="13" spans="1:2" x14ac:dyDescent="0.25">
      <c r="A13" s="8" t="s">
        <v>29</v>
      </c>
      <c r="B13" s="2">
        <v>2</v>
      </c>
    </row>
    <row r="14" spans="1:2" x14ac:dyDescent="0.25">
      <c r="A14" s="8" t="s">
        <v>30</v>
      </c>
      <c r="B14" s="2">
        <v>2</v>
      </c>
    </row>
    <row r="15" spans="1:2" x14ac:dyDescent="0.25">
      <c r="A15" s="8" t="s">
        <v>31</v>
      </c>
      <c r="B15" s="2">
        <v>8</v>
      </c>
    </row>
    <row r="16" spans="1:2" x14ac:dyDescent="0.25">
      <c r="A16" s="8" t="s">
        <v>57</v>
      </c>
      <c r="B16" s="2">
        <v>0</v>
      </c>
    </row>
    <row r="17" spans="1:2" x14ac:dyDescent="0.25">
      <c r="A17" s="8" t="s">
        <v>33</v>
      </c>
      <c r="B17" s="2">
        <v>11</v>
      </c>
    </row>
    <row r="18" spans="1:2" x14ac:dyDescent="0.25">
      <c r="A18" s="8" t="s">
        <v>34</v>
      </c>
      <c r="B18" s="2">
        <v>2</v>
      </c>
    </row>
    <row r="19" spans="1:2" x14ac:dyDescent="0.25">
      <c r="A19" s="8" t="s">
        <v>36</v>
      </c>
      <c r="B19" s="2">
        <v>1</v>
      </c>
    </row>
    <row r="20" spans="1:2" x14ac:dyDescent="0.25">
      <c r="A20" s="8" t="s">
        <v>58</v>
      </c>
      <c r="B20" s="2">
        <v>0</v>
      </c>
    </row>
    <row r="21" spans="1:2" x14ac:dyDescent="0.25">
      <c r="A21" s="8" t="s">
        <v>37</v>
      </c>
      <c r="B21" s="2">
        <v>4</v>
      </c>
    </row>
    <row r="22" spans="1:2" x14ac:dyDescent="0.25">
      <c r="A22" s="8" t="s">
        <v>38</v>
      </c>
      <c r="B22" s="2">
        <v>1</v>
      </c>
    </row>
    <row r="23" spans="1:2" x14ac:dyDescent="0.25">
      <c r="A23" s="8" t="s">
        <v>39</v>
      </c>
      <c r="B23" s="2">
        <v>3</v>
      </c>
    </row>
    <row r="24" spans="1:2" x14ac:dyDescent="0.25">
      <c r="A24" s="8" t="s">
        <v>40</v>
      </c>
      <c r="B24" s="2">
        <v>2</v>
      </c>
    </row>
    <row r="25" spans="1:2" x14ac:dyDescent="0.25">
      <c r="A25" s="8" t="s">
        <v>42</v>
      </c>
      <c r="B25" s="2">
        <v>2</v>
      </c>
    </row>
    <row r="26" spans="1:2" x14ac:dyDescent="0.25">
      <c r="A26" s="8" t="s">
        <v>43</v>
      </c>
      <c r="B26" s="2">
        <v>2</v>
      </c>
    </row>
    <row r="27" spans="1:2" x14ac:dyDescent="0.25">
      <c r="A27" s="8" t="s">
        <v>44</v>
      </c>
      <c r="B27" s="2">
        <v>6</v>
      </c>
    </row>
    <row r="28" spans="1:2" ht="30" x14ac:dyDescent="0.25">
      <c r="A28" s="12" t="s">
        <v>45</v>
      </c>
      <c r="B28" s="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06 Okt (3)</vt:lpstr>
      <vt:lpstr>Dept</vt:lpstr>
      <vt:lpstr>Kuota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ga3</dc:creator>
  <cp:lastModifiedBy>edp3</cp:lastModifiedBy>
  <dcterms:created xsi:type="dcterms:W3CDTF">2020-11-23T04:51:39Z</dcterms:created>
  <dcterms:modified xsi:type="dcterms:W3CDTF">2020-11-25T04:47:59Z</dcterms:modified>
</cp:coreProperties>
</file>