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Medical Informatics Application Development\matlabProject\tugasKelompok\"/>
    </mc:Choice>
  </mc:AlternateContent>
  <xr:revisionPtr revIDLastSave="0" documentId="13_ncr:1_{853B5B08-BD96-4FF9-8D6F-614EEF933C4F}" xr6:coauthVersionLast="45" xr6:coauthVersionMax="45" xr10:uidLastSave="{00000000-0000-0000-0000-000000000000}"/>
  <bookViews>
    <workbookView xWindow="-120" yWindow="-120" windowWidth="20730" windowHeight="11160" xr2:uid="{9EECC4E5-4668-4C54-A673-FCEB507A0CE8}"/>
  </bookViews>
  <sheets>
    <sheet name="tugasKelompokFinal" sheetId="3" r:id="rId1"/>
    <sheet name="tugasKelompok" sheetId="1" r:id="rId2"/>
    <sheet name="tugasKelompokTerbaru" sheetId="5" r:id="rId3"/>
    <sheet name="Sheet6" sheetId="6" r:id="rId4"/>
  </sheets>
  <definedNames>
    <definedName name="_xlnm._FilterDatabase" localSheetId="3" hidden="1">Sheet6!$B$1:$E$33</definedName>
    <definedName name="_xlnm._FilterDatabase" localSheetId="2" hidden="1">tugasKelompokTerbaru!$N$3:$Q$74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6" i="5" l="1"/>
  <c r="Y5" i="5"/>
  <c r="Y4" i="5"/>
  <c r="Y3" i="5"/>
  <c r="J5" i="5"/>
  <c r="K5" i="5"/>
  <c r="L5" i="5"/>
  <c r="J6" i="5"/>
  <c r="K6" i="5"/>
  <c r="L6" i="5"/>
  <c r="J7" i="5"/>
  <c r="K7" i="5"/>
  <c r="L7" i="5"/>
  <c r="J8" i="5"/>
  <c r="K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J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35" i="5"/>
  <c r="K35" i="5"/>
  <c r="L35" i="5"/>
  <c r="J36" i="5"/>
  <c r="K36" i="5"/>
  <c r="L36" i="5"/>
  <c r="J37" i="5"/>
  <c r="K37" i="5"/>
  <c r="L37" i="5"/>
  <c r="J38" i="5"/>
  <c r="K38" i="5"/>
  <c r="L38" i="5"/>
  <c r="J39" i="5"/>
  <c r="K39" i="5"/>
  <c r="L39" i="5"/>
  <c r="J40" i="5"/>
  <c r="K40" i="5"/>
  <c r="L40" i="5"/>
  <c r="J41" i="5"/>
  <c r="K41" i="5"/>
  <c r="L41" i="5"/>
  <c r="J42" i="5"/>
  <c r="K42" i="5"/>
  <c r="L42" i="5"/>
  <c r="J43" i="5"/>
  <c r="K43" i="5"/>
  <c r="L43" i="5"/>
  <c r="J44" i="5"/>
  <c r="J45" i="5"/>
  <c r="K45" i="5"/>
  <c r="L45" i="5"/>
  <c r="J46" i="5"/>
  <c r="K46" i="5"/>
  <c r="L46" i="5"/>
  <c r="J47" i="5"/>
  <c r="K47" i="5"/>
  <c r="L47" i="5"/>
  <c r="J48" i="5"/>
  <c r="K48" i="5"/>
  <c r="L48" i="5"/>
  <c r="J49" i="5"/>
  <c r="K49" i="5"/>
  <c r="L49" i="5"/>
  <c r="J50" i="5"/>
  <c r="K50" i="5"/>
  <c r="L50" i="5"/>
  <c r="J51" i="5"/>
  <c r="K51" i="5"/>
  <c r="L51" i="5"/>
  <c r="J52" i="5"/>
  <c r="K52" i="5"/>
  <c r="L52" i="5"/>
  <c r="J53" i="5"/>
  <c r="K53" i="5"/>
  <c r="L53" i="5"/>
  <c r="J54" i="5"/>
  <c r="K54" i="5"/>
  <c r="L54" i="5"/>
  <c r="J55" i="5"/>
  <c r="K55" i="5"/>
  <c r="L55" i="5"/>
  <c r="J56" i="5"/>
  <c r="K56" i="5"/>
  <c r="L56" i="5"/>
  <c r="J57" i="5"/>
  <c r="K57" i="5"/>
  <c r="L57" i="5"/>
  <c r="J58" i="5"/>
  <c r="K58" i="5"/>
  <c r="L58" i="5"/>
  <c r="J59" i="5"/>
  <c r="K59" i="5"/>
  <c r="L59" i="5"/>
  <c r="J60" i="5"/>
  <c r="K60" i="5"/>
  <c r="L60" i="5"/>
  <c r="J61" i="5"/>
  <c r="K61" i="5"/>
  <c r="L61" i="5"/>
  <c r="J62" i="5"/>
  <c r="K62" i="5"/>
  <c r="L62" i="5"/>
  <c r="J63" i="5"/>
  <c r="K63" i="5"/>
  <c r="L63" i="5"/>
  <c r="J64" i="5"/>
  <c r="K64" i="5"/>
  <c r="L64" i="5"/>
  <c r="J65" i="5"/>
  <c r="K65" i="5"/>
  <c r="L65" i="5"/>
  <c r="J66" i="5"/>
  <c r="K66" i="5"/>
  <c r="L66" i="5"/>
  <c r="J67" i="5"/>
  <c r="K67" i="5"/>
  <c r="L67" i="5"/>
  <c r="J68" i="5"/>
  <c r="K68" i="5"/>
  <c r="L68" i="5"/>
  <c r="J69" i="5"/>
  <c r="K69" i="5"/>
  <c r="L69" i="5"/>
  <c r="J70" i="5"/>
  <c r="K70" i="5"/>
  <c r="L70" i="5"/>
  <c r="J71" i="5"/>
  <c r="K71" i="5"/>
  <c r="L71" i="5"/>
  <c r="J72" i="5"/>
  <c r="K72" i="5"/>
  <c r="L72" i="5"/>
  <c r="J73" i="5"/>
  <c r="K73" i="5"/>
  <c r="L73" i="5"/>
  <c r="J74" i="5"/>
  <c r="K74" i="5"/>
  <c r="L74" i="5"/>
  <c r="L4" i="5"/>
  <c r="K4" i="5"/>
  <c r="J4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Y6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K4" i="3"/>
  <c r="L4" i="3"/>
  <c r="J4" i="3"/>
  <c r="I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G4" i="3"/>
  <c r="F4" i="3"/>
  <c r="E4" i="3"/>
  <c r="Y5" i="3"/>
  <c r="Y4" i="3"/>
  <c r="Y3" i="3"/>
  <c r="Y7" i="5" l="1"/>
  <c r="Y7" i="3"/>
  <c r="Y7" i="1"/>
  <c r="Y6" i="1"/>
  <c r="Y5" i="1"/>
  <c r="Y4" i="1"/>
  <c r="Y3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7" i="1"/>
  <c r="L47" i="1" s="1"/>
  <c r="G48" i="1"/>
  <c r="L48" i="1" s="1"/>
  <c r="G50" i="1"/>
  <c r="L50" i="1" s="1"/>
  <c r="G51" i="1"/>
  <c r="L51" i="1" s="1"/>
  <c r="G52" i="1"/>
  <c r="L52" i="1" s="1"/>
  <c r="G53" i="1"/>
  <c r="L53" i="1" s="1"/>
  <c r="G54" i="1"/>
  <c r="L54" i="1" s="1"/>
  <c r="G55" i="1"/>
  <c r="L55" i="1" s="1"/>
  <c r="G56" i="1"/>
  <c r="L56" i="1" s="1"/>
  <c r="G57" i="1"/>
  <c r="L57" i="1" s="1"/>
  <c r="G58" i="1"/>
  <c r="L58" i="1" s="1"/>
  <c r="G59" i="1"/>
  <c r="L59" i="1" s="1"/>
  <c r="G60" i="1"/>
  <c r="L60" i="1" s="1"/>
  <c r="G61" i="1"/>
  <c r="L61" i="1" s="1"/>
  <c r="G65" i="1"/>
  <c r="L65" i="1" s="1"/>
  <c r="G66" i="1"/>
  <c r="L66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7" i="1"/>
  <c r="L77" i="1" s="1"/>
  <c r="G78" i="1"/>
  <c r="L78" i="1" s="1"/>
  <c r="G79" i="1"/>
  <c r="L79" i="1" s="1"/>
  <c r="G80" i="1"/>
  <c r="L80" i="1" s="1"/>
  <c r="G81" i="1"/>
  <c r="L81" i="1" s="1"/>
  <c r="G82" i="1"/>
  <c r="L82" i="1" s="1"/>
  <c r="G83" i="1"/>
  <c r="L83" i="1" s="1"/>
  <c r="G84" i="1"/>
  <c r="L84" i="1" s="1"/>
  <c r="G85" i="1"/>
  <c r="L85" i="1" s="1"/>
  <c r="G86" i="1"/>
  <c r="L86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4" i="1"/>
  <c r="L4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7" i="1"/>
  <c r="K47" i="1" s="1"/>
  <c r="F48" i="1"/>
  <c r="K48" i="1" s="1"/>
  <c r="F50" i="1"/>
  <c r="K50" i="1" s="1"/>
  <c r="F51" i="1"/>
  <c r="K51" i="1" s="1"/>
  <c r="F52" i="1"/>
  <c r="K52" i="1" s="1"/>
  <c r="F53" i="1"/>
  <c r="K53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61" i="1"/>
  <c r="K61" i="1" s="1"/>
  <c r="F65" i="1"/>
  <c r="K65" i="1" s="1"/>
  <c r="F66" i="1"/>
  <c r="K66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K73" i="1" s="1"/>
  <c r="F74" i="1"/>
  <c r="K74" i="1" s="1"/>
  <c r="F75" i="1"/>
  <c r="K75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14" i="1"/>
  <c r="K1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4" i="1"/>
  <c r="K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23" i="1"/>
  <c r="J23" i="1" s="1"/>
  <c r="E24" i="1"/>
  <c r="J24" i="1" s="1"/>
  <c r="E25" i="1"/>
  <c r="J25" i="1" s="1"/>
  <c r="E26" i="1"/>
  <c r="J26" i="1" s="1"/>
  <c r="E27" i="1"/>
  <c r="J27" i="1" s="1"/>
  <c r="E28" i="1"/>
  <c r="J28" i="1" s="1"/>
  <c r="E29" i="1"/>
  <c r="J29" i="1" s="1"/>
  <c r="E30" i="1"/>
  <c r="J30" i="1" s="1"/>
  <c r="E31" i="1"/>
  <c r="J31" i="1" s="1"/>
  <c r="E32" i="1"/>
  <c r="J32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J41" i="1" s="1"/>
  <c r="E42" i="1"/>
  <c r="J42" i="1" s="1"/>
  <c r="E43" i="1"/>
  <c r="J43" i="1" s="1"/>
  <c r="E44" i="1"/>
  <c r="J44" i="1" s="1"/>
  <c r="E45" i="1"/>
  <c r="J45" i="1" s="1"/>
  <c r="E46" i="1"/>
  <c r="J46" i="1" s="1"/>
  <c r="E47" i="1"/>
  <c r="J47" i="1" s="1"/>
  <c r="E48" i="1"/>
  <c r="J48" i="1" s="1"/>
  <c r="E49" i="1"/>
  <c r="J49" i="1" s="1"/>
  <c r="E50" i="1"/>
  <c r="J50" i="1" s="1"/>
  <c r="E51" i="1"/>
  <c r="J51" i="1" s="1"/>
  <c r="E52" i="1"/>
  <c r="J52" i="1" s="1"/>
  <c r="E53" i="1"/>
  <c r="J53" i="1" s="1"/>
  <c r="E54" i="1"/>
  <c r="J54" i="1" s="1"/>
  <c r="E55" i="1"/>
  <c r="J55" i="1" s="1"/>
  <c r="E56" i="1"/>
  <c r="J56" i="1" s="1"/>
  <c r="E57" i="1"/>
  <c r="J57" i="1" s="1"/>
  <c r="E58" i="1"/>
  <c r="J58" i="1" s="1"/>
  <c r="E59" i="1"/>
  <c r="J59" i="1" s="1"/>
  <c r="E60" i="1"/>
  <c r="J60" i="1" s="1"/>
  <c r="E61" i="1"/>
  <c r="J61" i="1" s="1"/>
  <c r="E62" i="1"/>
  <c r="J62" i="1" s="1"/>
  <c r="E63" i="1"/>
  <c r="J63" i="1" s="1"/>
  <c r="E64" i="1"/>
  <c r="J64" i="1" s="1"/>
  <c r="E65" i="1"/>
  <c r="J65" i="1" s="1"/>
  <c r="E66" i="1"/>
  <c r="J66" i="1" s="1"/>
  <c r="E67" i="1"/>
  <c r="J67" i="1" s="1"/>
  <c r="E68" i="1"/>
  <c r="J68" i="1" s="1"/>
  <c r="E69" i="1"/>
  <c r="J69" i="1" s="1"/>
  <c r="E70" i="1"/>
  <c r="J70" i="1" s="1"/>
  <c r="E71" i="1"/>
  <c r="J71" i="1" s="1"/>
  <c r="E72" i="1"/>
  <c r="J72" i="1" s="1"/>
  <c r="E73" i="1"/>
  <c r="J73" i="1" s="1"/>
  <c r="E74" i="1"/>
  <c r="J74" i="1" s="1"/>
  <c r="E75" i="1"/>
  <c r="J75" i="1" s="1"/>
  <c r="E76" i="1"/>
  <c r="J76" i="1" s="1"/>
  <c r="E77" i="1"/>
  <c r="J77" i="1" s="1"/>
  <c r="E78" i="1"/>
  <c r="J78" i="1" s="1"/>
  <c r="E79" i="1"/>
  <c r="J79" i="1" s="1"/>
  <c r="E80" i="1"/>
  <c r="J80" i="1" s="1"/>
  <c r="E81" i="1"/>
  <c r="J81" i="1" s="1"/>
  <c r="E82" i="1"/>
  <c r="J82" i="1" s="1"/>
  <c r="E83" i="1"/>
  <c r="J83" i="1" s="1"/>
  <c r="E84" i="1"/>
  <c r="J84" i="1" s="1"/>
  <c r="E85" i="1"/>
  <c r="J85" i="1" s="1"/>
  <c r="E86" i="1"/>
  <c r="J86" i="1" s="1"/>
  <c r="E4" i="1"/>
  <c r="J4" i="1" s="1"/>
</calcChain>
</file>

<file path=xl/sharedStrings.xml><?xml version="1.0" encoding="utf-8"?>
<sst xmlns="http://schemas.openxmlformats.org/spreadsheetml/2006/main" count="322" uniqueCount="203">
  <si>
    <t>INDEX</t>
  </si>
  <si>
    <t>CIRI</t>
  </si>
  <si>
    <t>|1.8340|0.1499|0.0010</t>
  </si>
  <si>
    <t>|0.4340|0.0857|0.0013</t>
  </si>
  <si>
    <t>|2.0140|0.2520|0.0025</t>
  </si>
  <si>
    <t>|1.8160|0.1531|0.0010</t>
  </si>
  <si>
    <t>|1.2960|0.1493|0.0014</t>
  </si>
  <si>
    <t>|0.0560|0.0421|0.0025</t>
  </si>
  <si>
    <t>|1.0080|0.1338|0.0014</t>
  </si>
  <si>
    <t>|2.2970|0.1700|0.0010</t>
  </si>
  <si>
    <t>|0.3300|0.0909|0.0020</t>
  </si>
  <si>
    <t>|0.0010|0|0</t>
  </si>
  <si>
    <t>|0.0020|0.0020|0.0002</t>
  </si>
  <si>
    <t>|2.7570|0.1867|0.0010</t>
  </si>
  <si>
    <t>|2.3180|0.1686|0.0010</t>
  </si>
  <si>
    <t>|2.3720|0.1752|0.0010</t>
  </si>
  <si>
    <t>|2.4210|0.1737|0.0010</t>
  </si>
  <si>
    <t>|0.0040|0.0046|0.0004</t>
  </si>
  <si>
    <t>|0.2660|0.0871|0.0023</t>
  </si>
  <si>
    <t>|1.9000|0.1540|0.0010</t>
  </si>
  <si>
    <t>|2.4950|0.1765|0.0010</t>
  </si>
  <si>
    <t>|1.9670|0.1611|0.0011</t>
  </si>
  <si>
    <t>|1.9890|0.1607|0.0010</t>
  </si>
  <si>
    <t>|2.1670|0.1677|0.0010</t>
  </si>
  <si>
    <t>|2.2750|0.1724|0.0010</t>
  </si>
  <si>
    <t>|4.3050|0.2525|0.0012</t>
  </si>
  <si>
    <t>|3.8240|0.2668|0.0015</t>
  </si>
  <si>
    <t>|0.6990|0.1141|0.0015</t>
  </si>
  <si>
    <t>|2.3400|0.1725|0.0010</t>
  </si>
  <si>
    <t>|2.1740|0.1643|0.0010</t>
  </si>
  <si>
    <t>|1.8020|0.1583|0.0011</t>
  </si>
  <si>
    <t>|0.0570|0.0327|0.0015</t>
  </si>
  <si>
    <t>|0.0030|0.0031|0.0003</t>
  </si>
  <si>
    <t>|0.1330|0.0453|0.0012</t>
  </si>
  <si>
    <t>|0.0110|0.0196|0.0028</t>
  </si>
  <si>
    <t>|1.7820|0.1521|0.0010</t>
  </si>
  <si>
    <t>|2.1760|0.1645|0.0010</t>
  </si>
  <si>
    <t>|1.4440|0.1441|0.0011</t>
  </si>
  <si>
    <t>|3.0570|0.2012|0.0011</t>
  </si>
  <si>
    <t>|0.7600|0.1124|0.0013</t>
  </si>
  <si>
    <t>|1.9060|0.1551|0.0010</t>
  </si>
  <si>
    <t>|2.4370|0.1736|0.0010</t>
  </si>
  <si>
    <t>|1.9360|0.1628|0.0011</t>
  </si>
  <si>
    <t>|1.8030|0.1489|0.0010</t>
  </si>
  <si>
    <t>|2.1180|0.1623|0.0010</t>
  </si>
  <si>
    <t>|5.4440|0.2775|0.0011</t>
  </si>
  <si>
    <t>|2.2140|0.1669|0.0010</t>
  </si>
  <si>
    <t>|3.7910|0.2216|0.0010</t>
  </si>
  <si>
    <t>|2.4330|0.1751|0.0010</t>
  </si>
  <si>
    <t>|1.4630|0.1458|0.0012</t>
  </si>
  <si>
    <t>|2.5210|0.1784|0.0010</t>
  </si>
  <si>
    <t>|1.9180|0.1542|0.0010</t>
  </si>
  <si>
    <t>|2.4480|0.1736|0.0010</t>
  </si>
  <si>
    <t>|1.4380|0.1470|0.0012</t>
  </si>
  <si>
    <t>|3.3710|0.2495|0.0015</t>
  </si>
  <si>
    <t>|2.4340|0.1753|0.0010</t>
  </si>
  <si>
    <t>|2.2900|0.1697|0.0010</t>
  </si>
  <si>
    <t>|0.0040|0.0044|0.0004</t>
  </si>
  <si>
    <t>|0.0040|0.0036|0.0003</t>
  </si>
  <si>
    <t>|2.5380|0.1777|0.0010</t>
  </si>
  <si>
    <t>|4.8550|0.2568|0.0011</t>
  </si>
  <si>
    <t>|4.2990|0.2372|0.0010</t>
  </si>
  <si>
    <t>|2.3110|0.1707|0.0010</t>
  </si>
  <si>
    <t>|0.0070|0.0069|0.0005</t>
  </si>
  <si>
    <t>|0.0040|0.0051|0.0005</t>
  </si>
  <si>
    <t>|2.3730|0.1725|0.0010</t>
  </si>
  <si>
    <t>|3.4820|0.2367|0.0013</t>
  </si>
  <si>
    <t>|2.2740|0.1686|0.0010</t>
  </si>
  <si>
    <t>|2.0450|0.1596|0.0010</t>
  </si>
  <si>
    <t>|2.1850|0.1733|0.0011</t>
  </si>
  <si>
    <t>|2.8030|0.2093|0.0012</t>
  </si>
  <si>
    <t>|1.6490|0.1512|0.0011</t>
  </si>
  <si>
    <t>|1.3350|0.1396|0.0012</t>
  </si>
  <si>
    <t>|0.8750|0.1232|0.0014</t>
  </si>
  <si>
    <t>|0.0320|0.0377|0.0035</t>
  </si>
  <si>
    <t>AREA</t>
  </si>
  <si>
    <t>PERIMETER</t>
  </si>
  <si>
    <t>ROUNDNESS</t>
  </si>
  <si>
    <t>1.0e+03 *</t>
  </si>
  <si>
    <t>TROMBOSIT</t>
  </si>
  <si>
    <t>COUNT</t>
  </si>
  <si>
    <t>ERITROSIT</t>
  </si>
  <si>
    <t>LEUKOSIT</t>
  </si>
  <si>
    <t>D  A  T  A    C  I  R  I    O  B  Y  E  K    C  I  T  R  A</t>
  </si>
  <si>
    <t>JUMLAH OBYEK</t>
  </si>
  <si>
    <t>TIDAK DIKETAHUI</t>
  </si>
  <si>
    <t>TOTAL</t>
  </si>
  <si>
    <t>3.49220.28180.0018</t>
  </si>
  <si>
    <t>0.27320.01830.0001</t>
  </si>
  <si>
    <t>0.23040.01670.0001</t>
  </si>
  <si>
    <t>0.23470.01690.0001</t>
  </si>
  <si>
    <t>0.24060.01720.0001</t>
  </si>
  <si>
    <t>0.18850.01510.0001</t>
  </si>
  <si>
    <t>0.19340.01540.0001</t>
  </si>
  <si>
    <t>0.24740.01740.0001</t>
  </si>
  <si>
    <t>0.21410.01610.0001</t>
  </si>
  <si>
    <t>0.22540.01710.0001</t>
  </si>
  <si>
    <t>0.42250.02440.0001</t>
  </si>
  <si>
    <t>0.37380.02520.0001</t>
  </si>
  <si>
    <t>0.23090.01680.0001</t>
  </si>
  <si>
    <t>0.21580.01620.0001</t>
  </si>
  <si>
    <t>0.17780.01540.0001</t>
  </si>
  <si>
    <t>0.00440.00220.0001</t>
  </si>
  <si>
    <t>0.01230.00390.0001</t>
  </si>
  <si>
    <t>0.17700.01500.0001</t>
  </si>
  <si>
    <t>0.30210.01940.0001</t>
  </si>
  <si>
    <t>0.18830.01510.0001</t>
  </si>
  <si>
    <t>0.07450.01030.0001</t>
  </si>
  <si>
    <t>0.24200.01720.0001</t>
  </si>
  <si>
    <t>0.19110.01590.0001</t>
  </si>
  <si>
    <t>0.17890.01480.0001</t>
  </si>
  <si>
    <t>0.20960.01610.0001</t>
  </si>
  <si>
    <t>0.54470.02720.0001</t>
  </si>
  <si>
    <t>0.22020.01630.0001</t>
  </si>
  <si>
    <t>0.24060.01730.0001</t>
  </si>
  <si>
    <t>0.25070.01750.0001</t>
  </si>
  <si>
    <t>0.19060.01520.0001</t>
  </si>
  <si>
    <t>0.24360.01720.0001</t>
  </si>
  <si>
    <t>0.32490.02380.0001</t>
  </si>
  <si>
    <t>0.24140.01720.0001</t>
  </si>
  <si>
    <t>0.22620.01650.0001</t>
  </si>
  <si>
    <t>0.25130.01750.0001</t>
  </si>
  <si>
    <t>0.47950.02500.0001</t>
  </si>
  <si>
    <t>0.42520.02310.0001</t>
  </si>
  <si>
    <t>0.22930.01670.0001</t>
  </si>
  <si>
    <t>0.23540.01700.0001</t>
  </si>
  <si>
    <t>0.34340.02270.0001</t>
  </si>
  <si>
    <t>0.22550.01660.0001</t>
  </si>
  <si>
    <t>0.20330.01570.0001</t>
  </si>
  <si>
    <t>1.0e+04 *</t>
  </si>
  <si>
    <t>1.83400.14990.0010</t>
  </si>
  <si>
    <t>0.43400.08570.0013</t>
  </si>
  <si>
    <t>2.01800.25200.0025</t>
  </si>
  <si>
    <t>1.81600.15310.0010</t>
  </si>
  <si>
    <t>1.29600.14930.0014</t>
  </si>
  <si>
    <t>0.05600.04210.0025</t>
  </si>
  <si>
    <t>1.00800.13380.0014</t>
  </si>
  <si>
    <t>2.29700.17000.0010</t>
  </si>
  <si>
    <t>0.33000.09090.0020</t>
  </si>
  <si>
    <t>0.0010 0 0</t>
  </si>
  <si>
    <t>0.00200.00200.0002</t>
  </si>
  <si>
    <t>2.75700.18670.0010</t>
  </si>
  <si>
    <t>2.31800.16860.0010</t>
  </si>
  <si>
    <t>2.37200.17520.0010</t>
  </si>
  <si>
    <t>2.42100.17370.0010</t>
  </si>
  <si>
    <t>0.00400.00460.0004</t>
  </si>
  <si>
    <t>0.26600.08710.0023</t>
  </si>
  <si>
    <t>1.90000.15400.0010</t>
  </si>
  <si>
    <t>2.49500.17650.0010</t>
  </si>
  <si>
    <t>1.96700.16110.0011</t>
  </si>
  <si>
    <t>1.98900.16070.0010</t>
  </si>
  <si>
    <t>2.16700.16770.0010</t>
  </si>
  <si>
    <t>2.27500.17240.0010</t>
  </si>
  <si>
    <t>4.83200.25250.0011</t>
  </si>
  <si>
    <t>4.71700.26680.0012</t>
  </si>
  <si>
    <t>0.69900.11410.0015</t>
  </si>
  <si>
    <t>2.34000.17250.0010</t>
  </si>
  <si>
    <t>2.17400.16430.0010</t>
  </si>
  <si>
    <t>1.80200.15830.0011</t>
  </si>
  <si>
    <t>0.05800.03270.0015</t>
  </si>
  <si>
    <t>0.00300.00310.0003</t>
  </si>
  <si>
    <t>0.13300.04530.0012</t>
  </si>
  <si>
    <t>0.01100.01960.0028</t>
  </si>
  <si>
    <t>1.78200.15210.0010</t>
  </si>
  <si>
    <t>2.17600.16450.0010</t>
  </si>
  <si>
    <t>1.44400.14410.0011</t>
  </si>
  <si>
    <t>3.05700.20120.0011</t>
  </si>
  <si>
    <t>0.76300.11240.0013</t>
  </si>
  <si>
    <t>1.90600.15510.0010</t>
  </si>
  <si>
    <t>2.43700.17360.0010</t>
  </si>
  <si>
    <t>1.94900.16280.0011</t>
  </si>
  <si>
    <t>1.80300.14890.0010</t>
  </si>
  <si>
    <t>2.11800.16230.0010</t>
  </si>
  <si>
    <t>5.44400.27750.0011</t>
  </si>
  <si>
    <t>2.21400.16690.0010</t>
  </si>
  <si>
    <t>3.79100.22160.0010</t>
  </si>
  <si>
    <t>2.43300.17510.0010</t>
  </si>
  <si>
    <t>1.46300.14580.0012</t>
  </si>
  <si>
    <t>2.52100.17840.0010</t>
  </si>
  <si>
    <t>1.91800.15420.0010</t>
  </si>
  <si>
    <t>2.44800.17360.0010</t>
  </si>
  <si>
    <t>1.43800.14700.0012</t>
  </si>
  <si>
    <t>4.65800.24950.0011</t>
  </si>
  <si>
    <t>2.43400.17530.0010</t>
  </si>
  <si>
    <t>2.29000.16970.0010</t>
  </si>
  <si>
    <t>2.53800.17770.0010</t>
  </si>
  <si>
    <t>4.96400.25680.0011</t>
  </si>
  <si>
    <t>4.29900.23720.0010</t>
  </si>
  <si>
    <t>2.31100.17070.0010</t>
  </si>
  <si>
    <t>2.37300.17250.0010</t>
  </si>
  <si>
    <t>3.59900.23670.0012</t>
  </si>
  <si>
    <t>2.27400.16860.0010</t>
  </si>
  <si>
    <t>2.04500.15960.0010</t>
  </si>
  <si>
    <t>2.29800.17330.0010</t>
  </si>
  <si>
    <t>2.80300.20930.0012</t>
  </si>
  <si>
    <t>1.64900.15120.0011</t>
  </si>
  <si>
    <t>1.33500.13960.0012</t>
  </si>
  <si>
    <t>0.87500.12320.0014</t>
  </si>
  <si>
    <t>0.03200.03770.0035</t>
  </si>
  <si>
    <t>index</t>
  </si>
  <si>
    <t>area</t>
  </si>
  <si>
    <t>oeri</t>
  </si>
  <si>
    <t>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</si>
</sst>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0" fillId="8" borderId="0" xfId="0" applyFill="1"/>
  </cellXfs>
  <cellStyles count="1">
    <cellStyle name="Normal" xfId="0" builtinId="0"/>
  </cellStyles>
  <dxfs count="6">
    <dxf>
      <fill>
        <patternFill patternType="solid">
          <fgColor rgb="FFAEAAAA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EAAA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E476-D520-42C9-BBFE-9EA2578EBD68}">
  <sheetPr>
    <tabColor rgb="FFFFFF00"/>
  </sheetPr>
  <dimension ref="B1:Y89"/>
  <sheetViews>
    <sheetView tabSelected="1" topLeftCell="H1" zoomScale="80" zoomScaleNormal="80" workbookViewId="0">
      <selection activeCell="U14" sqref="U14"/>
    </sheetView>
  </sheetViews>
  <sheetFormatPr defaultRowHeight="15" x14ac:dyDescent="0.25"/>
  <cols>
    <col min="1" max="1" width="4.28515625" customWidth="1"/>
    <col min="2" max="2" width="19.85546875" style="1" customWidth="1"/>
    <col min="3" max="3" width="19.85546875" customWidth="1"/>
    <col min="4" max="8" width="19.85546875" style="1" customWidth="1"/>
    <col min="9" max="9" width="13.5703125" style="5" customWidth="1"/>
    <col min="10" max="12" width="13.5703125" style="6" customWidth="1"/>
    <col min="13" max="13" width="9.140625" style="1"/>
    <col min="14" max="16" width="14.85546875" style="9" customWidth="1"/>
    <col min="17" max="17" width="15" style="11" customWidth="1"/>
    <col min="18" max="18" width="5.28515625" style="11" customWidth="1"/>
    <col min="19" max="19" width="13.42578125" style="1" customWidth="1"/>
    <col min="20" max="20" width="13.42578125" customWidth="1"/>
    <col min="21" max="21" width="13.42578125" style="1" customWidth="1"/>
    <col min="22" max="22" width="4.28515625" customWidth="1"/>
    <col min="24" max="24" width="17.7109375" style="16" customWidth="1"/>
  </cols>
  <sheetData>
    <row r="1" spans="2:25" ht="28.5" customHeight="1" x14ac:dyDescent="0.4">
      <c r="I1" s="33" t="s">
        <v>83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2:25" ht="23.25" customHeight="1" x14ac:dyDescent="0.35">
      <c r="N2" s="31" t="s">
        <v>129</v>
      </c>
      <c r="O2" s="31"/>
      <c r="P2" s="31"/>
      <c r="Q2" s="31"/>
      <c r="R2" s="14"/>
      <c r="S2" s="32" t="s">
        <v>0</v>
      </c>
      <c r="T2" s="32"/>
      <c r="U2" s="32"/>
      <c r="W2" s="34" t="s">
        <v>84</v>
      </c>
      <c r="X2" s="34"/>
      <c r="Y2" s="34"/>
    </row>
    <row r="3" spans="2:25" s="2" customFormat="1" x14ac:dyDescent="0.25">
      <c r="B3" s="3" t="s">
        <v>0</v>
      </c>
      <c r="C3" s="3" t="s">
        <v>1</v>
      </c>
      <c r="D3" s="3" t="s">
        <v>0</v>
      </c>
      <c r="E3" s="3" t="s">
        <v>75</v>
      </c>
      <c r="F3" s="3" t="s">
        <v>76</v>
      </c>
      <c r="G3" s="3" t="s">
        <v>77</v>
      </c>
      <c r="I3" s="7" t="s">
        <v>0</v>
      </c>
      <c r="J3" s="7" t="s">
        <v>75</v>
      </c>
      <c r="K3" s="7" t="s">
        <v>76</v>
      </c>
      <c r="L3" s="7" t="s">
        <v>77</v>
      </c>
      <c r="N3" s="7" t="s">
        <v>0</v>
      </c>
      <c r="O3" s="7" t="s">
        <v>75</v>
      </c>
      <c r="P3" s="7" t="s">
        <v>76</v>
      </c>
      <c r="Q3" s="7" t="s">
        <v>77</v>
      </c>
      <c r="R3" s="15"/>
      <c r="S3" s="18" t="s">
        <v>81</v>
      </c>
      <c r="T3" s="19" t="s">
        <v>82</v>
      </c>
      <c r="U3" s="20" t="s">
        <v>79</v>
      </c>
      <c r="W3" s="35" t="s">
        <v>80</v>
      </c>
      <c r="X3" s="22" t="s">
        <v>81</v>
      </c>
      <c r="Y3" s="23">
        <f>COUNT(S4:S23)</f>
        <v>0</v>
      </c>
    </row>
    <row r="4" spans="2:25" x14ac:dyDescent="0.25">
      <c r="C4" t="s">
        <v>87</v>
      </c>
      <c r="D4" s="1">
        <v>1</v>
      </c>
      <c r="E4" s="1" t="str">
        <f>LEFT(C4,6)</f>
        <v>3.4922</v>
      </c>
      <c r="F4" s="1" t="str">
        <f>MID(C4,7,6)</f>
        <v>0.2818</v>
      </c>
      <c r="G4" s="1" t="str">
        <f>RIGHT(C4,6)</f>
        <v>0.0018</v>
      </c>
      <c r="I4" s="5">
        <f>D4</f>
        <v>1</v>
      </c>
      <c r="J4" s="4" t="str">
        <f>E4</f>
        <v>3.4922</v>
      </c>
      <c r="K4" s="4" t="str">
        <f t="shared" ref="K4:L4" si="0">F4</f>
        <v>0.2818</v>
      </c>
      <c r="L4" s="4" t="str">
        <f t="shared" si="0"/>
        <v>0.0018</v>
      </c>
      <c r="M4" s="8">
        <v>1</v>
      </c>
      <c r="N4" s="10">
        <v>16</v>
      </c>
      <c r="O4" s="10">
        <v>44</v>
      </c>
      <c r="P4" s="10">
        <v>22</v>
      </c>
      <c r="Q4" s="10">
        <v>1</v>
      </c>
      <c r="R4" s="12"/>
      <c r="S4" s="17"/>
      <c r="T4" s="13"/>
      <c r="U4" s="21"/>
      <c r="W4" s="35"/>
      <c r="X4" s="24" t="s">
        <v>82</v>
      </c>
      <c r="Y4" s="25">
        <f>COUNT(T4:T23)</f>
        <v>0</v>
      </c>
    </row>
    <row r="5" spans="2:25" x14ac:dyDescent="0.25">
      <c r="C5" t="s">
        <v>88</v>
      </c>
      <c r="D5" s="1">
        <v>2</v>
      </c>
      <c r="E5" s="1" t="str">
        <f t="shared" ref="E5:E45" si="1">LEFT(C5,6)</f>
        <v>0.2732</v>
      </c>
      <c r="F5" s="1" t="str">
        <f t="shared" ref="F5:F45" si="2">MID(C5,7,6)</f>
        <v>0.0183</v>
      </c>
      <c r="G5" s="1" t="str">
        <f t="shared" ref="G5:G45" si="3">RIGHT(C5,6)</f>
        <v>0.0001</v>
      </c>
      <c r="I5" s="5">
        <f t="shared" ref="I5:I46" si="4">D5</f>
        <v>2</v>
      </c>
      <c r="J5" s="4" t="str">
        <f t="shared" ref="J5:J46" si="5">E5</f>
        <v>0.2732</v>
      </c>
      <c r="K5" s="4" t="str">
        <f t="shared" ref="K5:K46" si="6">F5</f>
        <v>0.0183</v>
      </c>
      <c r="L5" s="4" t="str">
        <f t="shared" ref="L5:L46" si="7">G5</f>
        <v>0.0001</v>
      </c>
      <c r="M5" s="8">
        <v>2</v>
      </c>
      <c r="N5" s="10">
        <v>17</v>
      </c>
      <c r="O5" s="10">
        <v>123</v>
      </c>
      <c r="P5" s="10">
        <v>39</v>
      </c>
      <c r="Q5" s="10">
        <v>1</v>
      </c>
      <c r="R5" s="12"/>
      <c r="S5" s="17"/>
      <c r="T5" s="13"/>
      <c r="U5" s="21"/>
      <c r="W5" s="35"/>
      <c r="X5" s="26" t="s">
        <v>79</v>
      </c>
      <c r="Y5" s="27">
        <f>COUNT(U4:U23)</f>
        <v>0</v>
      </c>
    </row>
    <row r="6" spans="2:25" x14ac:dyDescent="0.25">
      <c r="C6" t="s">
        <v>89</v>
      </c>
      <c r="D6" s="1">
        <v>3</v>
      </c>
      <c r="E6" s="1" t="str">
        <f t="shared" si="1"/>
        <v>0.2304</v>
      </c>
      <c r="F6" s="1" t="str">
        <f t="shared" si="2"/>
        <v>0.0167</v>
      </c>
      <c r="G6" s="1" t="str">
        <f t="shared" si="3"/>
        <v>0.0001</v>
      </c>
      <c r="I6" s="5">
        <f t="shared" si="4"/>
        <v>3</v>
      </c>
      <c r="J6" s="4" t="str">
        <f t="shared" si="5"/>
        <v>0.2304</v>
      </c>
      <c r="K6" s="4" t="str">
        <f t="shared" si="6"/>
        <v>0.0167</v>
      </c>
      <c r="L6" s="4" t="str">
        <f t="shared" si="7"/>
        <v>0.0001</v>
      </c>
      <c r="M6" s="8">
        <v>3</v>
      </c>
      <c r="N6" s="10">
        <v>21</v>
      </c>
      <c r="O6" s="10">
        <v>745</v>
      </c>
      <c r="P6" s="10">
        <v>103</v>
      </c>
      <c r="Q6" s="10">
        <v>1</v>
      </c>
      <c r="R6" s="12"/>
      <c r="S6" s="17"/>
      <c r="T6" s="13"/>
      <c r="U6" s="21"/>
      <c r="W6" s="35"/>
      <c r="X6" s="28" t="s">
        <v>85</v>
      </c>
      <c r="Y6" s="29">
        <f>COUNT(M4:M45)-Y3-Y4-Y5</f>
        <v>42</v>
      </c>
    </row>
    <row r="7" spans="2:25" x14ac:dyDescent="0.25">
      <c r="C7" t="s">
        <v>90</v>
      </c>
      <c r="D7" s="1">
        <v>4</v>
      </c>
      <c r="E7" s="1" t="str">
        <f t="shared" si="1"/>
        <v>0.2347</v>
      </c>
      <c r="F7" s="1" t="str">
        <f t="shared" si="2"/>
        <v>0.0169</v>
      </c>
      <c r="G7" s="1" t="str">
        <f t="shared" si="3"/>
        <v>0.0001</v>
      </c>
      <c r="I7" s="5">
        <f t="shared" si="4"/>
        <v>4</v>
      </c>
      <c r="J7" s="4" t="str">
        <f t="shared" si="5"/>
        <v>0.2347</v>
      </c>
      <c r="K7" s="4" t="str">
        <f t="shared" si="6"/>
        <v>0.0169</v>
      </c>
      <c r="L7" s="4" t="str">
        <f t="shared" si="7"/>
        <v>0.0001</v>
      </c>
      <c r="M7" s="8">
        <v>4</v>
      </c>
      <c r="N7" s="10">
        <v>24</v>
      </c>
      <c r="O7" s="10">
        <v>1789</v>
      </c>
      <c r="P7" s="10">
        <v>148</v>
      </c>
      <c r="Q7" s="10">
        <v>1</v>
      </c>
      <c r="R7" s="12"/>
      <c r="S7" s="17"/>
      <c r="T7" s="13"/>
      <c r="U7" s="21"/>
      <c r="W7" s="30" t="s">
        <v>86</v>
      </c>
      <c r="X7" s="30"/>
      <c r="Y7" s="30">
        <f>SUM(Y3:Y6)</f>
        <v>42</v>
      </c>
    </row>
    <row r="8" spans="2:25" x14ac:dyDescent="0.25">
      <c r="C8" t="s">
        <v>91</v>
      </c>
      <c r="D8" s="1">
        <v>5</v>
      </c>
      <c r="E8" s="1" t="str">
        <f t="shared" si="1"/>
        <v>0.2406</v>
      </c>
      <c r="F8" s="1" t="str">
        <f t="shared" si="2"/>
        <v>0.0172</v>
      </c>
      <c r="G8" s="1" t="str">
        <f t="shared" si="3"/>
        <v>0.0001</v>
      </c>
      <c r="I8" s="5">
        <f t="shared" si="4"/>
        <v>5</v>
      </c>
      <c r="J8" s="4" t="str">
        <f t="shared" si="5"/>
        <v>0.2406</v>
      </c>
      <c r="K8" s="4" t="str">
        <f t="shared" si="6"/>
        <v>0.0172</v>
      </c>
      <c r="L8" s="4" t="str">
        <f t="shared" si="7"/>
        <v>0.0001</v>
      </c>
      <c r="M8" s="8">
        <v>5</v>
      </c>
      <c r="N8" s="10">
        <v>18</v>
      </c>
      <c r="O8" s="10">
        <v>1770</v>
      </c>
      <c r="P8" s="10">
        <v>150</v>
      </c>
      <c r="Q8" s="10">
        <v>1</v>
      </c>
      <c r="R8" s="12"/>
      <c r="S8" s="17"/>
      <c r="T8" s="13"/>
      <c r="U8" s="21"/>
      <c r="W8" s="30"/>
      <c r="X8" s="30"/>
      <c r="Y8" s="30"/>
    </row>
    <row r="9" spans="2:25" x14ac:dyDescent="0.25">
      <c r="C9" t="s">
        <v>92</v>
      </c>
      <c r="D9" s="1">
        <v>6</v>
      </c>
      <c r="E9" s="1" t="str">
        <f t="shared" si="1"/>
        <v>0.1885</v>
      </c>
      <c r="F9" s="1" t="str">
        <f t="shared" si="2"/>
        <v>0.0151</v>
      </c>
      <c r="G9" s="1" t="str">
        <f t="shared" si="3"/>
        <v>0.0001</v>
      </c>
      <c r="I9" s="5">
        <f t="shared" si="4"/>
        <v>6</v>
      </c>
      <c r="J9" s="4" t="str">
        <f t="shared" si="5"/>
        <v>0.1885</v>
      </c>
      <c r="K9" s="4" t="str">
        <f t="shared" si="6"/>
        <v>0.0151</v>
      </c>
      <c r="L9" s="4" t="str">
        <f t="shared" si="7"/>
        <v>0.0001</v>
      </c>
      <c r="M9" s="8">
        <v>6</v>
      </c>
      <c r="N9" s="10">
        <v>6</v>
      </c>
      <c r="O9" s="10">
        <v>1885</v>
      </c>
      <c r="P9" s="10">
        <v>151</v>
      </c>
      <c r="Q9" s="10">
        <v>1</v>
      </c>
      <c r="R9" s="12"/>
      <c r="S9" s="17"/>
      <c r="T9" s="13"/>
      <c r="U9" s="21"/>
    </row>
    <row r="10" spans="2:25" x14ac:dyDescent="0.25">
      <c r="C10" t="s">
        <v>93</v>
      </c>
      <c r="D10" s="1">
        <v>7</v>
      </c>
      <c r="E10" s="1" t="str">
        <f t="shared" si="1"/>
        <v>0.1934</v>
      </c>
      <c r="F10" s="1" t="str">
        <f t="shared" si="2"/>
        <v>0.0154</v>
      </c>
      <c r="G10" s="1" t="str">
        <f t="shared" si="3"/>
        <v>0.0001</v>
      </c>
      <c r="I10" s="5">
        <f t="shared" si="4"/>
        <v>7</v>
      </c>
      <c r="J10" s="4" t="str">
        <f t="shared" si="5"/>
        <v>0.1934</v>
      </c>
      <c r="K10" s="4" t="str">
        <f t="shared" si="6"/>
        <v>0.0154</v>
      </c>
      <c r="L10" s="4" t="str">
        <f t="shared" si="7"/>
        <v>0.0001</v>
      </c>
      <c r="M10" s="8">
        <v>7</v>
      </c>
      <c r="N10" s="10">
        <v>20</v>
      </c>
      <c r="O10" s="10">
        <v>1883</v>
      </c>
      <c r="P10" s="10">
        <v>151</v>
      </c>
      <c r="Q10" s="10">
        <v>1</v>
      </c>
      <c r="R10" s="12"/>
      <c r="S10" s="17"/>
      <c r="T10" s="13"/>
      <c r="U10" s="21"/>
    </row>
    <row r="11" spans="2:25" x14ac:dyDescent="0.25">
      <c r="C11" t="s">
        <v>94</v>
      </c>
      <c r="D11" s="1">
        <v>8</v>
      </c>
      <c r="E11" s="1" t="str">
        <f t="shared" si="1"/>
        <v>0.2474</v>
      </c>
      <c r="F11" s="1" t="str">
        <f t="shared" si="2"/>
        <v>0.0174</v>
      </c>
      <c r="G11" s="1" t="str">
        <f t="shared" si="3"/>
        <v>0.0001</v>
      </c>
      <c r="I11" s="5">
        <f t="shared" si="4"/>
        <v>8</v>
      </c>
      <c r="J11" s="4" t="str">
        <f t="shared" si="5"/>
        <v>0.2474</v>
      </c>
      <c r="K11" s="4" t="str">
        <f t="shared" si="6"/>
        <v>0.0174</v>
      </c>
      <c r="L11" s="4" t="str">
        <f t="shared" si="7"/>
        <v>0.0001</v>
      </c>
      <c r="M11" s="8">
        <v>8</v>
      </c>
      <c r="N11" s="10">
        <v>30</v>
      </c>
      <c r="O11" s="10">
        <v>1906</v>
      </c>
      <c r="P11" s="10">
        <v>152</v>
      </c>
      <c r="Q11" s="10">
        <v>1</v>
      </c>
      <c r="R11" s="12"/>
      <c r="S11" s="17"/>
      <c r="T11" s="13"/>
      <c r="U11" s="21"/>
    </row>
    <row r="12" spans="2:25" x14ac:dyDescent="0.25">
      <c r="C12" t="s">
        <v>95</v>
      </c>
      <c r="D12" s="1">
        <v>9</v>
      </c>
      <c r="E12" s="1" t="str">
        <f t="shared" si="1"/>
        <v>0.2141</v>
      </c>
      <c r="F12" s="1" t="str">
        <f t="shared" si="2"/>
        <v>0.0161</v>
      </c>
      <c r="G12" s="1" t="str">
        <f t="shared" si="3"/>
        <v>0.0001</v>
      </c>
      <c r="I12" s="5">
        <f t="shared" si="4"/>
        <v>9</v>
      </c>
      <c r="J12" s="4" t="str">
        <f t="shared" si="5"/>
        <v>0.2141</v>
      </c>
      <c r="K12" s="4" t="str">
        <f t="shared" si="6"/>
        <v>0.0161</v>
      </c>
      <c r="L12" s="4" t="str">
        <f t="shared" si="7"/>
        <v>0.0001</v>
      </c>
      <c r="M12" s="8">
        <v>9</v>
      </c>
      <c r="N12" s="10">
        <v>7</v>
      </c>
      <c r="O12" s="10">
        <v>1933.9999999999998</v>
      </c>
      <c r="P12" s="10">
        <v>154</v>
      </c>
      <c r="Q12" s="10">
        <v>1</v>
      </c>
      <c r="R12" s="12"/>
      <c r="S12" s="17"/>
      <c r="T12" s="13"/>
    </row>
    <row r="13" spans="2:25" x14ac:dyDescent="0.25">
      <c r="C13" t="s">
        <v>96</v>
      </c>
      <c r="D13" s="1">
        <v>10</v>
      </c>
      <c r="E13" s="1" t="str">
        <f t="shared" si="1"/>
        <v>0.2254</v>
      </c>
      <c r="F13" s="1" t="str">
        <f t="shared" si="2"/>
        <v>0.0171</v>
      </c>
      <c r="G13" s="1" t="str">
        <f t="shared" si="3"/>
        <v>0.0001</v>
      </c>
      <c r="I13" s="5">
        <f t="shared" si="4"/>
        <v>10</v>
      </c>
      <c r="J13" s="4" t="str">
        <f t="shared" si="5"/>
        <v>0.2254</v>
      </c>
      <c r="K13" s="4" t="str">
        <f t="shared" si="6"/>
        <v>0.0171</v>
      </c>
      <c r="L13" s="4" t="str">
        <f t="shared" si="7"/>
        <v>0.0001</v>
      </c>
      <c r="M13" s="8">
        <v>10</v>
      </c>
      <c r="N13" s="10">
        <v>15</v>
      </c>
      <c r="O13" s="10">
        <v>1778.0000000000002</v>
      </c>
      <c r="P13" s="10">
        <v>154</v>
      </c>
      <c r="Q13" s="10">
        <v>1</v>
      </c>
      <c r="R13" s="12"/>
      <c r="S13" s="17"/>
      <c r="T13" s="13"/>
    </row>
    <row r="14" spans="2:25" x14ac:dyDescent="0.25">
      <c r="C14" t="s">
        <v>97</v>
      </c>
      <c r="D14" s="1">
        <v>11</v>
      </c>
      <c r="E14" s="1" t="str">
        <f t="shared" si="1"/>
        <v>0.4225</v>
      </c>
      <c r="F14" s="1" t="str">
        <f t="shared" si="2"/>
        <v>0.0244</v>
      </c>
      <c r="G14" s="1" t="str">
        <f t="shared" si="3"/>
        <v>0.0001</v>
      </c>
      <c r="I14" s="5">
        <f t="shared" si="4"/>
        <v>11</v>
      </c>
      <c r="J14" s="4" t="str">
        <f t="shared" si="5"/>
        <v>0.4225</v>
      </c>
      <c r="K14" s="4" t="str">
        <f t="shared" si="6"/>
        <v>0.0244</v>
      </c>
      <c r="L14" s="4" t="str">
        <f t="shared" si="7"/>
        <v>0.0001</v>
      </c>
      <c r="M14" s="8">
        <v>11</v>
      </c>
      <c r="N14" s="10">
        <v>42</v>
      </c>
      <c r="O14" s="10">
        <v>2033</v>
      </c>
      <c r="P14" s="10">
        <v>157</v>
      </c>
      <c r="Q14" s="10">
        <v>1</v>
      </c>
      <c r="R14" s="12"/>
      <c r="S14" s="17"/>
      <c r="T14" s="13"/>
    </row>
    <row r="15" spans="2:25" x14ac:dyDescent="0.25">
      <c r="C15" t="s">
        <v>98</v>
      </c>
      <c r="D15" s="1">
        <v>12</v>
      </c>
      <c r="E15" s="1" t="str">
        <f t="shared" si="1"/>
        <v>0.3738</v>
      </c>
      <c r="F15" s="1" t="str">
        <f t="shared" si="2"/>
        <v>0.0252</v>
      </c>
      <c r="G15" s="1" t="str">
        <f t="shared" si="3"/>
        <v>0.0001</v>
      </c>
      <c r="I15" s="5">
        <f t="shared" si="4"/>
        <v>12</v>
      </c>
      <c r="J15" s="4" t="str">
        <f t="shared" si="5"/>
        <v>0.3738</v>
      </c>
      <c r="K15" s="4" t="str">
        <f t="shared" si="6"/>
        <v>0.0252</v>
      </c>
      <c r="L15" s="4" t="str">
        <f t="shared" si="7"/>
        <v>0.0001</v>
      </c>
      <c r="M15" s="8">
        <v>12</v>
      </c>
      <c r="N15" s="10">
        <v>23</v>
      </c>
      <c r="O15" s="10">
        <v>1911</v>
      </c>
      <c r="P15" s="10">
        <v>159</v>
      </c>
      <c r="Q15" s="10">
        <v>1</v>
      </c>
      <c r="R15" s="12"/>
      <c r="S15" s="17"/>
    </row>
    <row r="16" spans="2:25" x14ac:dyDescent="0.25">
      <c r="C16" t="s">
        <v>99</v>
      </c>
      <c r="D16" s="1">
        <v>13</v>
      </c>
      <c r="E16" s="1" t="str">
        <f t="shared" si="1"/>
        <v>0.2309</v>
      </c>
      <c r="F16" s="1" t="str">
        <f t="shared" si="2"/>
        <v>0.0168</v>
      </c>
      <c r="G16" s="1" t="str">
        <f t="shared" si="3"/>
        <v>0.0001</v>
      </c>
      <c r="I16" s="5">
        <f t="shared" si="4"/>
        <v>13</v>
      </c>
      <c r="J16" s="4" t="str">
        <f t="shared" si="5"/>
        <v>0.2309</v>
      </c>
      <c r="K16" s="4" t="str">
        <f t="shared" si="6"/>
        <v>0.0168</v>
      </c>
      <c r="L16" s="4" t="str">
        <f t="shared" si="7"/>
        <v>0.0001</v>
      </c>
      <c r="M16" s="8">
        <v>13</v>
      </c>
      <c r="N16" s="10">
        <v>9</v>
      </c>
      <c r="O16" s="10">
        <v>2141</v>
      </c>
      <c r="P16" s="10">
        <v>161</v>
      </c>
      <c r="Q16" s="10">
        <v>1</v>
      </c>
      <c r="R16" s="12"/>
      <c r="S16" s="17"/>
    </row>
    <row r="17" spans="3:19" x14ac:dyDescent="0.25">
      <c r="C17" t="s">
        <v>100</v>
      </c>
      <c r="D17" s="1">
        <v>14</v>
      </c>
      <c r="E17" s="1" t="str">
        <f t="shared" si="1"/>
        <v>0.2158</v>
      </c>
      <c r="F17" s="1" t="str">
        <f t="shared" si="2"/>
        <v>0.0162</v>
      </c>
      <c r="G17" s="1" t="str">
        <f t="shared" si="3"/>
        <v>0.0001</v>
      </c>
      <c r="I17" s="5">
        <f t="shared" si="4"/>
        <v>14</v>
      </c>
      <c r="J17" s="4" t="str">
        <f t="shared" si="5"/>
        <v>0.2158</v>
      </c>
      <c r="K17" s="4" t="str">
        <f t="shared" si="6"/>
        <v>0.0162</v>
      </c>
      <c r="L17" s="4" t="str">
        <f t="shared" si="7"/>
        <v>0.0001</v>
      </c>
      <c r="M17" s="8">
        <v>14</v>
      </c>
      <c r="N17" s="10">
        <v>25</v>
      </c>
      <c r="O17" s="10">
        <v>2096</v>
      </c>
      <c r="P17" s="10">
        <v>161</v>
      </c>
      <c r="Q17" s="10">
        <v>1</v>
      </c>
      <c r="R17" s="12"/>
      <c r="S17" s="17"/>
    </row>
    <row r="18" spans="3:19" x14ac:dyDescent="0.25">
      <c r="C18" t="s">
        <v>101</v>
      </c>
      <c r="D18" s="1">
        <v>15</v>
      </c>
      <c r="E18" s="1" t="str">
        <f t="shared" si="1"/>
        <v>0.1778</v>
      </c>
      <c r="F18" s="1" t="str">
        <f t="shared" si="2"/>
        <v>0.0154</v>
      </c>
      <c r="G18" s="1" t="str">
        <f t="shared" si="3"/>
        <v>0.0001</v>
      </c>
      <c r="I18" s="5">
        <f t="shared" si="4"/>
        <v>15</v>
      </c>
      <c r="J18" s="4" t="str">
        <f t="shared" si="5"/>
        <v>0.1778</v>
      </c>
      <c r="K18" s="4" t="str">
        <f t="shared" si="6"/>
        <v>0.0154</v>
      </c>
      <c r="L18" s="4" t="str">
        <f t="shared" si="7"/>
        <v>0.0001</v>
      </c>
      <c r="M18" s="8">
        <v>15</v>
      </c>
      <c r="N18" s="10">
        <v>14</v>
      </c>
      <c r="O18" s="10">
        <v>2158</v>
      </c>
      <c r="P18" s="10">
        <v>162</v>
      </c>
      <c r="Q18" s="10">
        <v>1</v>
      </c>
      <c r="R18" s="12"/>
      <c r="S18" s="17"/>
    </row>
    <row r="19" spans="3:19" x14ac:dyDescent="0.25">
      <c r="C19" t="s">
        <v>102</v>
      </c>
      <c r="D19" s="1">
        <v>16</v>
      </c>
      <c r="E19" s="1" t="str">
        <f t="shared" si="1"/>
        <v>0.0044</v>
      </c>
      <c r="F19" s="1" t="str">
        <f t="shared" si="2"/>
        <v>0.0022</v>
      </c>
      <c r="G19" s="1" t="str">
        <f t="shared" si="3"/>
        <v>0.0001</v>
      </c>
      <c r="I19" s="5">
        <f t="shared" si="4"/>
        <v>16</v>
      </c>
      <c r="J19" s="4" t="str">
        <f t="shared" si="5"/>
        <v>0.0044</v>
      </c>
      <c r="K19" s="4" t="str">
        <f t="shared" si="6"/>
        <v>0.0022</v>
      </c>
      <c r="L19" s="4" t="str">
        <f t="shared" si="7"/>
        <v>0.0001</v>
      </c>
      <c r="M19" s="8">
        <v>16</v>
      </c>
      <c r="N19" s="10">
        <v>27</v>
      </c>
      <c r="O19" s="10">
        <v>2202</v>
      </c>
      <c r="P19" s="10">
        <v>162.99999999999997</v>
      </c>
      <c r="Q19" s="10">
        <v>1</v>
      </c>
      <c r="R19" s="12"/>
      <c r="S19" s="17"/>
    </row>
    <row r="20" spans="3:19" x14ac:dyDescent="0.25">
      <c r="C20" t="s">
        <v>103</v>
      </c>
      <c r="D20" s="1">
        <v>17</v>
      </c>
      <c r="E20" s="1" t="str">
        <f t="shared" si="1"/>
        <v>0.0123</v>
      </c>
      <c r="F20" s="1" t="str">
        <f t="shared" si="2"/>
        <v>0.0039</v>
      </c>
      <c r="G20" s="1" t="str">
        <f t="shared" si="3"/>
        <v>0.0001</v>
      </c>
      <c r="I20" s="5">
        <f t="shared" si="4"/>
        <v>17</v>
      </c>
      <c r="J20" s="4" t="str">
        <f t="shared" si="5"/>
        <v>0.0123</v>
      </c>
      <c r="K20" s="4" t="str">
        <f t="shared" si="6"/>
        <v>0.0039</v>
      </c>
      <c r="L20" s="4" t="str">
        <f t="shared" si="7"/>
        <v>0.0001</v>
      </c>
      <c r="M20" s="8">
        <v>17</v>
      </c>
      <c r="N20" s="10">
        <v>34</v>
      </c>
      <c r="O20" s="10">
        <v>2262</v>
      </c>
      <c r="P20" s="10">
        <v>165</v>
      </c>
      <c r="Q20" s="10">
        <v>1</v>
      </c>
      <c r="R20" s="12"/>
      <c r="S20" s="17"/>
    </row>
    <row r="21" spans="3:19" x14ac:dyDescent="0.25">
      <c r="C21" t="s">
        <v>104</v>
      </c>
      <c r="D21" s="1">
        <v>18</v>
      </c>
      <c r="E21" s="1" t="str">
        <f t="shared" si="1"/>
        <v>0.1770</v>
      </c>
      <c r="F21" s="1" t="str">
        <f t="shared" si="2"/>
        <v>0.0150</v>
      </c>
      <c r="G21" s="1" t="str">
        <f t="shared" si="3"/>
        <v>0.0001</v>
      </c>
      <c r="I21" s="5">
        <f t="shared" si="4"/>
        <v>18</v>
      </c>
      <c r="J21" s="4" t="str">
        <f t="shared" si="5"/>
        <v>0.1770</v>
      </c>
      <c r="K21" s="4" t="str">
        <f t="shared" si="6"/>
        <v>0.0150</v>
      </c>
      <c r="L21" s="4" t="str">
        <f t="shared" si="7"/>
        <v>0.0001</v>
      </c>
      <c r="M21" s="8">
        <v>18</v>
      </c>
      <c r="N21" s="10">
        <v>41</v>
      </c>
      <c r="O21" s="10">
        <v>2255</v>
      </c>
      <c r="P21" s="10">
        <v>166</v>
      </c>
      <c r="Q21" s="10">
        <v>1</v>
      </c>
      <c r="R21" s="12"/>
      <c r="S21" s="17"/>
    </row>
    <row r="22" spans="3:19" x14ac:dyDescent="0.25">
      <c r="C22" t="s">
        <v>105</v>
      </c>
      <c r="D22" s="1">
        <v>19</v>
      </c>
      <c r="E22" s="1" t="str">
        <f t="shared" si="1"/>
        <v>0.3021</v>
      </c>
      <c r="F22" s="1" t="str">
        <f t="shared" si="2"/>
        <v>0.0194</v>
      </c>
      <c r="G22" s="1" t="str">
        <f t="shared" si="3"/>
        <v>0.0001</v>
      </c>
      <c r="I22" s="5">
        <f t="shared" si="4"/>
        <v>19</v>
      </c>
      <c r="J22" s="4" t="str">
        <f t="shared" si="5"/>
        <v>0.3021</v>
      </c>
      <c r="K22" s="4" t="str">
        <f t="shared" si="6"/>
        <v>0.0194</v>
      </c>
      <c r="L22" s="4" t="str">
        <f t="shared" si="7"/>
        <v>0.0001</v>
      </c>
      <c r="M22" s="8">
        <v>19</v>
      </c>
      <c r="N22" s="10">
        <v>3</v>
      </c>
      <c r="O22" s="10">
        <v>2304</v>
      </c>
      <c r="P22" s="10">
        <v>167</v>
      </c>
      <c r="Q22" s="10">
        <v>1</v>
      </c>
      <c r="R22" s="12"/>
      <c r="S22" s="17"/>
    </row>
    <row r="23" spans="3:19" x14ac:dyDescent="0.25">
      <c r="C23" t="s">
        <v>106</v>
      </c>
      <c r="D23" s="1">
        <v>20</v>
      </c>
      <c r="E23" s="1" t="str">
        <f t="shared" si="1"/>
        <v>0.1883</v>
      </c>
      <c r="F23" s="1" t="str">
        <f t="shared" si="2"/>
        <v>0.0151</v>
      </c>
      <c r="G23" s="1" t="str">
        <f t="shared" si="3"/>
        <v>0.0001</v>
      </c>
      <c r="I23" s="5">
        <f t="shared" si="4"/>
        <v>20</v>
      </c>
      <c r="J23" s="4" t="str">
        <f t="shared" si="5"/>
        <v>0.1883</v>
      </c>
      <c r="K23" s="4" t="str">
        <f t="shared" si="6"/>
        <v>0.0151</v>
      </c>
      <c r="L23" s="4" t="str">
        <f t="shared" si="7"/>
        <v>0.0001</v>
      </c>
      <c r="M23" s="8">
        <v>20</v>
      </c>
      <c r="N23" s="10">
        <v>38</v>
      </c>
      <c r="O23" s="10">
        <v>2293</v>
      </c>
      <c r="P23" s="10">
        <v>167</v>
      </c>
      <c r="Q23" s="10">
        <v>1</v>
      </c>
      <c r="R23" s="12"/>
    </row>
    <row r="24" spans="3:19" x14ac:dyDescent="0.25">
      <c r="C24" t="s">
        <v>107</v>
      </c>
      <c r="D24" s="1">
        <v>21</v>
      </c>
      <c r="E24" s="1" t="str">
        <f t="shared" si="1"/>
        <v>0.0745</v>
      </c>
      <c r="F24" s="1" t="str">
        <f t="shared" si="2"/>
        <v>0.0103</v>
      </c>
      <c r="G24" s="1" t="str">
        <f t="shared" si="3"/>
        <v>0.0001</v>
      </c>
      <c r="I24" s="5">
        <f t="shared" si="4"/>
        <v>21</v>
      </c>
      <c r="J24" s="4" t="str">
        <f t="shared" si="5"/>
        <v>0.0745</v>
      </c>
      <c r="K24" s="4" t="str">
        <f t="shared" si="6"/>
        <v>0.0103</v>
      </c>
      <c r="L24" s="4" t="str">
        <f t="shared" si="7"/>
        <v>0.0001</v>
      </c>
      <c r="M24" s="8">
        <v>21</v>
      </c>
      <c r="N24" s="10">
        <v>13</v>
      </c>
      <c r="O24" s="10">
        <v>2309</v>
      </c>
      <c r="P24" s="10">
        <v>168</v>
      </c>
      <c r="Q24" s="10">
        <v>1</v>
      </c>
      <c r="R24" s="12"/>
    </row>
    <row r="25" spans="3:19" x14ac:dyDescent="0.25">
      <c r="C25" t="s">
        <v>108</v>
      </c>
      <c r="D25" s="1">
        <v>22</v>
      </c>
      <c r="E25" s="1" t="str">
        <f t="shared" si="1"/>
        <v>0.2420</v>
      </c>
      <c r="F25" s="1" t="str">
        <f t="shared" si="2"/>
        <v>0.0172</v>
      </c>
      <c r="G25" s="1" t="str">
        <f t="shared" si="3"/>
        <v>0.0001</v>
      </c>
      <c r="I25" s="5">
        <f t="shared" si="4"/>
        <v>22</v>
      </c>
      <c r="J25" s="4" t="str">
        <f t="shared" si="5"/>
        <v>0.2420</v>
      </c>
      <c r="K25" s="4" t="str">
        <f t="shared" si="6"/>
        <v>0.0172</v>
      </c>
      <c r="L25" s="4" t="str">
        <f t="shared" si="7"/>
        <v>0.0001</v>
      </c>
      <c r="M25" s="8">
        <v>22</v>
      </c>
      <c r="N25" s="10">
        <v>4</v>
      </c>
      <c r="O25" s="10">
        <v>2347</v>
      </c>
      <c r="P25" s="10">
        <v>168.99999999999997</v>
      </c>
      <c r="Q25" s="10">
        <v>1</v>
      </c>
      <c r="R25" s="12"/>
    </row>
    <row r="26" spans="3:19" x14ac:dyDescent="0.25">
      <c r="C26" t="s">
        <v>109</v>
      </c>
      <c r="D26" s="1">
        <v>23</v>
      </c>
      <c r="E26" s="1" t="str">
        <f t="shared" si="1"/>
        <v>0.1911</v>
      </c>
      <c r="F26" s="1" t="str">
        <f t="shared" si="2"/>
        <v>0.0159</v>
      </c>
      <c r="G26" s="1" t="str">
        <f t="shared" si="3"/>
        <v>0.0001</v>
      </c>
      <c r="I26" s="5">
        <f t="shared" si="4"/>
        <v>23</v>
      </c>
      <c r="J26" s="4" t="str">
        <f t="shared" si="5"/>
        <v>0.1911</v>
      </c>
      <c r="K26" s="4" t="str">
        <f t="shared" si="6"/>
        <v>0.0159</v>
      </c>
      <c r="L26" s="4" t="str">
        <f t="shared" si="7"/>
        <v>0.0001</v>
      </c>
      <c r="M26" s="8">
        <v>23</v>
      </c>
      <c r="N26" s="10">
        <v>39</v>
      </c>
      <c r="O26" s="10">
        <v>2354</v>
      </c>
      <c r="P26" s="10">
        <v>170</v>
      </c>
      <c r="Q26" s="10">
        <v>1</v>
      </c>
      <c r="R26" s="12"/>
    </row>
    <row r="27" spans="3:19" x14ac:dyDescent="0.25">
      <c r="C27" t="s">
        <v>110</v>
      </c>
      <c r="D27" s="1">
        <v>24</v>
      </c>
      <c r="E27" s="1" t="str">
        <f t="shared" si="1"/>
        <v>0.1789</v>
      </c>
      <c r="F27" s="1" t="str">
        <f t="shared" si="2"/>
        <v>0.0148</v>
      </c>
      <c r="G27" s="1" t="str">
        <f t="shared" si="3"/>
        <v>0.0001</v>
      </c>
      <c r="I27" s="5">
        <f t="shared" si="4"/>
        <v>24</v>
      </c>
      <c r="J27" s="4" t="str">
        <f t="shared" si="5"/>
        <v>0.1789</v>
      </c>
      <c r="K27" s="4" t="str">
        <f t="shared" si="6"/>
        <v>0.0148</v>
      </c>
      <c r="L27" s="4" t="str">
        <f t="shared" si="7"/>
        <v>0.0001</v>
      </c>
      <c r="M27" s="8">
        <v>24</v>
      </c>
      <c r="N27" s="10">
        <v>10</v>
      </c>
      <c r="O27" s="10">
        <v>2254</v>
      </c>
      <c r="P27" s="10">
        <v>171</v>
      </c>
      <c r="Q27" s="10">
        <v>1</v>
      </c>
      <c r="R27" s="12"/>
    </row>
    <row r="28" spans="3:19" x14ac:dyDescent="0.25">
      <c r="C28" t="s">
        <v>111</v>
      </c>
      <c r="D28" s="1">
        <v>25</v>
      </c>
      <c r="E28" s="1" t="str">
        <f t="shared" si="1"/>
        <v>0.2096</v>
      </c>
      <c r="F28" s="1" t="str">
        <f t="shared" si="2"/>
        <v>0.0161</v>
      </c>
      <c r="G28" s="1" t="str">
        <f t="shared" si="3"/>
        <v>0.0001</v>
      </c>
      <c r="I28" s="5">
        <f t="shared" si="4"/>
        <v>25</v>
      </c>
      <c r="J28" s="4" t="str">
        <f t="shared" si="5"/>
        <v>0.2096</v>
      </c>
      <c r="K28" s="4" t="str">
        <f t="shared" si="6"/>
        <v>0.0161</v>
      </c>
      <c r="L28" s="4" t="str">
        <f t="shared" si="7"/>
        <v>0.0001</v>
      </c>
      <c r="M28" s="8">
        <v>25</v>
      </c>
      <c r="N28" s="10">
        <v>5</v>
      </c>
      <c r="O28" s="10">
        <v>2406</v>
      </c>
      <c r="P28" s="10">
        <v>172</v>
      </c>
      <c r="Q28" s="10">
        <v>1</v>
      </c>
      <c r="R28" s="12"/>
    </row>
    <row r="29" spans="3:19" x14ac:dyDescent="0.25">
      <c r="C29" t="s">
        <v>112</v>
      </c>
      <c r="D29" s="1">
        <v>26</v>
      </c>
      <c r="E29" s="1" t="str">
        <f t="shared" si="1"/>
        <v>0.5447</v>
      </c>
      <c r="F29" s="1" t="str">
        <f t="shared" si="2"/>
        <v>0.0272</v>
      </c>
      <c r="G29" s="1" t="str">
        <f t="shared" si="3"/>
        <v>0.0001</v>
      </c>
      <c r="I29" s="5">
        <f t="shared" si="4"/>
        <v>26</v>
      </c>
      <c r="J29" s="4" t="str">
        <f t="shared" si="5"/>
        <v>0.5447</v>
      </c>
      <c r="K29" s="4" t="str">
        <f t="shared" si="6"/>
        <v>0.0272</v>
      </c>
      <c r="L29" s="4" t="str">
        <f t="shared" si="7"/>
        <v>0.0001</v>
      </c>
      <c r="M29" s="8">
        <v>26</v>
      </c>
      <c r="N29" s="10">
        <v>22</v>
      </c>
      <c r="O29" s="10">
        <v>2420</v>
      </c>
      <c r="P29" s="10">
        <v>172</v>
      </c>
      <c r="Q29" s="10">
        <v>1</v>
      </c>
      <c r="R29" s="12"/>
    </row>
    <row r="30" spans="3:19" x14ac:dyDescent="0.25">
      <c r="C30" t="s">
        <v>113</v>
      </c>
      <c r="D30" s="1">
        <v>27</v>
      </c>
      <c r="E30" s="1" t="str">
        <f t="shared" si="1"/>
        <v>0.2202</v>
      </c>
      <c r="F30" s="1" t="str">
        <f t="shared" si="2"/>
        <v>0.0163</v>
      </c>
      <c r="G30" s="1" t="str">
        <f t="shared" si="3"/>
        <v>0.0001</v>
      </c>
      <c r="I30" s="5">
        <f t="shared" si="4"/>
        <v>27</v>
      </c>
      <c r="J30" s="4" t="str">
        <f t="shared" si="5"/>
        <v>0.2202</v>
      </c>
      <c r="K30" s="4" t="str">
        <f t="shared" si="6"/>
        <v>0.0163</v>
      </c>
      <c r="L30" s="4" t="str">
        <f t="shared" si="7"/>
        <v>0.0001</v>
      </c>
      <c r="M30" s="8">
        <v>27</v>
      </c>
      <c r="N30" s="10">
        <v>31</v>
      </c>
      <c r="O30" s="10">
        <v>2436</v>
      </c>
      <c r="P30" s="10">
        <v>172</v>
      </c>
      <c r="Q30" s="10">
        <v>1</v>
      </c>
      <c r="R30" s="12"/>
    </row>
    <row r="31" spans="3:19" x14ac:dyDescent="0.25">
      <c r="C31" t="s">
        <v>114</v>
      </c>
      <c r="D31" s="1">
        <v>28</v>
      </c>
      <c r="E31" s="1" t="str">
        <f t="shared" si="1"/>
        <v>0.2406</v>
      </c>
      <c r="F31" s="1" t="str">
        <f t="shared" si="2"/>
        <v>0.0173</v>
      </c>
      <c r="G31" s="1" t="str">
        <f t="shared" si="3"/>
        <v>0.0001</v>
      </c>
      <c r="I31" s="5">
        <f t="shared" si="4"/>
        <v>28</v>
      </c>
      <c r="J31" s="4" t="str">
        <f t="shared" si="5"/>
        <v>0.2406</v>
      </c>
      <c r="K31" s="4" t="str">
        <f t="shared" si="6"/>
        <v>0.0173</v>
      </c>
      <c r="L31" s="4" t="str">
        <f t="shared" si="7"/>
        <v>0.0001</v>
      </c>
      <c r="M31" s="8">
        <v>28</v>
      </c>
      <c r="N31" s="10">
        <v>33</v>
      </c>
      <c r="O31" s="10">
        <v>2414</v>
      </c>
      <c r="P31" s="10">
        <v>172</v>
      </c>
      <c r="Q31" s="10">
        <v>1</v>
      </c>
      <c r="R31" s="12"/>
    </row>
    <row r="32" spans="3:19" x14ac:dyDescent="0.25">
      <c r="C32" t="s">
        <v>115</v>
      </c>
      <c r="D32" s="1">
        <v>29</v>
      </c>
      <c r="E32" s="1" t="str">
        <f t="shared" si="1"/>
        <v>0.2507</v>
      </c>
      <c r="F32" s="1" t="str">
        <f t="shared" si="2"/>
        <v>0.0175</v>
      </c>
      <c r="G32" s="1" t="str">
        <f t="shared" si="3"/>
        <v>0.0001</v>
      </c>
      <c r="I32" s="5">
        <f t="shared" si="4"/>
        <v>29</v>
      </c>
      <c r="J32" s="4" t="str">
        <f t="shared" si="5"/>
        <v>0.2507</v>
      </c>
      <c r="K32" s="4" t="str">
        <f t="shared" si="6"/>
        <v>0.0175</v>
      </c>
      <c r="L32" s="4" t="str">
        <f t="shared" si="7"/>
        <v>0.0001</v>
      </c>
      <c r="M32" s="8">
        <v>29</v>
      </c>
      <c r="N32" s="10">
        <v>28</v>
      </c>
      <c r="O32" s="10">
        <v>2406</v>
      </c>
      <c r="P32" s="10">
        <v>173</v>
      </c>
      <c r="Q32" s="10">
        <v>1</v>
      </c>
      <c r="R32" s="12"/>
    </row>
    <row r="33" spans="3:18" x14ac:dyDescent="0.25">
      <c r="C33" t="s">
        <v>116</v>
      </c>
      <c r="D33" s="1">
        <v>30</v>
      </c>
      <c r="E33" s="1" t="str">
        <f t="shared" si="1"/>
        <v>0.1906</v>
      </c>
      <c r="F33" s="1" t="str">
        <f t="shared" si="2"/>
        <v>0.0152</v>
      </c>
      <c r="G33" s="1" t="str">
        <f t="shared" si="3"/>
        <v>0.0001</v>
      </c>
      <c r="I33" s="5">
        <f t="shared" si="4"/>
        <v>30</v>
      </c>
      <c r="J33" s="4" t="str">
        <f t="shared" si="5"/>
        <v>0.1906</v>
      </c>
      <c r="K33" s="4" t="str">
        <f t="shared" si="6"/>
        <v>0.0152</v>
      </c>
      <c r="L33" s="4" t="str">
        <f t="shared" si="7"/>
        <v>0.0001</v>
      </c>
      <c r="M33" s="8">
        <v>30</v>
      </c>
      <c r="N33" s="10">
        <v>8</v>
      </c>
      <c r="O33" s="10">
        <v>2474</v>
      </c>
      <c r="P33" s="10">
        <v>174</v>
      </c>
      <c r="Q33" s="10">
        <v>1</v>
      </c>
      <c r="R33" s="12"/>
    </row>
    <row r="34" spans="3:18" x14ac:dyDescent="0.25">
      <c r="C34" t="s">
        <v>117</v>
      </c>
      <c r="D34" s="1">
        <v>31</v>
      </c>
      <c r="E34" s="1" t="str">
        <f t="shared" si="1"/>
        <v>0.2436</v>
      </c>
      <c r="F34" s="1" t="str">
        <f t="shared" si="2"/>
        <v>0.0172</v>
      </c>
      <c r="G34" s="1" t="str">
        <f t="shared" si="3"/>
        <v>0.0001</v>
      </c>
      <c r="I34" s="5">
        <f t="shared" si="4"/>
        <v>31</v>
      </c>
      <c r="J34" s="4" t="str">
        <f t="shared" si="5"/>
        <v>0.2436</v>
      </c>
      <c r="K34" s="4" t="str">
        <f t="shared" si="6"/>
        <v>0.0172</v>
      </c>
      <c r="L34" s="4" t="str">
        <f t="shared" si="7"/>
        <v>0.0001</v>
      </c>
      <c r="M34" s="8">
        <v>31</v>
      </c>
      <c r="N34" s="10">
        <v>29</v>
      </c>
      <c r="O34" s="10">
        <v>2507</v>
      </c>
      <c r="P34" s="10">
        <v>175.00000000000003</v>
      </c>
      <c r="Q34" s="10">
        <v>1</v>
      </c>
      <c r="R34" s="12"/>
    </row>
    <row r="35" spans="3:18" x14ac:dyDescent="0.25">
      <c r="C35" t="s">
        <v>118</v>
      </c>
      <c r="D35" s="1">
        <v>32</v>
      </c>
      <c r="E35" s="1" t="str">
        <f t="shared" si="1"/>
        <v>0.3249</v>
      </c>
      <c r="F35" s="1" t="str">
        <f t="shared" si="2"/>
        <v>0.0238</v>
      </c>
      <c r="G35" s="1" t="str">
        <f t="shared" si="3"/>
        <v>0.0001</v>
      </c>
      <c r="I35" s="5">
        <f t="shared" si="4"/>
        <v>32</v>
      </c>
      <c r="J35" s="4" t="str">
        <f t="shared" si="5"/>
        <v>0.3249</v>
      </c>
      <c r="K35" s="4" t="str">
        <f t="shared" si="6"/>
        <v>0.0238</v>
      </c>
      <c r="L35" s="4" t="str">
        <f t="shared" si="7"/>
        <v>0.0001</v>
      </c>
      <c r="M35" s="8">
        <v>32</v>
      </c>
      <c r="N35" s="10">
        <v>35</v>
      </c>
      <c r="O35" s="10">
        <v>2513.0000000000005</v>
      </c>
      <c r="P35" s="10">
        <v>175.00000000000003</v>
      </c>
      <c r="Q35" s="10">
        <v>1</v>
      </c>
      <c r="R35" s="12"/>
    </row>
    <row r="36" spans="3:18" x14ac:dyDescent="0.25">
      <c r="C36" t="s">
        <v>119</v>
      </c>
      <c r="D36" s="1">
        <v>33</v>
      </c>
      <c r="E36" s="1" t="str">
        <f t="shared" si="1"/>
        <v>0.2414</v>
      </c>
      <c r="F36" s="1" t="str">
        <f t="shared" si="2"/>
        <v>0.0172</v>
      </c>
      <c r="G36" s="1" t="str">
        <f t="shared" si="3"/>
        <v>0.0001</v>
      </c>
      <c r="I36" s="5">
        <f t="shared" si="4"/>
        <v>33</v>
      </c>
      <c r="J36" s="4" t="str">
        <f t="shared" si="5"/>
        <v>0.2414</v>
      </c>
      <c r="K36" s="4" t="str">
        <f t="shared" si="6"/>
        <v>0.0172</v>
      </c>
      <c r="L36" s="4" t="str">
        <f t="shared" si="7"/>
        <v>0.0001</v>
      </c>
      <c r="M36" s="8">
        <v>33</v>
      </c>
      <c r="N36" s="10">
        <v>2</v>
      </c>
      <c r="O36" s="10">
        <v>2732</v>
      </c>
      <c r="P36" s="10">
        <v>183</v>
      </c>
      <c r="Q36" s="10">
        <v>1</v>
      </c>
      <c r="R36" s="12"/>
    </row>
    <row r="37" spans="3:18" x14ac:dyDescent="0.25">
      <c r="C37" t="s">
        <v>120</v>
      </c>
      <c r="D37" s="1">
        <v>34</v>
      </c>
      <c r="E37" s="1" t="str">
        <f t="shared" si="1"/>
        <v>0.2262</v>
      </c>
      <c r="F37" s="1" t="str">
        <f t="shared" si="2"/>
        <v>0.0165</v>
      </c>
      <c r="G37" s="1" t="str">
        <f t="shared" si="3"/>
        <v>0.0001</v>
      </c>
      <c r="I37" s="5">
        <f t="shared" si="4"/>
        <v>34</v>
      </c>
      <c r="J37" s="4" t="str">
        <f t="shared" si="5"/>
        <v>0.2262</v>
      </c>
      <c r="K37" s="4" t="str">
        <f t="shared" si="6"/>
        <v>0.0165</v>
      </c>
      <c r="L37" s="4" t="str">
        <f t="shared" si="7"/>
        <v>0.0001</v>
      </c>
      <c r="M37" s="8">
        <v>34</v>
      </c>
      <c r="N37" s="10">
        <v>19</v>
      </c>
      <c r="O37" s="10">
        <v>3021</v>
      </c>
      <c r="P37" s="10">
        <v>194</v>
      </c>
      <c r="Q37" s="10">
        <v>1</v>
      </c>
      <c r="R37" s="12"/>
    </row>
    <row r="38" spans="3:18" x14ac:dyDescent="0.25">
      <c r="C38" t="s">
        <v>121</v>
      </c>
      <c r="D38" s="1">
        <v>35</v>
      </c>
      <c r="E38" s="1" t="str">
        <f t="shared" si="1"/>
        <v>0.2513</v>
      </c>
      <c r="F38" s="1" t="str">
        <f t="shared" si="2"/>
        <v>0.0175</v>
      </c>
      <c r="G38" s="1" t="str">
        <f t="shared" si="3"/>
        <v>0.0001</v>
      </c>
      <c r="I38" s="5">
        <f t="shared" si="4"/>
        <v>35</v>
      </c>
      <c r="J38" s="4" t="str">
        <f t="shared" si="5"/>
        <v>0.2513</v>
      </c>
      <c r="K38" s="4" t="str">
        <f t="shared" si="6"/>
        <v>0.0175</v>
      </c>
      <c r="L38" s="4" t="str">
        <f t="shared" si="7"/>
        <v>0.0001</v>
      </c>
      <c r="M38" s="8">
        <v>35</v>
      </c>
      <c r="N38" s="10">
        <v>40</v>
      </c>
      <c r="O38" s="10">
        <v>3434</v>
      </c>
      <c r="P38" s="10">
        <v>227.00000000000003</v>
      </c>
      <c r="Q38" s="10">
        <v>1</v>
      </c>
      <c r="R38" s="12"/>
    </row>
    <row r="39" spans="3:18" x14ac:dyDescent="0.25">
      <c r="C39" t="s">
        <v>122</v>
      </c>
      <c r="D39" s="1">
        <v>36</v>
      </c>
      <c r="E39" s="1" t="str">
        <f t="shared" si="1"/>
        <v>0.4795</v>
      </c>
      <c r="F39" s="1" t="str">
        <f t="shared" si="2"/>
        <v>0.0250</v>
      </c>
      <c r="G39" s="1" t="str">
        <f t="shared" si="3"/>
        <v>0.0001</v>
      </c>
      <c r="I39" s="5">
        <f t="shared" si="4"/>
        <v>36</v>
      </c>
      <c r="J39" s="4" t="str">
        <f t="shared" si="5"/>
        <v>0.4795</v>
      </c>
      <c r="K39" s="4" t="str">
        <f t="shared" si="6"/>
        <v>0.0250</v>
      </c>
      <c r="L39" s="4" t="str">
        <f t="shared" si="7"/>
        <v>0.0001</v>
      </c>
      <c r="M39" s="8">
        <v>36</v>
      </c>
      <c r="N39" s="10">
        <v>37</v>
      </c>
      <c r="O39" s="10">
        <v>4252</v>
      </c>
      <c r="P39" s="10">
        <v>231</v>
      </c>
      <c r="Q39" s="10">
        <v>1</v>
      </c>
      <c r="R39" s="12"/>
    </row>
    <row r="40" spans="3:18" x14ac:dyDescent="0.25">
      <c r="C40" t="s">
        <v>123</v>
      </c>
      <c r="D40" s="1">
        <v>37</v>
      </c>
      <c r="E40" s="1" t="str">
        <f t="shared" si="1"/>
        <v>0.4252</v>
      </c>
      <c r="F40" s="1" t="str">
        <f t="shared" si="2"/>
        <v>0.0231</v>
      </c>
      <c r="G40" s="1" t="str">
        <f t="shared" si="3"/>
        <v>0.0001</v>
      </c>
      <c r="I40" s="5">
        <f t="shared" si="4"/>
        <v>37</v>
      </c>
      <c r="J40" s="4" t="str">
        <f t="shared" si="5"/>
        <v>0.4252</v>
      </c>
      <c r="K40" s="4" t="str">
        <f t="shared" si="6"/>
        <v>0.0231</v>
      </c>
      <c r="L40" s="4" t="str">
        <f t="shared" si="7"/>
        <v>0.0001</v>
      </c>
      <c r="M40" s="8">
        <v>37</v>
      </c>
      <c r="N40" s="10">
        <v>32</v>
      </c>
      <c r="O40" s="10">
        <v>3249</v>
      </c>
      <c r="P40" s="10">
        <v>238.00000000000003</v>
      </c>
      <c r="Q40" s="10">
        <v>1</v>
      </c>
      <c r="R40" s="12"/>
    </row>
    <row r="41" spans="3:18" x14ac:dyDescent="0.25">
      <c r="C41" t="s">
        <v>124</v>
      </c>
      <c r="D41" s="1">
        <v>38</v>
      </c>
      <c r="E41" s="1" t="str">
        <f t="shared" si="1"/>
        <v>0.2293</v>
      </c>
      <c r="F41" s="1" t="str">
        <f t="shared" si="2"/>
        <v>0.0167</v>
      </c>
      <c r="G41" s="1" t="str">
        <f t="shared" si="3"/>
        <v>0.0001</v>
      </c>
      <c r="I41" s="5">
        <f t="shared" si="4"/>
        <v>38</v>
      </c>
      <c r="J41" s="4" t="str">
        <f t="shared" si="5"/>
        <v>0.2293</v>
      </c>
      <c r="K41" s="4" t="str">
        <f t="shared" si="6"/>
        <v>0.0167</v>
      </c>
      <c r="L41" s="4" t="str">
        <f t="shared" si="7"/>
        <v>0.0001</v>
      </c>
      <c r="M41" s="8">
        <v>38</v>
      </c>
      <c r="N41" s="10">
        <v>11</v>
      </c>
      <c r="O41" s="10">
        <v>4225</v>
      </c>
      <c r="P41" s="10">
        <v>244.00000000000003</v>
      </c>
      <c r="Q41" s="10">
        <v>1</v>
      </c>
      <c r="R41" s="12"/>
    </row>
    <row r="42" spans="3:18" x14ac:dyDescent="0.25">
      <c r="C42" t="s">
        <v>125</v>
      </c>
      <c r="D42" s="1">
        <v>39</v>
      </c>
      <c r="E42" s="1" t="str">
        <f t="shared" si="1"/>
        <v>0.2354</v>
      </c>
      <c r="F42" s="1" t="str">
        <f t="shared" si="2"/>
        <v>0.0170</v>
      </c>
      <c r="G42" s="1" t="str">
        <f t="shared" si="3"/>
        <v>0.0001</v>
      </c>
      <c r="I42" s="5">
        <f t="shared" si="4"/>
        <v>39</v>
      </c>
      <c r="J42" s="4" t="str">
        <f t="shared" si="5"/>
        <v>0.2354</v>
      </c>
      <c r="K42" s="4" t="str">
        <f t="shared" si="6"/>
        <v>0.0170</v>
      </c>
      <c r="L42" s="4" t="str">
        <f t="shared" si="7"/>
        <v>0.0001</v>
      </c>
      <c r="M42" s="8">
        <v>39</v>
      </c>
      <c r="N42" s="10">
        <v>36</v>
      </c>
      <c r="O42" s="10">
        <v>4795</v>
      </c>
      <c r="P42" s="10">
        <v>250</v>
      </c>
      <c r="Q42" s="10">
        <v>1</v>
      </c>
      <c r="R42" s="12"/>
    </row>
    <row r="43" spans="3:18" x14ac:dyDescent="0.25">
      <c r="C43" t="s">
        <v>126</v>
      </c>
      <c r="D43" s="1">
        <v>40</v>
      </c>
      <c r="E43" s="1" t="str">
        <f t="shared" si="1"/>
        <v>0.3434</v>
      </c>
      <c r="F43" s="1" t="str">
        <f t="shared" si="2"/>
        <v>0.0227</v>
      </c>
      <c r="G43" s="1" t="str">
        <f t="shared" si="3"/>
        <v>0.0001</v>
      </c>
      <c r="I43" s="5">
        <f t="shared" si="4"/>
        <v>40</v>
      </c>
      <c r="J43" s="4" t="str">
        <f t="shared" si="5"/>
        <v>0.3434</v>
      </c>
      <c r="K43" s="4" t="str">
        <f t="shared" si="6"/>
        <v>0.0227</v>
      </c>
      <c r="L43" s="4" t="str">
        <f t="shared" si="7"/>
        <v>0.0001</v>
      </c>
      <c r="M43" s="8">
        <v>40</v>
      </c>
      <c r="N43" s="10">
        <v>12</v>
      </c>
      <c r="O43" s="10">
        <v>3738</v>
      </c>
      <c r="P43" s="10">
        <v>252</v>
      </c>
      <c r="Q43" s="10">
        <v>1</v>
      </c>
      <c r="R43" s="12"/>
    </row>
    <row r="44" spans="3:18" x14ac:dyDescent="0.25">
      <c r="C44" t="s">
        <v>127</v>
      </c>
      <c r="D44" s="1">
        <v>41</v>
      </c>
      <c r="E44" s="1" t="str">
        <f t="shared" si="1"/>
        <v>0.2255</v>
      </c>
      <c r="F44" s="1" t="str">
        <f t="shared" si="2"/>
        <v>0.0166</v>
      </c>
      <c r="G44" s="1" t="str">
        <f t="shared" si="3"/>
        <v>0.0001</v>
      </c>
      <c r="I44" s="5">
        <f t="shared" si="4"/>
        <v>41</v>
      </c>
      <c r="J44" s="4" t="str">
        <f t="shared" si="5"/>
        <v>0.2255</v>
      </c>
      <c r="K44" s="4" t="str">
        <f t="shared" si="6"/>
        <v>0.0166</v>
      </c>
      <c r="L44" s="4" t="str">
        <f t="shared" si="7"/>
        <v>0.0001</v>
      </c>
      <c r="M44" s="8">
        <v>41</v>
      </c>
      <c r="N44" s="10">
        <v>26</v>
      </c>
      <c r="O44" s="10">
        <v>5447</v>
      </c>
      <c r="P44" s="10">
        <v>272</v>
      </c>
      <c r="Q44" s="10">
        <v>1</v>
      </c>
      <c r="R44" s="12"/>
    </row>
    <row r="45" spans="3:18" x14ac:dyDescent="0.25">
      <c r="C45" t="s">
        <v>128</v>
      </c>
      <c r="D45" s="1">
        <v>42</v>
      </c>
      <c r="E45" s="1" t="str">
        <f t="shared" si="1"/>
        <v>0.2033</v>
      </c>
      <c r="F45" s="1" t="str">
        <f t="shared" si="2"/>
        <v>0.0157</v>
      </c>
      <c r="G45" s="1" t="str">
        <f t="shared" si="3"/>
        <v>0.0001</v>
      </c>
      <c r="I45" s="5">
        <f t="shared" si="4"/>
        <v>42</v>
      </c>
      <c r="J45" s="4" t="str">
        <f t="shared" si="5"/>
        <v>0.2033</v>
      </c>
      <c r="K45" s="4" t="str">
        <f t="shared" si="6"/>
        <v>0.0157</v>
      </c>
      <c r="L45" s="4" t="str">
        <f t="shared" si="7"/>
        <v>0.0001</v>
      </c>
      <c r="M45" s="8">
        <v>42</v>
      </c>
      <c r="N45" s="10">
        <v>1</v>
      </c>
      <c r="O45" s="10">
        <v>34922</v>
      </c>
      <c r="P45" s="10">
        <v>2818</v>
      </c>
      <c r="Q45" s="10">
        <v>18</v>
      </c>
      <c r="R45" s="12"/>
    </row>
    <row r="46" spans="3:18" x14ac:dyDescent="0.25">
      <c r="J46" s="4"/>
      <c r="K46" s="4"/>
      <c r="L46" s="4"/>
      <c r="M46" s="10"/>
      <c r="N46" s="10"/>
      <c r="O46" s="10"/>
      <c r="P46" s="10"/>
      <c r="Q46" s="12"/>
      <c r="R46" s="12"/>
    </row>
    <row r="47" spans="3:18" x14ac:dyDescent="0.25">
      <c r="J47" s="4"/>
      <c r="K47" s="4"/>
      <c r="L47" s="4"/>
      <c r="M47" s="10"/>
      <c r="N47" s="10"/>
      <c r="O47" s="10"/>
      <c r="P47" s="10"/>
      <c r="Q47" s="12"/>
      <c r="R47" s="12"/>
    </row>
    <row r="48" spans="3:18" x14ac:dyDescent="0.25">
      <c r="J48" s="4"/>
      <c r="K48" s="4"/>
      <c r="L48" s="4"/>
      <c r="M48" s="10"/>
      <c r="N48" s="10"/>
      <c r="O48" s="10"/>
      <c r="P48" s="10"/>
      <c r="Q48" s="12"/>
      <c r="R48" s="12"/>
    </row>
    <row r="49" spans="10:18" x14ac:dyDescent="0.25">
      <c r="J49" s="4"/>
      <c r="K49" s="4"/>
      <c r="L49" s="4"/>
      <c r="M49" s="10"/>
      <c r="N49" s="10"/>
      <c r="O49" s="10"/>
      <c r="P49" s="10"/>
      <c r="Q49" s="12"/>
      <c r="R49" s="12"/>
    </row>
    <row r="50" spans="10:18" x14ac:dyDescent="0.25">
      <c r="J50" s="4"/>
      <c r="K50" s="4"/>
      <c r="L50" s="4"/>
      <c r="M50" s="10"/>
      <c r="N50" s="10"/>
      <c r="O50" s="10"/>
      <c r="P50" s="10"/>
      <c r="Q50" s="12"/>
      <c r="R50" s="12"/>
    </row>
    <row r="51" spans="10:18" x14ac:dyDescent="0.25">
      <c r="J51" s="4"/>
      <c r="K51" s="4"/>
      <c r="L51" s="4"/>
      <c r="M51" s="10"/>
      <c r="N51" s="10"/>
      <c r="O51" s="10"/>
      <c r="P51" s="10"/>
      <c r="Q51" s="12"/>
      <c r="R51" s="12"/>
    </row>
    <row r="52" spans="10:18" x14ac:dyDescent="0.25">
      <c r="J52" s="4"/>
      <c r="K52" s="4"/>
      <c r="L52" s="4"/>
      <c r="M52" s="10"/>
      <c r="N52" s="10"/>
      <c r="O52" s="10"/>
      <c r="P52" s="10"/>
      <c r="Q52" s="12"/>
      <c r="R52" s="12"/>
    </row>
    <row r="53" spans="10:18" x14ac:dyDescent="0.25">
      <c r="J53" s="4"/>
      <c r="K53" s="4"/>
      <c r="L53" s="4"/>
      <c r="M53" s="10"/>
      <c r="N53" s="10"/>
      <c r="O53" s="10"/>
      <c r="P53" s="10"/>
      <c r="Q53" s="12"/>
      <c r="R53" s="12"/>
    </row>
    <row r="54" spans="10:18" x14ac:dyDescent="0.25">
      <c r="J54" s="4"/>
      <c r="K54" s="4"/>
      <c r="L54" s="4"/>
      <c r="M54" s="10"/>
      <c r="N54" s="10"/>
      <c r="O54" s="10"/>
      <c r="P54" s="10"/>
      <c r="Q54" s="12"/>
      <c r="R54" s="12"/>
    </row>
    <row r="55" spans="10:18" x14ac:dyDescent="0.25">
      <c r="J55" s="4"/>
      <c r="K55" s="4"/>
      <c r="L55" s="4"/>
      <c r="M55" s="10"/>
      <c r="N55" s="10"/>
      <c r="O55" s="10"/>
      <c r="P55" s="10"/>
      <c r="Q55" s="12"/>
      <c r="R55" s="12"/>
    </row>
    <row r="56" spans="10:18" x14ac:dyDescent="0.25">
      <c r="J56" s="4"/>
      <c r="K56" s="4"/>
      <c r="L56" s="4"/>
      <c r="M56" s="10"/>
      <c r="N56" s="10"/>
      <c r="O56" s="10"/>
      <c r="P56" s="10"/>
      <c r="Q56" s="12"/>
      <c r="R56" s="12"/>
    </row>
    <row r="57" spans="10:18" x14ac:dyDescent="0.25">
      <c r="J57" s="4"/>
      <c r="K57" s="4"/>
      <c r="L57" s="4"/>
      <c r="M57" s="10"/>
      <c r="N57" s="10"/>
      <c r="O57" s="10"/>
      <c r="P57" s="10"/>
      <c r="Q57" s="12"/>
      <c r="R57" s="12"/>
    </row>
    <row r="58" spans="10:18" x14ac:dyDescent="0.25">
      <c r="J58" s="4"/>
      <c r="K58" s="4"/>
      <c r="L58" s="4"/>
      <c r="M58" s="10"/>
      <c r="N58" s="10"/>
      <c r="O58" s="10"/>
      <c r="P58" s="10"/>
      <c r="Q58" s="12"/>
      <c r="R58" s="12"/>
    </row>
    <row r="59" spans="10:18" x14ac:dyDescent="0.25">
      <c r="J59" s="4"/>
      <c r="K59" s="4"/>
      <c r="L59" s="4"/>
      <c r="M59" s="10"/>
      <c r="N59" s="10"/>
      <c r="O59" s="10"/>
      <c r="P59" s="10"/>
      <c r="Q59" s="12"/>
      <c r="R59" s="12"/>
    </row>
    <row r="60" spans="10:18" x14ac:dyDescent="0.25">
      <c r="J60" s="4"/>
      <c r="K60" s="4"/>
      <c r="L60" s="4"/>
      <c r="M60" s="10"/>
      <c r="N60" s="10"/>
      <c r="O60" s="10"/>
      <c r="P60" s="10"/>
      <c r="Q60" s="12"/>
      <c r="R60" s="12"/>
    </row>
    <row r="61" spans="10:18" x14ac:dyDescent="0.25">
      <c r="J61" s="4"/>
      <c r="K61" s="4"/>
      <c r="L61" s="4"/>
      <c r="M61" s="10"/>
      <c r="N61" s="10"/>
      <c r="O61" s="10"/>
      <c r="P61" s="10"/>
      <c r="Q61" s="12"/>
      <c r="R61" s="12"/>
    </row>
    <row r="62" spans="10:18" x14ac:dyDescent="0.25">
      <c r="J62" s="4"/>
      <c r="K62" s="4"/>
      <c r="L62" s="4"/>
      <c r="M62" s="10"/>
      <c r="N62" s="10"/>
      <c r="O62" s="10"/>
      <c r="P62" s="10"/>
      <c r="Q62" s="12"/>
      <c r="R62" s="12"/>
    </row>
    <row r="63" spans="10:18" x14ac:dyDescent="0.25">
      <c r="J63" s="4"/>
      <c r="K63" s="4"/>
      <c r="L63" s="4"/>
      <c r="M63" s="10"/>
      <c r="N63" s="10"/>
      <c r="O63" s="10"/>
      <c r="P63" s="10"/>
      <c r="Q63" s="12"/>
      <c r="R63" s="12"/>
    </row>
    <row r="64" spans="10:18" x14ac:dyDescent="0.25">
      <c r="J64" s="4"/>
      <c r="K64" s="4"/>
      <c r="L64" s="4"/>
      <c r="M64" s="10"/>
      <c r="N64" s="10"/>
      <c r="O64" s="10"/>
      <c r="P64" s="10"/>
      <c r="Q64" s="12"/>
      <c r="R64" s="12"/>
    </row>
    <row r="65" spans="10:18" x14ac:dyDescent="0.25">
      <c r="J65" s="4"/>
      <c r="K65" s="4"/>
      <c r="L65" s="4"/>
      <c r="M65" s="10"/>
      <c r="N65" s="10"/>
      <c r="O65" s="10"/>
      <c r="P65" s="10"/>
      <c r="Q65" s="12"/>
      <c r="R65" s="12"/>
    </row>
    <row r="66" spans="10:18" x14ac:dyDescent="0.25">
      <c r="J66" s="4"/>
      <c r="K66" s="4"/>
      <c r="L66" s="4"/>
      <c r="M66" s="10"/>
      <c r="N66" s="10"/>
      <c r="O66" s="10"/>
      <c r="P66" s="10"/>
      <c r="Q66" s="12"/>
      <c r="R66" s="12"/>
    </row>
    <row r="67" spans="10:18" x14ac:dyDescent="0.25">
      <c r="J67" s="4"/>
      <c r="K67" s="4"/>
      <c r="L67" s="4"/>
      <c r="M67" s="10"/>
      <c r="N67" s="10"/>
      <c r="O67" s="10"/>
      <c r="P67" s="10"/>
      <c r="Q67" s="12"/>
      <c r="R67" s="12"/>
    </row>
    <row r="68" spans="10:18" x14ac:dyDescent="0.25">
      <c r="J68" s="4"/>
      <c r="K68" s="4"/>
      <c r="L68" s="4"/>
      <c r="M68" s="10"/>
      <c r="N68" s="10"/>
      <c r="O68" s="10"/>
      <c r="P68" s="10"/>
      <c r="Q68" s="12"/>
      <c r="R68" s="12"/>
    </row>
    <row r="69" spans="10:18" x14ac:dyDescent="0.25">
      <c r="J69" s="4"/>
      <c r="K69" s="4"/>
      <c r="L69" s="4"/>
      <c r="M69" s="10"/>
      <c r="N69" s="10"/>
      <c r="O69" s="10"/>
      <c r="P69" s="10"/>
      <c r="Q69" s="12"/>
      <c r="R69" s="12"/>
    </row>
    <row r="70" spans="10:18" x14ac:dyDescent="0.25">
      <c r="J70" s="4"/>
      <c r="K70" s="4"/>
      <c r="L70" s="4"/>
      <c r="M70" s="10"/>
      <c r="N70" s="10"/>
      <c r="O70" s="10"/>
      <c r="P70" s="10"/>
      <c r="Q70" s="12"/>
      <c r="R70" s="12"/>
    </row>
    <row r="71" spans="10:18" x14ac:dyDescent="0.25">
      <c r="J71" s="4"/>
      <c r="K71" s="4"/>
      <c r="L71" s="4"/>
      <c r="M71" s="10"/>
      <c r="N71" s="10"/>
      <c r="O71" s="10"/>
      <c r="P71" s="10"/>
      <c r="Q71" s="12"/>
      <c r="R71" s="12"/>
    </row>
    <row r="72" spans="10:18" x14ac:dyDescent="0.25">
      <c r="J72" s="4"/>
      <c r="K72" s="4"/>
      <c r="L72" s="4"/>
      <c r="M72" s="10"/>
      <c r="N72" s="10"/>
      <c r="O72" s="10"/>
      <c r="P72" s="10"/>
      <c r="Q72" s="12"/>
      <c r="R72" s="12"/>
    </row>
    <row r="73" spans="10:18" x14ac:dyDescent="0.25">
      <c r="J73" s="4"/>
      <c r="K73" s="4"/>
      <c r="L73" s="4"/>
      <c r="M73" s="10"/>
      <c r="N73" s="10"/>
      <c r="O73" s="10"/>
      <c r="P73" s="10"/>
      <c r="Q73" s="12"/>
      <c r="R73" s="12"/>
    </row>
    <row r="74" spans="10:18" x14ac:dyDescent="0.25">
      <c r="J74" s="4"/>
      <c r="K74" s="4"/>
      <c r="L74" s="4"/>
      <c r="M74" s="10"/>
      <c r="N74" s="10"/>
      <c r="O74" s="10"/>
      <c r="P74" s="10"/>
      <c r="Q74" s="12"/>
      <c r="R74" s="12"/>
    </row>
    <row r="75" spans="10:18" x14ac:dyDescent="0.25">
      <c r="J75" s="4"/>
      <c r="K75" s="4"/>
      <c r="L75" s="4"/>
      <c r="M75" s="10"/>
      <c r="N75" s="10"/>
      <c r="O75" s="10"/>
      <c r="P75" s="10"/>
      <c r="Q75" s="12"/>
      <c r="R75" s="12"/>
    </row>
    <row r="76" spans="10:18" x14ac:dyDescent="0.25">
      <c r="J76" s="4"/>
      <c r="K76" s="4"/>
      <c r="L76" s="4"/>
      <c r="M76" s="10"/>
      <c r="N76" s="10"/>
      <c r="O76" s="10"/>
      <c r="P76" s="10"/>
      <c r="Q76" s="12"/>
      <c r="R76" s="12"/>
    </row>
    <row r="77" spans="10:18" x14ac:dyDescent="0.25">
      <c r="J77" s="4"/>
      <c r="K77" s="4"/>
      <c r="L77" s="4"/>
      <c r="M77" s="10"/>
      <c r="N77" s="10"/>
      <c r="O77" s="10"/>
      <c r="P77" s="10"/>
      <c r="Q77" s="12"/>
      <c r="R77" s="12"/>
    </row>
    <row r="78" spans="10:18" x14ac:dyDescent="0.25">
      <c r="J78" s="4"/>
      <c r="K78" s="4"/>
      <c r="L78" s="4"/>
      <c r="M78" s="10"/>
      <c r="N78" s="10"/>
      <c r="O78" s="10"/>
      <c r="P78" s="10"/>
      <c r="Q78" s="12"/>
      <c r="R78" s="12"/>
    </row>
    <row r="79" spans="10:18" x14ac:dyDescent="0.25">
      <c r="J79" s="4"/>
      <c r="K79" s="4"/>
      <c r="L79" s="4"/>
      <c r="M79" s="10"/>
      <c r="N79" s="10"/>
      <c r="O79" s="10"/>
      <c r="P79" s="10"/>
      <c r="Q79" s="12"/>
      <c r="R79" s="12"/>
    </row>
    <row r="80" spans="10:18" x14ac:dyDescent="0.25">
      <c r="J80" s="4"/>
      <c r="K80" s="4"/>
      <c r="L80" s="4"/>
      <c r="M80" s="10"/>
      <c r="N80" s="10"/>
      <c r="O80" s="10"/>
      <c r="P80" s="10"/>
      <c r="Q80" s="12"/>
      <c r="R80" s="12"/>
    </row>
    <row r="81" spans="10:18" x14ac:dyDescent="0.25">
      <c r="J81" s="4"/>
      <c r="K81" s="4"/>
      <c r="L81" s="4"/>
      <c r="M81" s="10"/>
      <c r="N81" s="10"/>
      <c r="O81" s="10"/>
      <c r="P81" s="10"/>
      <c r="Q81" s="12"/>
      <c r="R81" s="12"/>
    </row>
    <row r="82" spans="10:18" x14ac:dyDescent="0.25">
      <c r="J82" s="4"/>
      <c r="K82" s="4"/>
      <c r="L82" s="4"/>
      <c r="M82" s="10"/>
      <c r="N82" s="10"/>
      <c r="O82" s="10"/>
      <c r="P82" s="10"/>
      <c r="Q82" s="12"/>
      <c r="R82" s="12"/>
    </row>
    <row r="83" spans="10:18" x14ac:dyDescent="0.25">
      <c r="J83" s="4"/>
      <c r="K83" s="4"/>
      <c r="L83" s="4"/>
      <c r="M83" s="10"/>
      <c r="N83" s="10"/>
      <c r="O83" s="10"/>
      <c r="P83" s="10"/>
      <c r="Q83" s="12"/>
      <c r="R83" s="12"/>
    </row>
    <row r="84" spans="10:18" x14ac:dyDescent="0.25">
      <c r="J84" s="4"/>
      <c r="K84" s="4"/>
      <c r="L84" s="4"/>
      <c r="M84" s="10"/>
      <c r="N84" s="10"/>
      <c r="O84" s="10"/>
      <c r="P84" s="10"/>
      <c r="Q84" s="12"/>
      <c r="R84" s="12"/>
    </row>
    <row r="85" spans="10:18" x14ac:dyDescent="0.25">
      <c r="J85" s="4"/>
      <c r="K85" s="4"/>
      <c r="L85" s="4"/>
      <c r="M85" s="10"/>
      <c r="N85" s="10"/>
      <c r="O85" s="10"/>
      <c r="P85" s="10"/>
      <c r="Q85" s="12"/>
      <c r="R85" s="12"/>
    </row>
    <row r="86" spans="10:18" x14ac:dyDescent="0.25">
      <c r="J86" s="4"/>
      <c r="K86" s="4"/>
      <c r="L86" s="4"/>
      <c r="M86" s="10"/>
      <c r="N86" s="10"/>
      <c r="O86" s="10"/>
      <c r="P86" s="10"/>
      <c r="Q86" s="12"/>
      <c r="R86" s="12"/>
    </row>
    <row r="87" spans="10:18" x14ac:dyDescent="0.25">
      <c r="M87" s="10"/>
    </row>
    <row r="88" spans="10:18" x14ac:dyDescent="0.25">
      <c r="M88" s="10"/>
    </row>
    <row r="89" spans="10:18" x14ac:dyDescent="0.25">
      <c r="M89" s="10"/>
    </row>
  </sheetData>
  <sortState ref="N4:Q45">
    <sortCondition ref="P4:P45"/>
  </sortState>
  <mergeCells count="7">
    <mergeCell ref="I1:Y1"/>
    <mergeCell ref="N2:Q2"/>
    <mergeCell ref="S2:U2"/>
    <mergeCell ref="W2:Y2"/>
    <mergeCell ref="W3:W6"/>
    <mergeCell ref="W7:X8"/>
    <mergeCell ref="Y7:Y8"/>
  </mergeCells>
  <conditionalFormatting sqref="S24:U42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FA57-A4B0-4F44-8AE8-0ED2BB629F01}">
  <dimension ref="B1:Y86"/>
  <sheetViews>
    <sheetView zoomScale="80" zoomScaleNormal="80" workbookViewId="0">
      <selection activeCell="U11" sqref="U11"/>
    </sheetView>
  </sheetViews>
  <sheetFormatPr defaultRowHeight="15" x14ac:dyDescent="0.25"/>
  <cols>
    <col min="1" max="1" width="4.28515625" customWidth="1"/>
    <col min="2" max="2" width="3" style="1" customWidth="1"/>
    <col min="3" max="4" width="3" customWidth="1"/>
    <col min="5" max="8" width="3" style="1" customWidth="1"/>
    <col min="9" max="9" width="13.5703125" style="5" customWidth="1"/>
    <col min="10" max="12" width="13.5703125" style="6" customWidth="1"/>
    <col min="13" max="13" width="9.140625" style="1"/>
    <col min="14" max="16" width="14.85546875" style="9" customWidth="1"/>
    <col min="17" max="17" width="15" style="11" customWidth="1"/>
    <col min="18" max="18" width="5.28515625" style="11" customWidth="1"/>
    <col min="19" max="19" width="13.42578125" style="1" customWidth="1"/>
    <col min="20" max="20" width="13.42578125" customWidth="1"/>
    <col min="21" max="21" width="13.42578125" style="1" customWidth="1"/>
    <col min="22" max="22" width="4.28515625" customWidth="1"/>
    <col min="24" max="24" width="17.7109375" style="16" customWidth="1"/>
  </cols>
  <sheetData>
    <row r="1" spans="2:25" ht="28.5" customHeight="1" x14ac:dyDescent="0.4">
      <c r="I1" s="33" t="s">
        <v>83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2:25" ht="23.25" customHeight="1" x14ac:dyDescent="0.35">
      <c r="N2" s="31" t="s">
        <v>78</v>
      </c>
      <c r="O2" s="31"/>
      <c r="P2" s="31"/>
      <c r="Q2" s="31"/>
      <c r="R2" s="14"/>
      <c r="S2" s="32" t="s">
        <v>0</v>
      </c>
      <c r="T2" s="32"/>
      <c r="U2" s="32"/>
      <c r="W2" s="34" t="s">
        <v>84</v>
      </c>
      <c r="X2" s="34"/>
      <c r="Y2" s="34"/>
    </row>
    <row r="3" spans="2:25" s="2" customFormat="1" x14ac:dyDescent="0.25">
      <c r="B3" s="3" t="s">
        <v>0</v>
      </c>
      <c r="C3" s="3" t="s">
        <v>1</v>
      </c>
      <c r="E3" s="2" t="s">
        <v>75</v>
      </c>
      <c r="F3" s="2" t="s">
        <v>76</v>
      </c>
      <c r="G3" s="2" t="s">
        <v>77</v>
      </c>
      <c r="I3" s="7" t="s">
        <v>0</v>
      </c>
      <c r="J3" s="7" t="s">
        <v>75</v>
      </c>
      <c r="K3" s="7" t="s">
        <v>76</v>
      </c>
      <c r="L3" s="7" t="s">
        <v>77</v>
      </c>
      <c r="N3" s="7" t="s">
        <v>0</v>
      </c>
      <c r="O3" s="7" t="s">
        <v>75</v>
      </c>
      <c r="P3" s="7" t="s">
        <v>76</v>
      </c>
      <c r="Q3" s="7" t="s">
        <v>77</v>
      </c>
      <c r="R3" s="15"/>
      <c r="S3" s="18" t="s">
        <v>81</v>
      </c>
      <c r="T3" s="19" t="s">
        <v>82</v>
      </c>
      <c r="U3" s="20" t="s">
        <v>79</v>
      </c>
      <c r="W3" s="35" t="s">
        <v>80</v>
      </c>
      <c r="X3" s="22" t="s">
        <v>81</v>
      </c>
      <c r="Y3" s="23">
        <f>COUNT(S4:S23)</f>
        <v>19</v>
      </c>
    </row>
    <row r="4" spans="2:25" x14ac:dyDescent="0.25">
      <c r="B4" s="1">
        <v>1</v>
      </c>
      <c r="C4" t="s">
        <v>2</v>
      </c>
      <c r="E4" s="1" t="str">
        <f>LEFT(C4,8)</f>
        <v>|1.8340|</v>
      </c>
      <c r="F4" s="1" t="str">
        <f>MID(C4,8,8)</f>
        <v>|0.1499|</v>
      </c>
      <c r="G4" s="1" t="str">
        <f>RIGHT(C4,7)</f>
        <v>|0.0010</v>
      </c>
      <c r="I4" s="5">
        <f>B4</f>
        <v>1</v>
      </c>
      <c r="J4" s="4" t="str">
        <f>MID(E4,2,6)</f>
        <v>1.8340</v>
      </c>
      <c r="K4" s="4" t="str">
        <f t="shared" ref="K4:L4" si="0">MID(F4,2,6)</f>
        <v>0.1499</v>
      </c>
      <c r="L4" s="4" t="str">
        <f t="shared" si="0"/>
        <v>0.0010</v>
      </c>
      <c r="M4" s="8">
        <v>1</v>
      </c>
      <c r="N4" s="10">
        <v>10</v>
      </c>
      <c r="O4" s="10">
        <v>1</v>
      </c>
      <c r="P4" s="10">
        <v>0</v>
      </c>
      <c r="Q4" s="12">
        <v>0</v>
      </c>
      <c r="R4" s="12"/>
      <c r="S4" s="17">
        <v>1</v>
      </c>
      <c r="T4" s="13">
        <v>3</v>
      </c>
      <c r="U4" s="21">
        <v>24</v>
      </c>
      <c r="W4" s="35"/>
      <c r="X4" s="24" t="s">
        <v>82</v>
      </c>
      <c r="Y4" s="25">
        <f>COUNT(T4:T23)</f>
        <v>11</v>
      </c>
    </row>
    <row r="5" spans="2:25" x14ac:dyDescent="0.25">
      <c r="B5" s="1">
        <v>2</v>
      </c>
      <c r="C5" t="s">
        <v>3</v>
      </c>
      <c r="E5" s="1" t="str">
        <f t="shared" ref="E5:E68" si="1">LEFT(C5,8)</f>
        <v>|0.4340|</v>
      </c>
      <c r="F5" s="1" t="str">
        <f t="shared" ref="F5:F68" si="2">MID(C5,8,8)</f>
        <v>|0.0857|</v>
      </c>
      <c r="G5" s="1" t="str">
        <f t="shared" ref="G5:G68" si="3">RIGHT(C5,7)</f>
        <v>|0.0013</v>
      </c>
      <c r="I5" s="5">
        <f t="shared" ref="I5:I68" si="4">B5</f>
        <v>2</v>
      </c>
      <c r="J5" s="4" t="str">
        <f t="shared" ref="J5:J68" si="5">MID(E5,2,6)</f>
        <v>0.4340</v>
      </c>
      <c r="K5" s="4" t="str">
        <f t="shared" ref="K5:L12" si="6">MID(F5,2,6)</f>
        <v>0.0857</v>
      </c>
      <c r="L5" s="4" t="str">
        <f t="shared" si="6"/>
        <v>0.0013</v>
      </c>
      <c r="M5" s="8">
        <v>2</v>
      </c>
      <c r="N5" s="10">
        <v>27</v>
      </c>
      <c r="O5" s="10">
        <v>1</v>
      </c>
      <c r="P5" s="10">
        <v>0</v>
      </c>
      <c r="Q5" s="12">
        <v>0</v>
      </c>
      <c r="R5" s="12"/>
      <c r="S5" s="17">
        <v>11</v>
      </c>
      <c r="T5" s="13">
        <v>12</v>
      </c>
      <c r="U5" s="21">
        <v>25</v>
      </c>
      <c r="W5" s="35"/>
      <c r="X5" s="26" t="s">
        <v>79</v>
      </c>
      <c r="Y5" s="27">
        <f>COUNT(U4:U23)</f>
        <v>8</v>
      </c>
    </row>
    <row r="6" spans="2:25" x14ac:dyDescent="0.25">
      <c r="B6" s="1">
        <v>3</v>
      </c>
      <c r="C6" t="s">
        <v>4</v>
      </c>
      <c r="E6" s="1" t="str">
        <f t="shared" si="1"/>
        <v>|2.0140|</v>
      </c>
      <c r="F6" s="1" t="str">
        <f t="shared" si="2"/>
        <v>|0.2520|</v>
      </c>
      <c r="G6" s="1" t="str">
        <f t="shared" si="3"/>
        <v>|0.0025</v>
      </c>
      <c r="I6" s="5">
        <f t="shared" si="4"/>
        <v>3</v>
      </c>
      <c r="J6" s="4" t="str">
        <f t="shared" si="5"/>
        <v>2.0140</v>
      </c>
      <c r="K6" s="4" t="str">
        <f t="shared" si="6"/>
        <v>0.2520</v>
      </c>
      <c r="L6" s="4" t="str">
        <f t="shared" si="6"/>
        <v>0.0025</v>
      </c>
      <c r="M6" s="8">
        <v>3</v>
      </c>
      <c r="N6" s="10">
        <v>43</v>
      </c>
      <c r="O6" s="10">
        <v>1</v>
      </c>
      <c r="P6" s="10">
        <v>0</v>
      </c>
      <c r="Q6" s="12">
        <v>0</v>
      </c>
      <c r="R6" s="12"/>
      <c r="S6" s="17">
        <v>13</v>
      </c>
      <c r="T6" s="13">
        <v>14</v>
      </c>
      <c r="U6" s="21">
        <v>40</v>
      </c>
      <c r="W6" s="35"/>
      <c r="X6" s="28" t="s">
        <v>85</v>
      </c>
      <c r="Y6" s="29">
        <f>COUNT(M4:M86)-Y3-Y4-Y5</f>
        <v>45</v>
      </c>
    </row>
    <row r="7" spans="2:25" x14ac:dyDescent="0.25">
      <c r="B7" s="1">
        <v>4</v>
      </c>
      <c r="C7" t="s">
        <v>5</v>
      </c>
      <c r="E7" s="1" t="str">
        <f t="shared" si="1"/>
        <v>|1.8160|</v>
      </c>
      <c r="F7" s="1" t="str">
        <f t="shared" si="2"/>
        <v>|0.1531|</v>
      </c>
      <c r="G7" s="1" t="str">
        <f t="shared" si="3"/>
        <v>|0.0010</v>
      </c>
      <c r="I7" s="5">
        <f t="shared" si="4"/>
        <v>4</v>
      </c>
      <c r="J7" s="4" t="str">
        <f t="shared" si="5"/>
        <v>1.8160</v>
      </c>
      <c r="K7" s="4" t="str">
        <f t="shared" si="6"/>
        <v>0.1531</v>
      </c>
      <c r="L7" s="4" t="str">
        <f t="shared" si="6"/>
        <v>0.0010</v>
      </c>
      <c r="M7" s="8">
        <v>4</v>
      </c>
      <c r="N7" s="10">
        <v>46</v>
      </c>
      <c r="O7" s="10">
        <v>1</v>
      </c>
      <c r="P7" s="10">
        <v>0</v>
      </c>
      <c r="Q7" s="12">
        <v>0</v>
      </c>
      <c r="R7" s="12"/>
      <c r="S7" s="17">
        <v>16</v>
      </c>
      <c r="T7" s="13">
        <v>23</v>
      </c>
      <c r="U7" s="21">
        <v>51</v>
      </c>
      <c r="W7" s="30" t="s">
        <v>86</v>
      </c>
      <c r="X7" s="30"/>
      <c r="Y7" s="30">
        <f>SUM(Y3:Y6)</f>
        <v>83</v>
      </c>
    </row>
    <row r="8" spans="2:25" x14ac:dyDescent="0.25">
      <c r="B8" s="1">
        <v>5</v>
      </c>
      <c r="C8" t="s">
        <v>6</v>
      </c>
      <c r="E8" s="1" t="str">
        <f t="shared" si="1"/>
        <v>|1.2960|</v>
      </c>
      <c r="F8" s="1" t="str">
        <f t="shared" si="2"/>
        <v>|0.1493|</v>
      </c>
      <c r="G8" s="1" t="str">
        <f t="shared" si="3"/>
        <v>|0.0014</v>
      </c>
      <c r="I8" s="5">
        <f t="shared" si="4"/>
        <v>5</v>
      </c>
      <c r="J8" s="4" t="str">
        <f t="shared" si="5"/>
        <v>1.2960</v>
      </c>
      <c r="K8" s="4" t="str">
        <f t="shared" si="6"/>
        <v>0.1493</v>
      </c>
      <c r="L8" s="4" t="str">
        <f t="shared" si="6"/>
        <v>0.0014</v>
      </c>
      <c r="M8" s="8">
        <v>5</v>
      </c>
      <c r="N8" s="10">
        <v>59</v>
      </c>
      <c r="O8" s="10">
        <v>1</v>
      </c>
      <c r="P8" s="10">
        <v>0</v>
      </c>
      <c r="Q8" s="12">
        <v>0</v>
      </c>
      <c r="R8" s="12"/>
      <c r="S8" s="17">
        <v>18</v>
      </c>
      <c r="T8" s="13">
        <v>28</v>
      </c>
      <c r="U8" s="21">
        <v>58</v>
      </c>
      <c r="W8" s="30"/>
      <c r="X8" s="30"/>
      <c r="Y8" s="30"/>
    </row>
    <row r="9" spans="2:25" x14ac:dyDescent="0.25">
      <c r="B9" s="1">
        <v>6</v>
      </c>
      <c r="C9" t="s">
        <v>7</v>
      </c>
      <c r="E9" s="1" t="str">
        <f t="shared" si="1"/>
        <v>|0.0560|</v>
      </c>
      <c r="F9" s="1" t="str">
        <f t="shared" si="2"/>
        <v>|0.0421|</v>
      </c>
      <c r="G9" s="1" t="str">
        <f t="shared" si="3"/>
        <v>|0.0025</v>
      </c>
      <c r="I9" s="5">
        <f t="shared" si="4"/>
        <v>6</v>
      </c>
      <c r="J9" s="4" t="str">
        <f t="shared" si="5"/>
        <v>0.0560</v>
      </c>
      <c r="K9" s="4" t="str">
        <f t="shared" si="6"/>
        <v>0.0421</v>
      </c>
      <c r="L9" s="4" t="str">
        <f t="shared" si="6"/>
        <v>0.0025</v>
      </c>
      <c r="M9" s="8">
        <v>6</v>
      </c>
      <c r="N9" s="10">
        <v>60</v>
      </c>
      <c r="O9" s="10">
        <v>1</v>
      </c>
      <c r="P9" s="10">
        <v>0</v>
      </c>
      <c r="Q9" s="12">
        <v>0</v>
      </c>
      <c r="R9" s="12"/>
      <c r="S9" s="17">
        <v>29</v>
      </c>
      <c r="T9" s="13">
        <v>52</v>
      </c>
      <c r="U9" s="21">
        <v>68</v>
      </c>
    </row>
    <row r="10" spans="2:25" x14ac:dyDescent="0.25">
      <c r="B10" s="1">
        <v>7</v>
      </c>
      <c r="C10" t="s">
        <v>8</v>
      </c>
      <c r="E10" s="1" t="str">
        <f t="shared" si="1"/>
        <v>|1.0080|</v>
      </c>
      <c r="F10" s="1" t="str">
        <f t="shared" si="2"/>
        <v>|0.1338|</v>
      </c>
      <c r="G10" s="1" t="str">
        <f t="shared" si="3"/>
        <v>|0.0014</v>
      </c>
      <c r="I10" s="5">
        <f t="shared" si="4"/>
        <v>7</v>
      </c>
      <c r="J10" s="4" t="str">
        <f t="shared" si="5"/>
        <v>1.0080</v>
      </c>
      <c r="K10" s="4" t="str">
        <f t="shared" si="6"/>
        <v>0.1338</v>
      </c>
      <c r="L10" s="4" t="str">
        <f t="shared" si="6"/>
        <v>0.0014</v>
      </c>
      <c r="M10" s="8">
        <v>7</v>
      </c>
      <c r="N10" s="10">
        <v>61</v>
      </c>
      <c r="O10" s="10">
        <v>1</v>
      </c>
      <c r="P10" s="10">
        <v>0</v>
      </c>
      <c r="Q10" s="12">
        <v>0</v>
      </c>
      <c r="R10" s="12"/>
      <c r="S10" s="17">
        <v>30</v>
      </c>
      <c r="T10" s="13">
        <v>54</v>
      </c>
      <c r="U10" s="21">
        <v>69</v>
      </c>
    </row>
    <row r="11" spans="2:25" x14ac:dyDescent="0.25">
      <c r="B11" s="1">
        <v>8</v>
      </c>
      <c r="C11" t="s">
        <v>9</v>
      </c>
      <c r="E11" s="1" t="str">
        <f t="shared" si="1"/>
        <v>|2.2970|</v>
      </c>
      <c r="F11" s="1" t="str">
        <f t="shared" si="2"/>
        <v>|0.1700|</v>
      </c>
      <c r="G11" s="1" t="str">
        <f t="shared" si="3"/>
        <v>|0.0010</v>
      </c>
      <c r="I11" s="5">
        <f t="shared" si="4"/>
        <v>8</v>
      </c>
      <c r="J11" s="4" t="str">
        <f t="shared" si="5"/>
        <v>2.2970</v>
      </c>
      <c r="K11" s="4" t="str">
        <f t="shared" si="6"/>
        <v>0.1700</v>
      </c>
      <c r="L11" s="4" t="str">
        <f t="shared" si="6"/>
        <v>0.0010</v>
      </c>
      <c r="M11" s="8">
        <v>8</v>
      </c>
      <c r="N11" s="10">
        <v>64</v>
      </c>
      <c r="O11" s="10">
        <v>1</v>
      </c>
      <c r="P11" s="10">
        <v>0</v>
      </c>
      <c r="Q11" s="12">
        <v>0</v>
      </c>
      <c r="R11" s="12"/>
      <c r="S11" s="17">
        <v>33</v>
      </c>
      <c r="T11" s="13">
        <v>62</v>
      </c>
      <c r="U11" s="21">
        <v>75</v>
      </c>
    </row>
    <row r="12" spans="2:25" x14ac:dyDescent="0.25">
      <c r="B12" s="1">
        <v>9</v>
      </c>
      <c r="C12" t="s">
        <v>10</v>
      </c>
      <c r="E12" s="1" t="str">
        <f t="shared" si="1"/>
        <v>|0.3300|</v>
      </c>
      <c r="F12" s="1" t="str">
        <f t="shared" si="2"/>
        <v>|0.0909|</v>
      </c>
      <c r="G12" s="1" t="str">
        <f t="shared" si="3"/>
        <v>|0.0020</v>
      </c>
      <c r="I12" s="5">
        <f t="shared" si="4"/>
        <v>9</v>
      </c>
      <c r="J12" s="4" t="str">
        <f t="shared" si="5"/>
        <v>0.3300</v>
      </c>
      <c r="K12" s="4" t="str">
        <f t="shared" si="6"/>
        <v>0.0909</v>
      </c>
      <c r="L12" s="4" t="str">
        <f t="shared" si="6"/>
        <v>0.0020</v>
      </c>
      <c r="M12" s="8">
        <v>9</v>
      </c>
      <c r="N12" s="10">
        <v>73</v>
      </c>
      <c r="O12" s="10">
        <v>1</v>
      </c>
      <c r="P12" s="10">
        <v>0</v>
      </c>
      <c r="Q12" s="12">
        <v>0</v>
      </c>
      <c r="R12" s="12"/>
      <c r="S12" s="17">
        <v>35</v>
      </c>
      <c r="T12" s="13">
        <v>70</v>
      </c>
    </row>
    <row r="13" spans="2:25" x14ac:dyDescent="0.25">
      <c r="B13" s="1">
        <v>10</v>
      </c>
      <c r="C13" t="s">
        <v>11</v>
      </c>
      <c r="E13" s="1" t="str">
        <f t="shared" si="1"/>
        <v>|0.0010|</v>
      </c>
      <c r="F13" s="1">
        <v>0</v>
      </c>
      <c r="G13" s="1">
        <v>0</v>
      </c>
      <c r="I13" s="5">
        <f t="shared" si="4"/>
        <v>10</v>
      </c>
      <c r="J13" s="4" t="str">
        <f t="shared" si="5"/>
        <v>0.0010</v>
      </c>
      <c r="K13" s="4">
        <v>0</v>
      </c>
      <c r="L13" s="4">
        <v>0</v>
      </c>
      <c r="M13" s="8">
        <v>10</v>
      </c>
      <c r="N13" s="10">
        <v>11</v>
      </c>
      <c r="O13" s="10">
        <v>2</v>
      </c>
      <c r="P13" s="10">
        <v>2</v>
      </c>
      <c r="Q13" s="12">
        <v>0.2</v>
      </c>
      <c r="R13" s="12"/>
      <c r="S13" s="17">
        <v>38</v>
      </c>
      <c r="T13" s="13">
        <v>78</v>
      </c>
    </row>
    <row r="14" spans="2:25" x14ac:dyDescent="0.25">
      <c r="B14" s="1">
        <v>11</v>
      </c>
      <c r="C14" t="s">
        <v>12</v>
      </c>
      <c r="E14" s="1" t="str">
        <f t="shared" si="1"/>
        <v>|0.0020|</v>
      </c>
      <c r="F14" s="1" t="str">
        <f t="shared" si="2"/>
        <v>|0.0020|</v>
      </c>
      <c r="G14" s="1" t="str">
        <f t="shared" si="3"/>
        <v>|0.0002</v>
      </c>
      <c r="I14" s="5">
        <f t="shared" si="4"/>
        <v>11</v>
      </c>
      <c r="J14" s="4" t="str">
        <f t="shared" si="5"/>
        <v>0.0020</v>
      </c>
      <c r="K14" s="4" t="str">
        <f t="shared" ref="K14:K29" si="7">MID(F14,2,6)</f>
        <v>0.0020</v>
      </c>
      <c r="L14" s="4" t="str">
        <f t="shared" ref="L14:L29" si="8">MID(G14,2,6)</f>
        <v>0.0002</v>
      </c>
      <c r="M14" s="8">
        <v>11</v>
      </c>
      <c r="N14" s="10">
        <v>30</v>
      </c>
      <c r="O14" s="10">
        <v>2</v>
      </c>
      <c r="P14" s="10">
        <v>2</v>
      </c>
      <c r="Q14" s="12">
        <v>0.2</v>
      </c>
      <c r="R14" s="12"/>
      <c r="S14" s="17">
        <v>47</v>
      </c>
      <c r="T14" s="13">
        <v>79</v>
      </c>
    </row>
    <row r="15" spans="2:25" x14ac:dyDescent="0.25">
      <c r="B15" s="1">
        <v>12</v>
      </c>
      <c r="C15" t="s">
        <v>13</v>
      </c>
      <c r="E15" s="1" t="str">
        <f t="shared" si="1"/>
        <v>|2.7570|</v>
      </c>
      <c r="F15" s="1" t="str">
        <f>MID(C15,8,8)</f>
        <v>|0.1867|</v>
      </c>
      <c r="G15" s="1" t="str">
        <f t="shared" si="3"/>
        <v>|0.0010</v>
      </c>
      <c r="I15" s="5">
        <f t="shared" si="4"/>
        <v>12</v>
      </c>
      <c r="J15" s="4" t="str">
        <f t="shared" si="5"/>
        <v>2.7570</v>
      </c>
      <c r="K15" s="4" t="str">
        <f t="shared" si="7"/>
        <v>0.1867</v>
      </c>
      <c r="L15" s="4" t="str">
        <f t="shared" si="8"/>
        <v>0.0010</v>
      </c>
      <c r="M15" s="8">
        <v>12</v>
      </c>
      <c r="N15" s="10">
        <v>35</v>
      </c>
      <c r="O15" s="10">
        <v>2</v>
      </c>
      <c r="P15" s="10">
        <v>2</v>
      </c>
      <c r="Q15" s="12">
        <v>0.2</v>
      </c>
      <c r="R15" s="12"/>
      <c r="S15" s="17">
        <v>48</v>
      </c>
    </row>
    <row r="16" spans="2:25" x14ac:dyDescent="0.25">
      <c r="B16" s="1">
        <v>13</v>
      </c>
      <c r="C16" t="s">
        <v>14</v>
      </c>
      <c r="E16" s="1" t="str">
        <f t="shared" si="1"/>
        <v>|2.3180|</v>
      </c>
      <c r="F16" s="1" t="str">
        <f t="shared" si="2"/>
        <v>|0.1686|</v>
      </c>
      <c r="G16" s="1" t="str">
        <f t="shared" si="3"/>
        <v>|0.0010</v>
      </c>
      <c r="I16" s="5">
        <f t="shared" si="4"/>
        <v>13</v>
      </c>
      <c r="J16" s="4" t="str">
        <f t="shared" si="5"/>
        <v>2.3180</v>
      </c>
      <c r="K16" s="4" t="str">
        <f t="shared" si="7"/>
        <v>0.1686</v>
      </c>
      <c r="L16" s="4" t="str">
        <f t="shared" si="8"/>
        <v>0.0010</v>
      </c>
      <c r="M16" s="8">
        <v>13</v>
      </c>
      <c r="N16" s="10">
        <v>33</v>
      </c>
      <c r="O16" s="10">
        <v>3</v>
      </c>
      <c r="P16" s="10">
        <v>3.1</v>
      </c>
      <c r="Q16" s="12">
        <v>0.3</v>
      </c>
      <c r="R16" s="12"/>
      <c r="S16" s="17">
        <v>55</v>
      </c>
    </row>
    <row r="17" spans="2:19" x14ac:dyDescent="0.25">
      <c r="B17" s="1">
        <v>14</v>
      </c>
      <c r="C17" t="s">
        <v>15</v>
      </c>
      <c r="E17" s="1" t="str">
        <f t="shared" si="1"/>
        <v>|2.3720|</v>
      </c>
      <c r="F17" s="1" t="str">
        <f t="shared" si="2"/>
        <v>|0.1752|</v>
      </c>
      <c r="G17" s="1" t="str">
        <f t="shared" si="3"/>
        <v>|0.0010</v>
      </c>
      <c r="I17" s="5">
        <f t="shared" si="4"/>
        <v>14</v>
      </c>
      <c r="J17" s="4" t="str">
        <f t="shared" si="5"/>
        <v>2.3720</v>
      </c>
      <c r="K17" s="4" t="str">
        <f t="shared" si="7"/>
        <v>0.1752</v>
      </c>
      <c r="L17" s="4" t="str">
        <f t="shared" si="8"/>
        <v>0.0010</v>
      </c>
      <c r="M17" s="8">
        <v>14</v>
      </c>
      <c r="N17" s="10">
        <v>66</v>
      </c>
      <c r="O17" s="10">
        <v>4</v>
      </c>
      <c r="P17" s="10">
        <v>3.6</v>
      </c>
      <c r="Q17" s="12">
        <v>0.3</v>
      </c>
      <c r="R17" s="12"/>
      <c r="S17" s="17">
        <v>65</v>
      </c>
    </row>
    <row r="18" spans="2:19" x14ac:dyDescent="0.25">
      <c r="B18" s="1">
        <v>15</v>
      </c>
      <c r="C18" t="s">
        <v>16</v>
      </c>
      <c r="E18" s="1" t="str">
        <f t="shared" si="1"/>
        <v>|2.4210|</v>
      </c>
      <c r="F18" s="1" t="str">
        <f t="shared" si="2"/>
        <v>|0.1737|</v>
      </c>
      <c r="G18" s="1" t="str">
        <f t="shared" si="3"/>
        <v>|0.0010</v>
      </c>
      <c r="I18" s="5">
        <f t="shared" si="4"/>
        <v>15</v>
      </c>
      <c r="J18" s="4" t="str">
        <f t="shared" si="5"/>
        <v>2.4210</v>
      </c>
      <c r="K18" s="4" t="str">
        <f t="shared" si="7"/>
        <v>0.1737</v>
      </c>
      <c r="L18" s="4" t="str">
        <f t="shared" si="8"/>
        <v>0.0010</v>
      </c>
      <c r="M18" s="8">
        <v>15</v>
      </c>
      <c r="N18" s="10">
        <v>65</v>
      </c>
      <c r="O18" s="10">
        <v>4</v>
      </c>
      <c r="P18" s="10">
        <v>4.4000000000000004</v>
      </c>
      <c r="Q18" s="12">
        <v>0.4</v>
      </c>
      <c r="R18" s="12"/>
      <c r="S18" s="17">
        <v>66</v>
      </c>
    </row>
    <row r="19" spans="2:19" x14ac:dyDescent="0.25">
      <c r="B19" s="1">
        <v>16</v>
      </c>
      <c r="C19" t="s">
        <v>17</v>
      </c>
      <c r="E19" s="1" t="str">
        <f t="shared" si="1"/>
        <v>|0.0040|</v>
      </c>
      <c r="F19" s="1" t="str">
        <f t="shared" si="2"/>
        <v>|0.0046|</v>
      </c>
      <c r="G19" s="1" t="str">
        <f t="shared" si="3"/>
        <v>|0.0004</v>
      </c>
      <c r="I19" s="5">
        <f t="shared" si="4"/>
        <v>16</v>
      </c>
      <c r="J19" s="4" t="str">
        <f t="shared" si="5"/>
        <v>0.0040</v>
      </c>
      <c r="K19" s="4" t="str">
        <f t="shared" si="7"/>
        <v>0.0046</v>
      </c>
      <c r="L19" s="4" t="str">
        <f t="shared" si="8"/>
        <v>0.0004</v>
      </c>
      <c r="M19" s="8">
        <v>16</v>
      </c>
      <c r="N19" s="10">
        <v>16</v>
      </c>
      <c r="O19" s="10">
        <v>4</v>
      </c>
      <c r="P19" s="10">
        <v>4.5999999999999996</v>
      </c>
      <c r="Q19" s="12">
        <v>0.4</v>
      </c>
      <c r="R19" s="12"/>
      <c r="S19" s="17">
        <v>71</v>
      </c>
    </row>
    <row r="20" spans="2:19" x14ac:dyDescent="0.25">
      <c r="B20" s="1">
        <v>17</v>
      </c>
      <c r="C20" t="s">
        <v>18</v>
      </c>
      <c r="E20" s="1" t="str">
        <f t="shared" si="1"/>
        <v>|0.2660|</v>
      </c>
      <c r="F20" s="1" t="str">
        <f t="shared" si="2"/>
        <v>|0.0871|</v>
      </c>
      <c r="G20" s="1" t="str">
        <f t="shared" si="3"/>
        <v>|0.0023</v>
      </c>
      <c r="I20" s="5">
        <f t="shared" si="4"/>
        <v>17</v>
      </c>
      <c r="J20" s="4" t="str">
        <f t="shared" si="5"/>
        <v>0.2660</v>
      </c>
      <c r="K20" s="4" t="str">
        <f t="shared" si="7"/>
        <v>0.0871</v>
      </c>
      <c r="L20" s="4" t="str">
        <f t="shared" si="8"/>
        <v>0.0023</v>
      </c>
      <c r="M20" s="8">
        <v>17</v>
      </c>
      <c r="N20" s="10">
        <v>72</v>
      </c>
      <c r="O20" s="10">
        <v>4</v>
      </c>
      <c r="P20" s="10">
        <v>5.1000000000000005</v>
      </c>
      <c r="Q20" s="12">
        <v>0.5</v>
      </c>
      <c r="R20" s="12"/>
      <c r="S20" s="17">
        <v>72</v>
      </c>
    </row>
    <row r="21" spans="2:19" x14ac:dyDescent="0.25">
      <c r="B21" s="1">
        <v>18</v>
      </c>
      <c r="C21" t="s">
        <v>19</v>
      </c>
      <c r="E21" s="1" t="str">
        <f t="shared" si="1"/>
        <v>|1.9000|</v>
      </c>
      <c r="F21" s="1" t="str">
        <f t="shared" si="2"/>
        <v>|0.1540|</v>
      </c>
      <c r="G21" s="1" t="str">
        <f t="shared" si="3"/>
        <v>|0.0010</v>
      </c>
      <c r="I21" s="5">
        <f t="shared" si="4"/>
        <v>18</v>
      </c>
      <c r="J21" s="4" t="str">
        <f t="shared" si="5"/>
        <v>1.9000</v>
      </c>
      <c r="K21" s="4" t="str">
        <f t="shared" si="7"/>
        <v>0.1540</v>
      </c>
      <c r="L21" s="4" t="str">
        <f t="shared" si="8"/>
        <v>0.0010</v>
      </c>
      <c r="M21" s="8">
        <v>18</v>
      </c>
      <c r="N21" s="10">
        <v>71</v>
      </c>
      <c r="O21" s="10">
        <v>7</v>
      </c>
      <c r="P21" s="10">
        <v>6.8999999999999995</v>
      </c>
      <c r="Q21" s="12">
        <v>0.5</v>
      </c>
      <c r="R21" s="12"/>
      <c r="S21" s="17">
        <v>76</v>
      </c>
    </row>
    <row r="22" spans="2:19" x14ac:dyDescent="0.25">
      <c r="B22" s="1">
        <v>19</v>
      </c>
      <c r="C22" t="s">
        <v>20</v>
      </c>
      <c r="E22" s="1" t="str">
        <f t="shared" si="1"/>
        <v>|2.4950|</v>
      </c>
      <c r="F22" s="1" t="str">
        <f t="shared" si="2"/>
        <v>|0.1765|</v>
      </c>
      <c r="G22" s="1" t="str">
        <f t="shared" si="3"/>
        <v>|0.0010</v>
      </c>
      <c r="I22" s="5">
        <f t="shared" si="4"/>
        <v>19</v>
      </c>
      <c r="J22" s="4" t="str">
        <f t="shared" si="5"/>
        <v>2.4950</v>
      </c>
      <c r="K22" s="4" t="str">
        <f t="shared" si="7"/>
        <v>0.1765</v>
      </c>
      <c r="L22" s="4" t="str">
        <f t="shared" si="8"/>
        <v>0.0010</v>
      </c>
      <c r="M22" s="8">
        <v>19</v>
      </c>
      <c r="N22" s="10">
        <v>36</v>
      </c>
      <c r="O22" s="10">
        <v>11</v>
      </c>
      <c r="P22" s="10">
        <v>19.599999999999998</v>
      </c>
      <c r="Q22" s="12">
        <v>2.8</v>
      </c>
      <c r="R22" s="12"/>
      <c r="S22" s="17">
        <v>77</v>
      </c>
    </row>
    <row r="23" spans="2:19" x14ac:dyDescent="0.25">
      <c r="B23" s="1">
        <v>20</v>
      </c>
      <c r="C23" t="s">
        <v>21</v>
      </c>
      <c r="E23" s="1" t="str">
        <f t="shared" si="1"/>
        <v>|1.9670|</v>
      </c>
      <c r="F23" s="1" t="str">
        <f t="shared" si="2"/>
        <v>|0.1611|</v>
      </c>
      <c r="G23" s="1" t="str">
        <f t="shared" si="3"/>
        <v>|0.0011</v>
      </c>
      <c r="I23" s="5">
        <f t="shared" si="4"/>
        <v>20</v>
      </c>
      <c r="J23" s="4" t="str">
        <f t="shared" si="5"/>
        <v>1.9670</v>
      </c>
      <c r="K23" s="4" t="str">
        <f t="shared" si="7"/>
        <v>0.1611</v>
      </c>
      <c r="L23" s="4" t="str">
        <f t="shared" si="8"/>
        <v>0.0011</v>
      </c>
      <c r="M23" s="8">
        <v>20</v>
      </c>
      <c r="N23" s="10">
        <v>83</v>
      </c>
      <c r="O23" s="10">
        <v>32</v>
      </c>
      <c r="P23" s="10">
        <v>37.699999999999996</v>
      </c>
      <c r="Q23" s="12">
        <v>3.5</v>
      </c>
      <c r="R23" s="12"/>
    </row>
    <row r="24" spans="2:19" x14ac:dyDescent="0.25">
      <c r="B24" s="1">
        <v>21</v>
      </c>
      <c r="C24" t="s">
        <v>22</v>
      </c>
      <c r="E24" s="1" t="str">
        <f t="shared" si="1"/>
        <v>|1.9890|</v>
      </c>
      <c r="F24" s="1" t="str">
        <f t="shared" si="2"/>
        <v>|0.1607|</v>
      </c>
      <c r="G24" s="1" t="str">
        <f t="shared" si="3"/>
        <v>|0.0010</v>
      </c>
      <c r="I24" s="5">
        <f t="shared" si="4"/>
        <v>21</v>
      </c>
      <c r="J24" s="4" t="str">
        <f t="shared" si="5"/>
        <v>1.9890</v>
      </c>
      <c r="K24" s="4" t="str">
        <f t="shared" si="7"/>
        <v>0.1607</v>
      </c>
      <c r="L24" s="4" t="str">
        <f t="shared" si="8"/>
        <v>0.0010</v>
      </c>
      <c r="M24" s="8">
        <v>21</v>
      </c>
      <c r="N24" s="10">
        <v>6</v>
      </c>
      <c r="O24" s="10">
        <v>56</v>
      </c>
      <c r="P24" s="10">
        <v>42.1</v>
      </c>
      <c r="Q24" s="12">
        <v>2.5</v>
      </c>
      <c r="R24" s="12"/>
    </row>
    <row r="25" spans="2:19" x14ac:dyDescent="0.25">
      <c r="B25" s="1">
        <v>22</v>
      </c>
      <c r="C25" t="s">
        <v>23</v>
      </c>
      <c r="E25" s="1" t="str">
        <f t="shared" si="1"/>
        <v>|2.1670|</v>
      </c>
      <c r="F25" s="1" t="str">
        <f t="shared" si="2"/>
        <v>|0.1677|</v>
      </c>
      <c r="G25" s="1" t="str">
        <f t="shared" si="3"/>
        <v>|0.0010</v>
      </c>
      <c r="I25" s="5">
        <f t="shared" si="4"/>
        <v>22</v>
      </c>
      <c r="J25" s="4" t="str">
        <f t="shared" si="5"/>
        <v>2.1670</v>
      </c>
      <c r="K25" s="4" t="str">
        <f t="shared" si="7"/>
        <v>0.1677</v>
      </c>
      <c r="L25" s="4" t="str">
        <f t="shared" si="8"/>
        <v>0.0010</v>
      </c>
      <c r="M25" s="8">
        <v>22</v>
      </c>
      <c r="N25" s="10">
        <v>32</v>
      </c>
      <c r="O25" s="10">
        <v>57</v>
      </c>
      <c r="P25" s="10">
        <v>32.700000000000003</v>
      </c>
      <c r="Q25" s="12">
        <v>1.5</v>
      </c>
      <c r="R25" s="12"/>
    </row>
    <row r="26" spans="2:19" x14ac:dyDescent="0.25">
      <c r="B26" s="1">
        <v>23</v>
      </c>
      <c r="C26" t="s">
        <v>24</v>
      </c>
      <c r="E26" s="1" t="str">
        <f t="shared" si="1"/>
        <v>|2.2750|</v>
      </c>
      <c r="F26" s="1" t="str">
        <f t="shared" si="2"/>
        <v>|0.1724|</v>
      </c>
      <c r="G26" s="1" t="str">
        <f t="shared" si="3"/>
        <v>|0.0010</v>
      </c>
      <c r="I26" s="5">
        <f t="shared" si="4"/>
        <v>23</v>
      </c>
      <c r="J26" s="4" t="str">
        <f t="shared" si="5"/>
        <v>2.2750</v>
      </c>
      <c r="K26" s="4" t="str">
        <f t="shared" si="7"/>
        <v>0.1724</v>
      </c>
      <c r="L26" s="4" t="str">
        <f t="shared" si="8"/>
        <v>0.0010</v>
      </c>
      <c r="M26" s="8">
        <v>23</v>
      </c>
      <c r="N26" s="10">
        <v>34</v>
      </c>
      <c r="O26" s="10">
        <v>133</v>
      </c>
      <c r="P26" s="10">
        <v>45.3</v>
      </c>
      <c r="Q26" s="12">
        <v>1.2</v>
      </c>
      <c r="R26" s="12"/>
    </row>
    <row r="27" spans="2:19" x14ac:dyDescent="0.25">
      <c r="B27" s="1">
        <v>24</v>
      </c>
      <c r="C27" t="s">
        <v>25</v>
      </c>
      <c r="E27" s="1" t="str">
        <f t="shared" si="1"/>
        <v>|4.3050|</v>
      </c>
      <c r="F27" s="1" t="str">
        <f t="shared" si="2"/>
        <v>|0.2525|</v>
      </c>
      <c r="G27" s="1" t="str">
        <f t="shared" si="3"/>
        <v>|0.0012</v>
      </c>
      <c r="I27" s="5">
        <f t="shared" si="4"/>
        <v>24</v>
      </c>
      <c r="J27" s="4" t="str">
        <f t="shared" si="5"/>
        <v>4.3050</v>
      </c>
      <c r="K27" s="4" t="str">
        <f t="shared" si="7"/>
        <v>0.2525</v>
      </c>
      <c r="L27" s="4" t="str">
        <f t="shared" si="8"/>
        <v>0.0012</v>
      </c>
      <c r="M27" s="8">
        <v>24</v>
      </c>
      <c r="N27" s="10">
        <v>17</v>
      </c>
      <c r="O27" s="10">
        <v>266</v>
      </c>
      <c r="P27" s="10">
        <v>87.1</v>
      </c>
      <c r="Q27" s="12">
        <v>2.2999999999999998</v>
      </c>
      <c r="R27" s="12"/>
    </row>
    <row r="28" spans="2:19" x14ac:dyDescent="0.25">
      <c r="B28" s="1">
        <v>25</v>
      </c>
      <c r="C28" t="s">
        <v>26</v>
      </c>
      <c r="E28" s="1" t="str">
        <f t="shared" si="1"/>
        <v>|3.8240|</v>
      </c>
      <c r="F28" s="1" t="str">
        <f t="shared" si="2"/>
        <v>|0.2668|</v>
      </c>
      <c r="G28" s="1" t="str">
        <f t="shared" si="3"/>
        <v>|0.0015</v>
      </c>
      <c r="I28" s="5">
        <f t="shared" si="4"/>
        <v>25</v>
      </c>
      <c r="J28" s="4" t="str">
        <f t="shared" si="5"/>
        <v>3.8240</v>
      </c>
      <c r="K28" s="4" t="str">
        <f t="shared" si="7"/>
        <v>0.2668</v>
      </c>
      <c r="L28" s="4" t="str">
        <f t="shared" si="8"/>
        <v>0.0015</v>
      </c>
      <c r="M28" s="8">
        <v>25</v>
      </c>
      <c r="N28" s="10">
        <v>9</v>
      </c>
      <c r="O28" s="10">
        <v>330</v>
      </c>
      <c r="P28" s="10">
        <v>90.899999999999991</v>
      </c>
      <c r="Q28" s="12">
        <v>2</v>
      </c>
      <c r="R28" s="12"/>
    </row>
    <row r="29" spans="2:19" x14ac:dyDescent="0.25">
      <c r="B29" s="1">
        <v>26</v>
      </c>
      <c r="C29" t="s">
        <v>27</v>
      </c>
      <c r="E29" s="1" t="str">
        <f t="shared" si="1"/>
        <v>|0.6990|</v>
      </c>
      <c r="F29" s="1" t="str">
        <f t="shared" si="2"/>
        <v>|0.1141|</v>
      </c>
      <c r="G29" s="1" t="str">
        <f t="shared" si="3"/>
        <v>|0.0015</v>
      </c>
      <c r="I29" s="5">
        <f t="shared" si="4"/>
        <v>26</v>
      </c>
      <c r="J29" s="4" t="str">
        <f t="shared" si="5"/>
        <v>0.6990</v>
      </c>
      <c r="K29" s="4" t="str">
        <f t="shared" si="7"/>
        <v>0.1141</v>
      </c>
      <c r="L29" s="4" t="str">
        <f t="shared" si="8"/>
        <v>0.0015</v>
      </c>
      <c r="M29" s="8">
        <v>26</v>
      </c>
      <c r="N29" s="10">
        <v>2</v>
      </c>
      <c r="O29" s="10">
        <v>434</v>
      </c>
      <c r="P29" s="10">
        <v>85.7</v>
      </c>
      <c r="Q29" s="12">
        <v>1.3</v>
      </c>
      <c r="R29" s="12"/>
    </row>
    <row r="30" spans="2:19" x14ac:dyDescent="0.25">
      <c r="B30" s="1">
        <v>27</v>
      </c>
      <c r="C30" t="s">
        <v>11</v>
      </c>
      <c r="E30" s="1" t="str">
        <f t="shared" si="1"/>
        <v>|0.0010|</v>
      </c>
      <c r="F30" s="1">
        <v>0</v>
      </c>
      <c r="G30" s="1">
        <v>0</v>
      </c>
      <c r="I30" s="5">
        <f t="shared" si="4"/>
        <v>27</v>
      </c>
      <c r="J30" s="4" t="str">
        <f t="shared" si="5"/>
        <v>0.0010</v>
      </c>
      <c r="K30" s="4">
        <v>0</v>
      </c>
      <c r="L30" s="4">
        <v>0</v>
      </c>
      <c r="M30" s="8">
        <v>27</v>
      </c>
      <c r="N30" s="10">
        <v>26</v>
      </c>
      <c r="O30" s="10">
        <v>699</v>
      </c>
      <c r="P30" s="10">
        <v>114.1</v>
      </c>
      <c r="Q30" s="12">
        <v>1.5</v>
      </c>
      <c r="R30" s="12"/>
    </row>
    <row r="31" spans="2:19" x14ac:dyDescent="0.25">
      <c r="B31" s="1">
        <v>28</v>
      </c>
      <c r="C31" t="s">
        <v>28</v>
      </c>
      <c r="E31" s="1" t="str">
        <f t="shared" si="1"/>
        <v>|2.3400|</v>
      </c>
      <c r="F31" s="1" t="str">
        <f t="shared" si="2"/>
        <v>|0.1725|</v>
      </c>
      <c r="G31" s="1" t="str">
        <f t="shared" si="3"/>
        <v>|0.0010</v>
      </c>
      <c r="I31" s="5">
        <f t="shared" si="4"/>
        <v>28</v>
      </c>
      <c r="J31" s="4" t="str">
        <f t="shared" si="5"/>
        <v>2.3400</v>
      </c>
      <c r="K31" s="4" t="str">
        <f t="shared" ref="K31:K45" si="9">MID(F31,2,6)</f>
        <v>0.1725</v>
      </c>
      <c r="L31" s="4" t="str">
        <f t="shared" ref="L31:L45" si="10">MID(G31,2,6)</f>
        <v>0.0010</v>
      </c>
      <c r="M31" s="8">
        <v>28</v>
      </c>
      <c r="N31" s="10">
        <v>41</v>
      </c>
      <c r="O31" s="10">
        <v>760</v>
      </c>
      <c r="P31" s="10">
        <v>112.4</v>
      </c>
      <c r="Q31" s="12">
        <v>1.3</v>
      </c>
      <c r="R31" s="12"/>
    </row>
    <row r="32" spans="2:19" x14ac:dyDescent="0.25">
      <c r="B32" s="1">
        <v>29</v>
      </c>
      <c r="C32" t="s">
        <v>29</v>
      </c>
      <c r="E32" s="1" t="str">
        <f t="shared" si="1"/>
        <v>|2.1740|</v>
      </c>
      <c r="F32" s="1" t="str">
        <f t="shared" si="2"/>
        <v>|0.1643|</v>
      </c>
      <c r="G32" s="1" t="str">
        <f t="shared" si="3"/>
        <v>|0.0010</v>
      </c>
      <c r="I32" s="5">
        <f t="shared" si="4"/>
        <v>29</v>
      </c>
      <c r="J32" s="4" t="str">
        <f t="shared" si="5"/>
        <v>2.1740</v>
      </c>
      <c r="K32" s="4" t="str">
        <f t="shared" si="9"/>
        <v>0.1643</v>
      </c>
      <c r="L32" s="4" t="str">
        <f t="shared" si="10"/>
        <v>0.0010</v>
      </c>
      <c r="M32" s="8">
        <v>29</v>
      </c>
      <c r="N32" s="10">
        <v>82</v>
      </c>
      <c r="O32" s="10">
        <v>875</v>
      </c>
      <c r="P32" s="10">
        <v>123.2</v>
      </c>
      <c r="Q32" s="12">
        <v>1.4</v>
      </c>
      <c r="R32" s="12"/>
    </row>
    <row r="33" spans="2:18" x14ac:dyDescent="0.25">
      <c r="B33" s="1">
        <v>30</v>
      </c>
      <c r="C33" t="s">
        <v>12</v>
      </c>
      <c r="E33" s="1" t="str">
        <f t="shared" si="1"/>
        <v>|0.0020|</v>
      </c>
      <c r="F33" s="1" t="str">
        <f t="shared" si="2"/>
        <v>|0.0020|</v>
      </c>
      <c r="G33" s="1" t="str">
        <f t="shared" si="3"/>
        <v>|0.0002</v>
      </c>
      <c r="I33" s="5">
        <f t="shared" si="4"/>
        <v>30</v>
      </c>
      <c r="J33" s="4" t="str">
        <f t="shared" si="5"/>
        <v>0.0020</v>
      </c>
      <c r="K33" s="4" t="str">
        <f t="shared" si="9"/>
        <v>0.0020</v>
      </c>
      <c r="L33" s="4" t="str">
        <f t="shared" si="10"/>
        <v>0.0002</v>
      </c>
      <c r="M33" s="8">
        <v>30</v>
      </c>
      <c r="N33" s="10">
        <v>7</v>
      </c>
      <c r="O33" s="10">
        <v>1008</v>
      </c>
      <c r="P33" s="10">
        <v>133.80000000000001</v>
      </c>
      <c r="Q33" s="12">
        <v>1.4</v>
      </c>
      <c r="R33" s="12"/>
    </row>
    <row r="34" spans="2:18" x14ac:dyDescent="0.25">
      <c r="B34" s="1">
        <v>31</v>
      </c>
      <c r="C34" t="s">
        <v>30</v>
      </c>
      <c r="E34" s="1" t="str">
        <f t="shared" si="1"/>
        <v>|1.8020|</v>
      </c>
      <c r="F34" s="1" t="str">
        <f t="shared" si="2"/>
        <v>|0.1583|</v>
      </c>
      <c r="G34" s="1" t="str">
        <f t="shared" si="3"/>
        <v>|0.0011</v>
      </c>
      <c r="I34" s="5">
        <f t="shared" si="4"/>
        <v>31</v>
      </c>
      <c r="J34" s="4" t="str">
        <f t="shared" si="5"/>
        <v>1.8020</v>
      </c>
      <c r="K34" s="4" t="str">
        <f t="shared" si="9"/>
        <v>0.1583</v>
      </c>
      <c r="L34" s="4" t="str">
        <f t="shared" si="10"/>
        <v>0.0011</v>
      </c>
      <c r="M34" s="8">
        <v>31</v>
      </c>
      <c r="N34" s="10">
        <v>5</v>
      </c>
      <c r="O34" s="10">
        <v>1296</v>
      </c>
      <c r="P34" s="10">
        <v>149.29999999999998</v>
      </c>
      <c r="Q34" s="12">
        <v>1.4</v>
      </c>
      <c r="R34" s="12"/>
    </row>
    <row r="35" spans="2:18" x14ac:dyDescent="0.25">
      <c r="B35" s="1">
        <v>32</v>
      </c>
      <c r="C35" t="s">
        <v>31</v>
      </c>
      <c r="E35" s="1" t="str">
        <f t="shared" si="1"/>
        <v>|0.0570|</v>
      </c>
      <c r="F35" s="1" t="str">
        <f t="shared" si="2"/>
        <v>|0.0327|</v>
      </c>
      <c r="G35" s="1" t="str">
        <f t="shared" si="3"/>
        <v>|0.0015</v>
      </c>
      <c r="I35" s="5">
        <f t="shared" si="4"/>
        <v>32</v>
      </c>
      <c r="J35" s="4" t="str">
        <f t="shared" si="5"/>
        <v>0.0570</v>
      </c>
      <c r="K35" s="4" t="str">
        <f t="shared" si="9"/>
        <v>0.0327</v>
      </c>
      <c r="L35" s="4" t="str">
        <f t="shared" si="10"/>
        <v>0.0015</v>
      </c>
      <c r="M35" s="8">
        <v>32</v>
      </c>
      <c r="N35" s="10">
        <v>81</v>
      </c>
      <c r="O35" s="10">
        <v>1335</v>
      </c>
      <c r="P35" s="10">
        <v>139.6</v>
      </c>
      <c r="Q35" s="12">
        <v>1.2</v>
      </c>
      <c r="R35" s="12"/>
    </row>
    <row r="36" spans="2:18" x14ac:dyDescent="0.25">
      <c r="B36" s="1">
        <v>33</v>
      </c>
      <c r="C36" t="s">
        <v>32</v>
      </c>
      <c r="E36" s="1" t="str">
        <f t="shared" si="1"/>
        <v>|0.0030|</v>
      </c>
      <c r="F36" s="1" t="str">
        <f t="shared" si="2"/>
        <v>|0.0031|</v>
      </c>
      <c r="G36" s="1" t="str">
        <f t="shared" si="3"/>
        <v>|0.0003</v>
      </c>
      <c r="I36" s="5">
        <f t="shared" si="4"/>
        <v>33</v>
      </c>
      <c r="J36" s="4" t="str">
        <f t="shared" si="5"/>
        <v>0.0030</v>
      </c>
      <c r="K36" s="4" t="str">
        <f t="shared" si="9"/>
        <v>0.0031</v>
      </c>
      <c r="L36" s="4" t="str">
        <f t="shared" si="10"/>
        <v>0.0003</v>
      </c>
      <c r="M36" s="8">
        <v>33</v>
      </c>
      <c r="N36" s="10">
        <v>57</v>
      </c>
      <c r="O36" s="10">
        <v>1438</v>
      </c>
      <c r="P36" s="10">
        <v>147</v>
      </c>
      <c r="Q36" s="12">
        <v>1.2</v>
      </c>
      <c r="R36" s="12"/>
    </row>
    <row r="37" spans="2:18" x14ac:dyDescent="0.25">
      <c r="B37" s="1">
        <v>34</v>
      </c>
      <c r="C37" t="s">
        <v>33</v>
      </c>
      <c r="E37" s="1" t="str">
        <f t="shared" si="1"/>
        <v>|0.1330|</v>
      </c>
      <c r="F37" s="1" t="str">
        <f t="shared" si="2"/>
        <v>|0.0453|</v>
      </c>
      <c r="G37" s="1" t="str">
        <f t="shared" si="3"/>
        <v>|0.0012</v>
      </c>
      <c r="I37" s="5">
        <f t="shared" si="4"/>
        <v>34</v>
      </c>
      <c r="J37" s="4" t="str">
        <f t="shared" si="5"/>
        <v>0.1330</v>
      </c>
      <c r="K37" s="4" t="str">
        <f t="shared" si="9"/>
        <v>0.0453</v>
      </c>
      <c r="L37" s="4" t="str">
        <f t="shared" si="10"/>
        <v>0.0012</v>
      </c>
      <c r="M37" s="8">
        <v>34</v>
      </c>
      <c r="N37" s="10">
        <v>39</v>
      </c>
      <c r="O37" s="10">
        <v>1444</v>
      </c>
      <c r="P37" s="10">
        <v>144.1</v>
      </c>
      <c r="Q37" s="12">
        <v>1.1000000000000001</v>
      </c>
      <c r="R37" s="12"/>
    </row>
    <row r="38" spans="2:18" x14ac:dyDescent="0.25">
      <c r="B38" s="1">
        <v>35</v>
      </c>
      <c r="C38" t="s">
        <v>12</v>
      </c>
      <c r="E38" s="1" t="str">
        <f t="shared" si="1"/>
        <v>|0.0020|</v>
      </c>
      <c r="F38" s="1" t="str">
        <f t="shared" si="2"/>
        <v>|0.0020|</v>
      </c>
      <c r="G38" s="1" t="str">
        <f t="shared" si="3"/>
        <v>|0.0002</v>
      </c>
      <c r="I38" s="5">
        <f t="shared" si="4"/>
        <v>35</v>
      </c>
      <c r="J38" s="4" t="str">
        <f t="shared" si="5"/>
        <v>0.0020</v>
      </c>
      <c r="K38" s="4" t="str">
        <f t="shared" si="9"/>
        <v>0.0020</v>
      </c>
      <c r="L38" s="4" t="str">
        <f t="shared" si="10"/>
        <v>0.0002</v>
      </c>
      <c r="M38" s="8">
        <v>35</v>
      </c>
      <c r="N38" s="10">
        <v>53</v>
      </c>
      <c r="O38" s="10">
        <v>1463</v>
      </c>
      <c r="P38" s="10">
        <v>145.80000000000001</v>
      </c>
      <c r="Q38" s="12">
        <v>1.2</v>
      </c>
      <c r="R38" s="12"/>
    </row>
    <row r="39" spans="2:18" x14ac:dyDescent="0.25">
      <c r="B39" s="1">
        <v>36</v>
      </c>
      <c r="C39" t="s">
        <v>34</v>
      </c>
      <c r="E39" s="1" t="str">
        <f t="shared" si="1"/>
        <v>|0.0110|</v>
      </c>
      <c r="F39" s="1" t="str">
        <f t="shared" si="2"/>
        <v>|0.0196|</v>
      </c>
      <c r="G39" s="1" t="str">
        <f t="shared" si="3"/>
        <v>|0.0028</v>
      </c>
      <c r="I39" s="5">
        <f t="shared" si="4"/>
        <v>36</v>
      </c>
      <c r="J39" s="4" t="str">
        <f t="shared" si="5"/>
        <v>0.0110</v>
      </c>
      <c r="K39" s="4" t="str">
        <f t="shared" si="9"/>
        <v>0.0196</v>
      </c>
      <c r="L39" s="4" t="str">
        <f t="shared" si="10"/>
        <v>0.0028</v>
      </c>
      <c r="M39" s="8">
        <v>36</v>
      </c>
      <c r="N39" s="10">
        <v>80</v>
      </c>
      <c r="O39" s="10">
        <v>1649</v>
      </c>
      <c r="P39" s="10">
        <v>151.19999999999999</v>
      </c>
      <c r="Q39" s="12">
        <v>1.1000000000000001</v>
      </c>
      <c r="R39" s="12"/>
    </row>
    <row r="40" spans="2:18" x14ac:dyDescent="0.25">
      <c r="B40" s="1">
        <v>37</v>
      </c>
      <c r="C40" t="s">
        <v>35</v>
      </c>
      <c r="E40" s="1" t="str">
        <f t="shared" si="1"/>
        <v>|1.7820|</v>
      </c>
      <c r="F40" s="1" t="str">
        <f t="shared" si="2"/>
        <v>|0.1521|</v>
      </c>
      <c r="G40" s="1" t="str">
        <f t="shared" si="3"/>
        <v>|0.0010</v>
      </c>
      <c r="I40" s="5">
        <f t="shared" si="4"/>
        <v>37</v>
      </c>
      <c r="J40" s="4" t="str">
        <f t="shared" si="5"/>
        <v>1.7820</v>
      </c>
      <c r="K40" s="4" t="str">
        <f t="shared" si="9"/>
        <v>0.1521</v>
      </c>
      <c r="L40" s="4" t="str">
        <f t="shared" si="10"/>
        <v>0.0010</v>
      </c>
      <c r="M40" s="8">
        <v>37</v>
      </c>
      <c r="N40" s="10">
        <v>37</v>
      </c>
      <c r="O40" s="10">
        <v>1782</v>
      </c>
      <c r="P40" s="10">
        <v>152.10000000000002</v>
      </c>
      <c r="Q40" s="12">
        <v>1</v>
      </c>
      <c r="R40" s="12"/>
    </row>
    <row r="41" spans="2:18" x14ac:dyDescent="0.25">
      <c r="B41" s="1">
        <v>38</v>
      </c>
      <c r="C41" t="s">
        <v>36</v>
      </c>
      <c r="E41" s="1" t="str">
        <f t="shared" si="1"/>
        <v>|2.1760|</v>
      </c>
      <c r="F41" s="1" t="str">
        <f t="shared" si="2"/>
        <v>|0.1645|</v>
      </c>
      <c r="G41" s="1" t="str">
        <f t="shared" si="3"/>
        <v>|0.0010</v>
      </c>
      <c r="I41" s="5">
        <f t="shared" si="4"/>
        <v>38</v>
      </c>
      <c r="J41" s="4" t="str">
        <f t="shared" si="5"/>
        <v>2.1760</v>
      </c>
      <c r="K41" s="4" t="str">
        <f t="shared" si="9"/>
        <v>0.1645</v>
      </c>
      <c r="L41" s="4" t="str">
        <f t="shared" si="10"/>
        <v>0.0010</v>
      </c>
      <c r="M41" s="8">
        <v>38</v>
      </c>
      <c r="N41" s="10">
        <v>31</v>
      </c>
      <c r="O41" s="10">
        <v>1802</v>
      </c>
      <c r="P41" s="10">
        <v>158.29999999999998</v>
      </c>
      <c r="Q41" s="12">
        <v>1.1000000000000001</v>
      </c>
      <c r="R41" s="12"/>
    </row>
    <row r="42" spans="2:18" x14ac:dyDescent="0.25">
      <c r="B42" s="1">
        <v>39</v>
      </c>
      <c r="C42" t="s">
        <v>37</v>
      </c>
      <c r="E42" s="1" t="str">
        <f t="shared" si="1"/>
        <v>|1.4440|</v>
      </c>
      <c r="F42" s="1" t="str">
        <f t="shared" si="2"/>
        <v>|0.1441|</v>
      </c>
      <c r="G42" s="1" t="str">
        <f t="shared" si="3"/>
        <v>|0.0011</v>
      </c>
      <c r="I42" s="5">
        <f t="shared" si="4"/>
        <v>39</v>
      </c>
      <c r="J42" s="4" t="str">
        <f t="shared" si="5"/>
        <v>1.4440</v>
      </c>
      <c r="K42" s="4" t="str">
        <f t="shared" si="9"/>
        <v>0.1441</v>
      </c>
      <c r="L42" s="4" t="str">
        <f t="shared" si="10"/>
        <v>0.0011</v>
      </c>
      <c r="M42" s="8">
        <v>39</v>
      </c>
      <c r="N42" s="10">
        <v>47</v>
      </c>
      <c r="O42" s="10">
        <v>1803</v>
      </c>
      <c r="P42" s="10">
        <v>148.9</v>
      </c>
      <c r="Q42" s="12">
        <v>1</v>
      </c>
      <c r="R42" s="12"/>
    </row>
    <row r="43" spans="2:18" x14ac:dyDescent="0.25">
      <c r="B43" s="1">
        <v>40</v>
      </c>
      <c r="C43" t="s">
        <v>38</v>
      </c>
      <c r="E43" s="1" t="str">
        <f t="shared" si="1"/>
        <v>|3.0570|</v>
      </c>
      <c r="F43" s="1" t="str">
        <f t="shared" si="2"/>
        <v>|0.2012|</v>
      </c>
      <c r="G43" s="1" t="str">
        <f t="shared" si="3"/>
        <v>|0.0011</v>
      </c>
      <c r="I43" s="5">
        <f t="shared" si="4"/>
        <v>40</v>
      </c>
      <c r="J43" s="4" t="str">
        <f t="shared" si="5"/>
        <v>3.0570</v>
      </c>
      <c r="K43" s="4" t="str">
        <f t="shared" si="9"/>
        <v>0.2012</v>
      </c>
      <c r="L43" s="4" t="str">
        <f t="shared" si="10"/>
        <v>0.0011</v>
      </c>
      <c r="M43" s="8">
        <v>40</v>
      </c>
      <c r="N43" s="10">
        <v>4</v>
      </c>
      <c r="O43" s="10">
        <v>1816</v>
      </c>
      <c r="P43" s="10">
        <v>153.10000000000002</v>
      </c>
      <c r="Q43" s="12">
        <v>1</v>
      </c>
      <c r="R43" s="12"/>
    </row>
    <row r="44" spans="2:18" x14ac:dyDescent="0.25">
      <c r="B44" s="1">
        <v>41</v>
      </c>
      <c r="C44" t="s">
        <v>39</v>
      </c>
      <c r="E44" s="1" t="str">
        <f t="shared" si="1"/>
        <v>|0.7600|</v>
      </c>
      <c r="F44" s="1" t="str">
        <f t="shared" si="2"/>
        <v>|0.1124|</v>
      </c>
      <c r="G44" s="1" t="str">
        <f t="shared" si="3"/>
        <v>|0.0013</v>
      </c>
      <c r="I44" s="5">
        <f t="shared" si="4"/>
        <v>41</v>
      </c>
      <c r="J44" s="4" t="str">
        <f t="shared" si="5"/>
        <v>0.7600</v>
      </c>
      <c r="K44" s="4" t="str">
        <f t="shared" si="9"/>
        <v>0.1124</v>
      </c>
      <c r="L44" s="4" t="str">
        <f t="shared" si="10"/>
        <v>0.0013</v>
      </c>
      <c r="M44" s="8">
        <v>41</v>
      </c>
      <c r="N44" s="10">
        <v>1</v>
      </c>
      <c r="O44" s="10">
        <v>1834</v>
      </c>
      <c r="P44" s="10">
        <v>149.9</v>
      </c>
      <c r="Q44" s="12">
        <v>1</v>
      </c>
      <c r="R44" s="12"/>
    </row>
    <row r="45" spans="2:18" x14ac:dyDescent="0.25">
      <c r="B45" s="1">
        <v>42</v>
      </c>
      <c r="C45" t="s">
        <v>40</v>
      </c>
      <c r="E45" s="1" t="str">
        <f t="shared" si="1"/>
        <v>|1.9060|</v>
      </c>
      <c r="F45" s="1" t="str">
        <f t="shared" si="2"/>
        <v>|0.1551|</v>
      </c>
      <c r="G45" s="1" t="str">
        <f t="shared" si="3"/>
        <v>|0.0010</v>
      </c>
      <c r="I45" s="5">
        <f t="shared" si="4"/>
        <v>42</v>
      </c>
      <c r="J45" s="4" t="str">
        <f t="shared" si="5"/>
        <v>1.9060</v>
      </c>
      <c r="K45" s="4" t="str">
        <f t="shared" si="9"/>
        <v>0.1551</v>
      </c>
      <c r="L45" s="4" t="str">
        <f t="shared" si="10"/>
        <v>0.0010</v>
      </c>
      <c r="M45" s="8">
        <v>42</v>
      </c>
      <c r="N45" s="10">
        <v>18</v>
      </c>
      <c r="O45" s="10">
        <v>1900</v>
      </c>
      <c r="P45" s="10">
        <v>154</v>
      </c>
      <c r="Q45" s="12">
        <v>1</v>
      </c>
      <c r="R45" s="12"/>
    </row>
    <row r="46" spans="2:18" x14ac:dyDescent="0.25">
      <c r="B46" s="1">
        <v>43</v>
      </c>
      <c r="C46" t="s">
        <v>11</v>
      </c>
      <c r="E46" s="1" t="str">
        <f t="shared" si="1"/>
        <v>|0.0010|</v>
      </c>
      <c r="F46" s="1">
        <v>0</v>
      </c>
      <c r="G46" s="1">
        <v>0</v>
      </c>
      <c r="I46" s="5">
        <f t="shared" si="4"/>
        <v>43</v>
      </c>
      <c r="J46" s="4" t="str">
        <f t="shared" si="5"/>
        <v>0.0010</v>
      </c>
      <c r="K46" s="4">
        <v>0</v>
      </c>
      <c r="L46" s="4">
        <v>0</v>
      </c>
      <c r="M46" s="8">
        <v>43</v>
      </c>
      <c r="N46" s="10">
        <v>42</v>
      </c>
      <c r="O46" s="10">
        <v>1906</v>
      </c>
      <c r="P46" s="10">
        <v>155.1</v>
      </c>
      <c r="Q46" s="12">
        <v>1</v>
      </c>
      <c r="R46" s="12"/>
    </row>
    <row r="47" spans="2:18" x14ac:dyDescent="0.25">
      <c r="B47" s="1">
        <v>44</v>
      </c>
      <c r="C47" t="s">
        <v>41</v>
      </c>
      <c r="E47" s="1" t="str">
        <f t="shared" si="1"/>
        <v>|2.4370|</v>
      </c>
      <c r="F47" s="1" t="str">
        <f t="shared" si="2"/>
        <v>|0.1736|</v>
      </c>
      <c r="G47" s="1" t="str">
        <f t="shared" si="3"/>
        <v>|0.0010</v>
      </c>
      <c r="I47" s="5">
        <f t="shared" si="4"/>
        <v>44</v>
      </c>
      <c r="J47" s="4" t="str">
        <f t="shared" si="5"/>
        <v>2.4370</v>
      </c>
      <c r="K47" s="4" t="str">
        <f>MID(F47,2,6)</f>
        <v>0.1736</v>
      </c>
      <c r="L47" s="4" t="str">
        <f>MID(G47,2,6)</f>
        <v>0.0010</v>
      </c>
      <c r="M47" s="8">
        <v>44</v>
      </c>
      <c r="N47" s="10">
        <v>55</v>
      </c>
      <c r="O47" s="10">
        <v>1918</v>
      </c>
      <c r="P47" s="10">
        <v>154.20000000000002</v>
      </c>
      <c r="Q47" s="12">
        <v>1</v>
      </c>
      <c r="R47" s="12"/>
    </row>
    <row r="48" spans="2:18" x14ac:dyDescent="0.25">
      <c r="B48" s="1">
        <v>45</v>
      </c>
      <c r="C48" t="s">
        <v>42</v>
      </c>
      <c r="E48" s="1" t="str">
        <f t="shared" si="1"/>
        <v>|1.9360|</v>
      </c>
      <c r="F48" s="1" t="str">
        <f t="shared" si="2"/>
        <v>|0.1628|</v>
      </c>
      <c r="G48" s="1" t="str">
        <f t="shared" si="3"/>
        <v>|0.0011</v>
      </c>
      <c r="I48" s="5">
        <f t="shared" si="4"/>
        <v>45</v>
      </c>
      <c r="J48" s="4" t="str">
        <f t="shared" si="5"/>
        <v>1.9360</v>
      </c>
      <c r="K48" s="4" t="str">
        <f>MID(F48,2,6)</f>
        <v>0.1628</v>
      </c>
      <c r="L48" s="4" t="str">
        <f>MID(G48,2,6)</f>
        <v>0.0011</v>
      </c>
      <c r="M48" s="8">
        <v>45</v>
      </c>
      <c r="N48" s="10">
        <v>45</v>
      </c>
      <c r="O48" s="10">
        <v>1936</v>
      </c>
      <c r="P48" s="10">
        <v>162.80000000000001</v>
      </c>
      <c r="Q48" s="12">
        <v>1.1000000000000001</v>
      </c>
      <c r="R48" s="12"/>
    </row>
    <row r="49" spans="2:18" x14ac:dyDescent="0.25">
      <c r="B49" s="1">
        <v>46</v>
      </c>
      <c r="C49" t="s">
        <v>11</v>
      </c>
      <c r="E49" s="1" t="str">
        <f t="shared" si="1"/>
        <v>|0.0010|</v>
      </c>
      <c r="F49" s="1">
        <v>0</v>
      </c>
      <c r="G49" s="1">
        <v>0</v>
      </c>
      <c r="I49" s="5">
        <f t="shared" si="4"/>
        <v>46</v>
      </c>
      <c r="J49" s="4" t="str">
        <f t="shared" si="5"/>
        <v>0.0010</v>
      </c>
      <c r="K49" s="4">
        <v>0</v>
      </c>
      <c r="L49" s="4">
        <v>0</v>
      </c>
      <c r="M49" s="8">
        <v>46</v>
      </c>
      <c r="N49" s="10">
        <v>20</v>
      </c>
      <c r="O49" s="10">
        <v>1967</v>
      </c>
      <c r="P49" s="10">
        <v>161.1</v>
      </c>
      <c r="Q49" s="12">
        <v>1.1000000000000001</v>
      </c>
      <c r="R49" s="12"/>
    </row>
    <row r="50" spans="2:18" x14ac:dyDescent="0.25">
      <c r="B50" s="1">
        <v>47</v>
      </c>
      <c r="C50" t="s">
        <v>43</v>
      </c>
      <c r="E50" s="1" t="str">
        <f t="shared" si="1"/>
        <v>|1.8030|</v>
      </c>
      <c r="F50" s="1" t="str">
        <f t="shared" si="2"/>
        <v>|0.1489|</v>
      </c>
      <c r="G50" s="1" t="str">
        <f t="shared" si="3"/>
        <v>|0.0010</v>
      </c>
      <c r="I50" s="5">
        <f t="shared" si="4"/>
        <v>47</v>
      </c>
      <c r="J50" s="4" t="str">
        <f t="shared" si="5"/>
        <v>1.8030</v>
      </c>
      <c r="K50" s="4" t="str">
        <f t="shared" ref="K50:K61" si="11">MID(F50,2,6)</f>
        <v>0.1489</v>
      </c>
      <c r="L50" s="4" t="str">
        <f t="shared" ref="L50:L61" si="12">MID(G50,2,6)</f>
        <v>0.0010</v>
      </c>
      <c r="M50" s="8">
        <v>47</v>
      </c>
      <c r="N50" s="10">
        <v>21</v>
      </c>
      <c r="O50" s="10">
        <v>1989</v>
      </c>
      <c r="P50" s="10">
        <v>160.70000000000002</v>
      </c>
      <c r="Q50" s="12">
        <v>1</v>
      </c>
      <c r="R50" s="12"/>
    </row>
    <row r="51" spans="2:18" x14ac:dyDescent="0.25">
      <c r="B51" s="1">
        <v>48</v>
      </c>
      <c r="C51" t="s">
        <v>44</v>
      </c>
      <c r="E51" s="1" t="str">
        <f t="shared" si="1"/>
        <v>|2.1180|</v>
      </c>
      <c r="F51" s="1" t="str">
        <f t="shared" si="2"/>
        <v>|0.1623|</v>
      </c>
      <c r="G51" s="1" t="str">
        <f t="shared" si="3"/>
        <v>|0.0010</v>
      </c>
      <c r="I51" s="5">
        <f t="shared" si="4"/>
        <v>48</v>
      </c>
      <c r="J51" s="4" t="str">
        <f t="shared" si="5"/>
        <v>2.1180</v>
      </c>
      <c r="K51" s="4" t="str">
        <f t="shared" si="11"/>
        <v>0.1623</v>
      </c>
      <c r="L51" s="4" t="str">
        <f t="shared" si="12"/>
        <v>0.0010</v>
      </c>
      <c r="M51" s="8">
        <v>48</v>
      </c>
      <c r="N51" s="10">
        <v>3</v>
      </c>
      <c r="O51" s="10">
        <v>2013.9999999999998</v>
      </c>
      <c r="P51" s="10">
        <v>252</v>
      </c>
      <c r="Q51" s="12">
        <v>2.5</v>
      </c>
      <c r="R51" s="12"/>
    </row>
    <row r="52" spans="2:18" x14ac:dyDescent="0.25">
      <c r="B52" s="1">
        <v>49</v>
      </c>
      <c r="C52" t="s">
        <v>45</v>
      </c>
      <c r="E52" s="1" t="str">
        <f t="shared" si="1"/>
        <v>|5.4440|</v>
      </c>
      <c r="F52" s="1" t="str">
        <f t="shared" si="2"/>
        <v>|0.2775|</v>
      </c>
      <c r="G52" s="1" t="str">
        <f t="shared" si="3"/>
        <v>|0.0011</v>
      </c>
      <c r="I52" s="5">
        <f t="shared" si="4"/>
        <v>49</v>
      </c>
      <c r="J52" s="4" t="str">
        <f t="shared" si="5"/>
        <v>5.4440</v>
      </c>
      <c r="K52" s="4" t="str">
        <f t="shared" si="11"/>
        <v>0.2775</v>
      </c>
      <c r="L52" s="4" t="str">
        <f t="shared" si="12"/>
        <v>0.0011</v>
      </c>
      <c r="M52" s="8">
        <v>49</v>
      </c>
      <c r="N52" s="10">
        <v>77</v>
      </c>
      <c r="O52" s="10">
        <v>2045</v>
      </c>
      <c r="P52" s="10">
        <v>159.6</v>
      </c>
      <c r="Q52" s="12">
        <v>1</v>
      </c>
      <c r="R52" s="12"/>
    </row>
    <row r="53" spans="2:18" x14ac:dyDescent="0.25">
      <c r="B53" s="1">
        <v>50</v>
      </c>
      <c r="C53" t="s">
        <v>46</v>
      </c>
      <c r="E53" s="1" t="str">
        <f t="shared" si="1"/>
        <v>|2.2140|</v>
      </c>
      <c r="F53" s="1" t="str">
        <f t="shared" si="2"/>
        <v>|0.1669|</v>
      </c>
      <c r="G53" s="1" t="str">
        <f t="shared" si="3"/>
        <v>|0.0010</v>
      </c>
      <c r="I53" s="5">
        <f t="shared" si="4"/>
        <v>50</v>
      </c>
      <c r="J53" s="4" t="str">
        <f t="shared" si="5"/>
        <v>2.2140</v>
      </c>
      <c r="K53" s="4" t="str">
        <f t="shared" si="11"/>
        <v>0.1669</v>
      </c>
      <c r="L53" s="4" t="str">
        <f t="shared" si="12"/>
        <v>0.0010</v>
      </c>
      <c r="M53" s="8">
        <v>50</v>
      </c>
      <c r="N53" s="10">
        <v>48</v>
      </c>
      <c r="O53" s="10">
        <v>2118</v>
      </c>
      <c r="P53" s="10">
        <v>162.30000000000001</v>
      </c>
      <c r="Q53" s="12">
        <v>1</v>
      </c>
      <c r="R53" s="12"/>
    </row>
    <row r="54" spans="2:18" x14ac:dyDescent="0.25">
      <c r="B54" s="1">
        <v>51</v>
      </c>
      <c r="C54" t="s">
        <v>47</v>
      </c>
      <c r="E54" s="1" t="str">
        <f t="shared" si="1"/>
        <v>|3.7910|</v>
      </c>
      <c r="F54" s="1" t="str">
        <f t="shared" si="2"/>
        <v>|0.2216|</v>
      </c>
      <c r="G54" s="1" t="str">
        <f t="shared" si="3"/>
        <v>|0.0010</v>
      </c>
      <c r="I54" s="5">
        <f t="shared" si="4"/>
        <v>51</v>
      </c>
      <c r="J54" s="4" t="str">
        <f t="shared" si="5"/>
        <v>3.7910</v>
      </c>
      <c r="K54" s="4" t="str">
        <f t="shared" si="11"/>
        <v>0.2216</v>
      </c>
      <c r="L54" s="4" t="str">
        <f t="shared" si="12"/>
        <v>0.0010</v>
      </c>
      <c r="M54" s="8">
        <v>51</v>
      </c>
      <c r="N54" s="10">
        <v>22</v>
      </c>
      <c r="O54" s="10">
        <v>2167</v>
      </c>
      <c r="P54" s="10">
        <v>167.7</v>
      </c>
      <c r="Q54" s="12">
        <v>1</v>
      </c>
      <c r="R54" s="12"/>
    </row>
    <row r="55" spans="2:18" x14ac:dyDescent="0.25">
      <c r="B55" s="1">
        <v>52</v>
      </c>
      <c r="C55" t="s">
        <v>48</v>
      </c>
      <c r="E55" s="1" t="str">
        <f t="shared" si="1"/>
        <v>|2.4330|</v>
      </c>
      <c r="F55" s="1" t="str">
        <f t="shared" si="2"/>
        <v>|0.1751|</v>
      </c>
      <c r="G55" s="1" t="str">
        <f t="shared" si="3"/>
        <v>|0.0010</v>
      </c>
      <c r="I55" s="5">
        <f t="shared" si="4"/>
        <v>52</v>
      </c>
      <c r="J55" s="4" t="str">
        <f t="shared" si="5"/>
        <v>2.4330</v>
      </c>
      <c r="K55" s="4" t="str">
        <f t="shared" si="11"/>
        <v>0.1751</v>
      </c>
      <c r="L55" s="4" t="str">
        <f t="shared" si="12"/>
        <v>0.0010</v>
      </c>
      <c r="M55" s="8">
        <v>52</v>
      </c>
      <c r="N55" s="10">
        <v>29</v>
      </c>
      <c r="O55" s="10">
        <v>2174</v>
      </c>
      <c r="P55" s="10">
        <v>164.3</v>
      </c>
      <c r="Q55" s="12">
        <v>1</v>
      </c>
      <c r="R55" s="12"/>
    </row>
    <row r="56" spans="2:18" x14ac:dyDescent="0.25">
      <c r="B56" s="1">
        <v>53</v>
      </c>
      <c r="C56" t="s">
        <v>49</v>
      </c>
      <c r="E56" s="1" t="str">
        <f t="shared" si="1"/>
        <v>|1.4630|</v>
      </c>
      <c r="F56" s="1" t="str">
        <f t="shared" si="2"/>
        <v>|0.1458|</v>
      </c>
      <c r="G56" s="1" t="str">
        <f t="shared" si="3"/>
        <v>|0.0012</v>
      </c>
      <c r="I56" s="5">
        <f t="shared" si="4"/>
        <v>53</v>
      </c>
      <c r="J56" s="4" t="str">
        <f t="shared" si="5"/>
        <v>1.4630</v>
      </c>
      <c r="K56" s="4" t="str">
        <f t="shared" si="11"/>
        <v>0.1458</v>
      </c>
      <c r="L56" s="4" t="str">
        <f t="shared" si="12"/>
        <v>0.0012</v>
      </c>
      <c r="M56" s="8">
        <v>53</v>
      </c>
      <c r="N56" s="10">
        <v>38</v>
      </c>
      <c r="O56" s="10">
        <v>2176</v>
      </c>
      <c r="P56" s="10">
        <v>164.5</v>
      </c>
      <c r="Q56" s="12">
        <v>1</v>
      </c>
      <c r="R56" s="12"/>
    </row>
    <row r="57" spans="2:18" x14ac:dyDescent="0.25">
      <c r="B57" s="1">
        <v>54</v>
      </c>
      <c r="C57" t="s">
        <v>50</v>
      </c>
      <c r="E57" s="1" t="str">
        <f t="shared" si="1"/>
        <v>|2.5210|</v>
      </c>
      <c r="F57" s="1" t="str">
        <f t="shared" si="2"/>
        <v>|0.1784|</v>
      </c>
      <c r="G57" s="1" t="str">
        <f t="shared" si="3"/>
        <v>|0.0010</v>
      </c>
      <c r="I57" s="5">
        <f t="shared" si="4"/>
        <v>54</v>
      </c>
      <c r="J57" s="4" t="str">
        <f t="shared" si="5"/>
        <v>2.5210</v>
      </c>
      <c r="K57" s="4" t="str">
        <f t="shared" si="11"/>
        <v>0.1784</v>
      </c>
      <c r="L57" s="4" t="str">
        <f t="shared" si="12"/>
        <v>0.0010</v>
      </c>
      <c r="M57" s="8">
        <v>54</v>
      </c>
      <c r="N57" s="10">
        <v>78</v>
      </c>
      <c r="O57" s="10">
        <v>2185</v>
      </c>
      <c r="P57" s="10">
        <v>173.3</v>
      </c>
      <c r="Q57" s="12">
        <v>1.1000000000000001</v>
      </c>
      <c r="R57" s="12"/>
    </row>
    <row r="58" spans="2:18" x14ac:dyDescent="0.25">
      <c r="B58" s="1">
        <v>55</v>
      </c>
      <c r="C58" t="s">
        <v>51</v>
      </c>
      <c r="E58" s="1" t="str">
        <f t="shared" si="1"/>
        <v>|1.9180|</v>
      </c>
      <c r="F58" s="1" t="str">
        <f t="shared" si="2"/>
        <v>|0.1542|</v>
      </c>
      <c r="G58" s="1" t="str">
        <f t="shared" si="3"/>
        <v>|0.0010</v>
      </c>
      <c r="I58" s="5">
        <f t="shared" si="4"/>
        <v>55</v>
      </c>
      <c r="J58" s="4" t="str">
        <f t="shared" si="5"/>
        <v>1.9180</v>
      </c>
      <c r="K58" s="4" t="str">
        <f t="shared" si="11"/>
        <v>0.1542</v>
      </c>
      <c r="L58" s="4" t="str">
        <f t="shared" si="12"/>
        <v>0.0010</v>
      </c>
      <c r="M58" s="8">
        <v>55</v>
      </c>
      <c r="N58" s="10">
        <v>50</v>
      </c>
      <c r="O58" s="10">
        <v>2214</v>
      </c>
      <c r="P58" s="10">
        <v>166.9</v>
      </c>
      <c r="Q58" s="12">
        <v>1</v>
      </c>
      <c r="R58" s="12"/>
    </row>
    <row r="59" spans="2:18" x14ac:dyDescent="0.25">
      <c r="B59" s="1">
        <v>56</v>
      </c>
      <c r="C59" t="s">
        <v>52</v>
      </c>
      <c r="E59" s="1" t="str">
        <f t="shared" si="1"/>
        <v>|2.4480|</v>
      </c>
      <c r="F59" s="1" t="str">
        <f t="shared" si="2"/>
        <v>|0.1736|</v>
      </c>
      <c r="G59" s="1" t="str">
        <f t="shared" si="3"/>
        <v>|0.0010</v>
      </c>
      <c r="I59" s="5">
        <f t="shared" si="4"/>
        <v>56</v>
      </c>
      <c r="J59" s="4" t="str">
        <f t="shared" si="5"/>
        <v>2.4480</v>
      </c>
      <c r="K59" s="4" t="str">
        <f t="shared" si="11"/>
        <v>0.1736</v>
      </c>
      <c r="L59" s="4" t="str">
        <f t="shared" si="12"/>
        <v>0.0010</v>
      </c>
      <c r="M59" s="8">
        <v>56</v>
      </c>
      <c r="N59" s="10">
        <v>76</v>
      </c>
      <c r="O59" s="10">
        <v>2274</v>
      </c>
      <c r="P59" s="10">
        <v>168.6</v>
      </c>
      <c r="Q59" s="12">
        <v>1</v>
      </c>
      <c r="R59" s="12"/>
    </row>
    <row r="60" spans="2:18" x14ac:dyDescent="0.25">
      <c r="B60" s="1">
        <v>57</v>
      </c>
      <c r="C60" t="s">
        <v>53</v>
      </c>
      <c r="E60" s="1" t="str">
        <f t="shared" si="1"/>
        <v>|1.4380|</v>
      </c>
      <c r="F60" s="1" t="str">
        <f t="shared" si="2"/>
        <v>|0.1470|</v>
      </c>
      <c r="G60" s="1" t="str">
        <f t="shared" si="3"/>
        <v>|0.0012</v>
      </c>
      <c r="I60" s="5">
        <f t="shared" si="4"/>
        <v>57</v>
      </c>
      <c r="J60" s="4" t="str">
        <f t="shared" si="5"/>
        <v>1.4380</v>
      </c>
      <c r="K60" s="4" t="str">
        <f t="shared" si="11"/>
        <v>0.1470</v>
      </c>
      <c r="L60" s="4" t="str">
        <f t="shared" si="12"/>
        <v>0.0012</v>
      </c>
      <c r="M60" s="8">
        <v>57</v>
      </c>
      <c r="N60" s="10">
        <v>23</v>
      </c>
      <c r="O60" s="10">
        <v>2275</v>
      </c>
      <c r="P60" s="10">
        <v>172.4</v>
      </c>
      <c r="Q60" s="12">
        <v>1</v>
      </c>
      <c r="R60" s="12"/>
    </row>
    <row r="61" spans="2:18" x14ac:dyDescent="0.25">
      <c r="B61" s="1">
        <v>58</v>
      </c>
      <c r="C61" t="s">
        <v>54</v>
      </c>
      <c r="E61" s="1" t="str">
        <f t="shared" si="1"/>
        <v>|3.3710|</v>
      </c>
      <c r="F61" s="1" t="str">
        <f t="shared" si="2"/>
        <v>|0.2495|</v>
      </c>
      <c r="G61" s="1" t="str">
        <f t="shared" si="3"/>
        <v>|0.0015</v>
      </c>
      <c r="I61" s="5">
        <f t="shared" si="4"/>
        <v>58</v>
      </c>
      <c r="J61" s="4" t="str">
        <f t="shared" si="5"/>
        <v>3.3710</v>
      </c>
      <c r="K61" s="4" t="str">
        <f t="shared" si="11"/>
        <v>0.2495</v>
      </c>
      <c r="L61" s="4" t="str">
        <f t="shared" si="12"/>
        <v>0.0015</v>
      </c>
      <c r="M61" s="8">
        <v>58</v>
      </c>
      <c r="N61" s="10">
        <v>63</v>
      </c>
      <c r="O61" s="10">
        <v>2290</v>
      </c>
      <c r="P61" s="10">
        <v>169.7</v>
      </c>
      <c r="Q61" s="12">
        <v>1</v>
      </c>
      <c r="R61" s="12"/>
    </row>
    <row r="62" spans="2:18" x14ac:dyDescent="0.25">
      <c r="B62" s="1">
        <v>59</v>
      </c>
      <c r="C62" t="s">
        <v>11</v>
      </c>
      <c r="E62" s="1" t="str">
        <f t="shared" si="1"/>
        <v>|0.0010|</v>
      </c>
      <c r="F62" s="1">
        <v>0</v>
      </c>
      <c r="G62" s="1">
        <v>0</v>
      </c>
      <c r="I62" s="5">
        <f t="shared" si="4"/>
        <v>59</v>
      </c>
      <c r="J62" s="4" t="str">
        <f t="shared" si="5"/>
        <v>0.0010</v>
      </c>
      <c r="K62" s="4">
        <v>0</v>
      </c>
      <c r="L62" s="4">
        <v>0</v>
      </c>
      <c r="M62" s="8">
        <v>59</v>
      </c>
      <c r="N62" s="10">
        <v>8</v>
      </c>
      <c r="O62" s="10">
        <v>2297</v>
      </c>
      <c r="P62" s="10">
        <v>170</v>
      </c>
      <c r="Q62" s="12">
        <v>1</v>
      </c>
      <c r="R62" s="12"/>
    </row>
    <row r="63" spans="2:18" x14ac:dyDescent="0.25">
      <c r="B63" s="1">
        <v>60</v>
      </c>
      <c r="C63" t="s">
        <v>11</v>
      </c>
      <c r="E63" s="1" t="str">
        <f t="shared" si="1"/>
        <v>|0.0010|</v>
      </c>
      <c r="F63" s="1">
        <v>0</v>
      </c>
      <c r="G63" s="1">
        <v>0</v>
      </c>
      <c r="I63" s="5">
        <f t="shared" si="4"/>
        <v>60</v>
      </c>
      <c r="J63" s="4" t="str">
        <f t="shared" si="5"/>
        <v>0.0010</v>
      </c>
      <c r="K63" s="4">
        <v>0</v>
      </c>
      <c r="L63" s="4">
        <v>0</v>
      </c>
      <c r="M63" s="8">
        <v>60</v>
      </c>
      <c r="N63" s="10">
        <v>70</v>
      </c>
      <c r="O63" s="10">
        <v>2311</v>
      </c>
      <c r="P63" s="10">
        <v>170.7</v>
      </c>
      <c r="Q63" s="12">
        <v>1</v>
      </c>
      <c r="R63" s="12"/>
    </row>
    <row r="64" spans="2:18" x14ac:dyDescent="0.25">
      <c r="B64" s="1">
        <v>61</v>
      </c>
      <c r="C64" t="s">
        <v>11</v>
      </c>
      <c r="E64" s="1" t="str">
        <f t="shared" si="1"/>
        <v>|0.0010|</v>
      </c>
      <c r="F64" s="1">
        <v>0</v>
      </c>
      <c r="G64" s="1">
        <v>0</v>
      </c>
      <c r="I64" s="5">
        <f t="shared" si="4"/>
        <v>61</v>
      </c>
      <c r="J64" s="4" t="str">
        <f t="shared" si="5"/>
        <v>0.0010</v>
      </c>
      <c r="K64" s="4">
        <v>0</v>
      </c>
      <c r="L64" s="4">
        <v>0</v>
      </c>
      <c r="M64" s="8">
        <v>61</v>
      </c>
      <c r="N64" s="10">
        <v>13</v>
      </c>
      <c r="O64" s="10">
        <v>2318</v>
      </c>
      <c r="P64" s="10">
        <v>168.6</v>
      </c>
      <c r="Q64" s="12">
        <v>1</v>
      </c>
      <c r="R64" s="12"/>
    </row>
    <row r="65" spans="2:18" x14ac:dyDescent="0.25">
      <c r="B65" s="1">
        <v>62</v>
      </c>
      <c r="C65" t="s">
        <v>55</v>
      </c>
      <c r="E65" s="1" t="str">
        <f t="shared" si="1"/>
        <v>|2.4340|</v>
      </c>
      <c r="F65" s="1" t="str">
        <f t="shared" si="2"/>
        <v>|0.1753|</v>
      </c>
      <c r="G65" s="1" t="str">
        <f t="shared" si="3"/>
        <v>|0.0010</v>
      </c>
      <c r="I65" s="5">
        <f t="shared" si="4"/>
        <v>62</v>
      </c>
      <c r="J65" s="4" t="str">
        <f t="shared" si="5"/>
        <v>2.4340</v>
      </c>
      <c r="K65" s="4" t="str">
        <f>MID(F65,2,6)</f>
        <v>0.1753</v>
      </c>
      <c r="L65" s="4" t="str">
        <f>MID(G65,2,6)</f>
        <v>0.0010</v>
      </c>
      <c r="M65" s="8">
        <v>62</v>
      </c>
      <c r="N65" s="10">
        <v>28</v>
      </c>
      <c r="O65" s="10">
        <v>2340</v>
      </c>
      <c r="P65" s="10">
        <v>172.5</v>
      </c>
      <c r="Q65" s="12">
        <v>1</v>
      </c>
      <c r="R65" s="12"/>
    </row>
    <row r="66" spans="2:18" x14ac:dyDescent="0.25">
      <c r="B66" s="1">
        <v>63</v>
      </c>
      <c r="C66" t="s">
        <v>56</v>
      </c>
      <c r="E66" s="1" t="str">
        <f t="shared" si="1"/>
        <v>|2.2900|</v>
      </c>
      <c r="F66" s="1" t="str">
        <f t="shared" si="2"/>
        <v>|0.1697|</v>
      </c>
      <c r="G66" s="1" t="str">
        <f t="shared" si="3"/>
        <v>|0.0010</v>
      </c>
      <c r="I66" s="5">
        <f t="shared" si="4"/>
        <v>63</v>
      </c>
      <c r="J66" s="4" t="str">
        <f t="shared" si="5"/>
        <v>2.2900</v>
      </c>
      <c r="K66" s="4" t="str">
        <f>MID(F66,2,6)</f>
        <v>0.1697</v>
      </c>
      <c r="L66" s="4" t="str">
        <f>MID(G66,2,6)</f>
        <v>0.0010</v>
      </c>
      <c r="M66" s="8">
        <v>63</v>
      </c>
      <c r="N66" s="10">
        <v>14</v>
      </c>
      <c r="O66" s="10">
        <v>2372</v>
      </c>
      <c r="P66" s="10">
        <v>175.2</v>
      </c>
      <c r="Q66" s="12">
        <v>1</v>
      </c>
      <c r="R66" s="12"/>
    </row>
    <row r="67" spans="2:18" x14ac:dyDescent="0.25">
      <c r="B67" s="1">
        <v>64</v>
      </c>
      <c r="C67" t="s">
        <v>11</v>
      </c>
      <c r="E67" s="1" t="str">
        <f t="shared" si="1"/>
        <v>|0.0010|</v>
      </c>
      <c r="F67" s="1">
        <v>0</v>
      </c>
      <c r="G67" s="1">
        <v>0</v>
      </c>
      <c r="I67" s="5">
        <f t="shared" si="4"/>
        <v>64</v>
      </c>
      <c r="J67" s="4" t="str">
        <f t="shared" si="5"/>
        <v>0.0010</v>
      </c>
      <c r="K67" s="4">
        <v>0</v>
      </c>
      <c r="L67" s="4">
        <v>0</v>
      </c>
      <c r="M67" s="8">
        <v>64</v>
      </c>
      <c r="N67" s="10">
        <v>74</v>
      </c>
      <c r="O67" s="10">
        <v>2373</v>
      </c>
      <c r="P67" s="10">
        <v>172.5</v>
      </c>
      <c r="Q67" s="12">
        <v>1</v>
      </c>
      <c r="R67" s="12"/>
    </row>
    <row r="68" spans="2:18" x14ac:dyDescent="0.25">
      <c r="B68" s="1">
        <v>65</v>
      </c>
      <c r="C68" t="s">
        <v>57</v>
      </c>
      <c r="E68" s="1" t="str">
        <f t="shared" si="1"/>
        <v>|0.0040|</v>
      </c>
      <c r="F68" s="1" t="str">
        <f t="shared" si="2"/>
        <v>|0.0044|</v>
      </c>
      <c r="G68" s="1" t="str">
        <f t="shared" si="3"/>
        <v>|0.0004</v>
      </c>
      <c r="I68" s="5">
        <f t="shared" si="4"/>
        <v>65</v>
      </c>
      <c r="J68" s="4" t="str">
        <f t="shared" si="5"/>
        <v>0.0040</v>
      </c>
      <c r="K68" s="4" t="str">
        <f t="shared" ref="K68:L75" si="13">MID(F68,2,6)</f>
        <v>0.0044</v>
      </c>
      <c r="L68" s="4" t="str">
        <f t="shared" si="13"/>
        <v>0.0004</v>
      </c>
      <c r="M68" s="8">
        <v>65</v>
      </c>
      <c r="N68" s="10">
        <v>15</v>
      </c>
      <c r="O68" s="10">
        <v>2421</v>
      </c>
      <c r="P68" s="10">
        <v>173.7</v>
      </c>
      <c r="Q68" s="12">
        <v>1</v>
      </c>
      <c r="R68" s="12"/>
    </row>
    <row r="69" spans="2:18" x14ac:dyDescent="0.25">
      <c r="B69" s="1">
        <v>66</v>
      </c>
      <c r="C69" t="s">
        <v>58</v>
      </c>
      <c r="E69" s="1" t="str">
        <f t="shared" ref="E69:E86" si="14">LEFT(C69,8)</f>
        <v>|0.0040|</v>
      </c>
      <c r="F69" s="1" t="str">
        <f t="shared" ref="F69:F86" si="15">MID(C69,8,8)</f>
        <v>|0.0036|</v>
      </c>
      <c r="G69" s="1" t="str">
        <f t="shared" ref="G69:G86" si="16">RIGHT(C69,7)</f>
        <v>|0.0003</v>
      </c>
      <c r="I69" s="5">
        <f t="shared" ref="I69:I86" si="17">B69</f>
        <v>66</v>
      </c>
      <c r="J69" s="4" t="str">
        <f t="shared" ref="J69:J86" si="18">MID(E69,2,6)</f>
        <v>0.0040</v>
      </c>
      <c r="K69" s="4" t="str">
        <f t="shared" si="13"/>
        <v>0.0036</v>
      </c>
      <c r="L69" s="4" t="str">
        <f t="shared" si="13"/>
        <v>0.0003</v>
      </c>
      <c r="M69" s="8">
        <v>66</v>
      </c>
      <c r="N69" s="10">
        <v>52</v>
      </c>
      <c r="O69" s="10">
        <v>2433</v>
      </c>
      <c r="P69" s="10">
        <v>175.1</v>
      </c>
      <c r="Q69" s="12">
        <v>1</v>
      </c>
      <c r="R69" s="12"/>
    </row>
    <row r="70" spans="2:18" x14ac:dyDescent="0.25">
      <c r="B70" s="1">
        <v>67</v>
      </c>
      <c r="C70" t="s">
        <v>59</v>
      </c>
      <c r="E70" s="1" t="str">
        <f t="shared" si="14"/>
        <v>|2.5380|</v>
      </c>
      <c r="F70" s="1" t="str">
        <f t="shared" si="15"/>
        <v>|0.1777|</v>
      </c>
      <c r="G70" s="1" t="str">
        <f t="shared" si="16"/>
        <v>|0.0010</v>
      </c>
      <c r="I70" s="5">
        <f t="shared" si="17"/>
        <v>67</v>
      </c>
      <c r="J70" s="4" t="str">
        <f t="shared" si="18"/>
        <v>2.5380</v>
      </c>
      <c r="K70" s="4" t="str">
        <f t="shared" si="13"/>
        <v>0.1777</v>
      </c>
      <c r="L70" s="4" t="str">
        <f t="shared" si="13"/>
        <v>0.0010</v>
      </c>
      <c r="M70" s="8">
        <v>67</v>
      </c>
      <c r="N70" s="10">
        <v>62</v>
      </c>
      <c r="O70" s="10">
        <v>2434</v>
      </c>
      <c r="P70" s="10">
        <v>175.3</v>
      </c>
      <c r="Q70" s="12">
        <v>1</v>
      </c>
      <c r="R70" s="12"/>
    </row>
    <row r="71" spans="2:18" x14ac:dyDescent="0.25">
      <c r="B71" s="1">
        <v>68</v>
      </c>
      <c r="C71" t="s">
        <v>60</v>
      </c>
      <c r="E71" s="1" t="str">
        <f t="shared" si="14"/>
        <v>|4.8550|</v>
      </c>
      <c r="F71" s="1" t="str">
        <f t="shared" si="15"/>
        <v>|0.2568|</v>
      </c>
      <c r="G71" s="1" t="str">
        <f t="shared" si="16"/>
        <v>|0.0011</v>
      </c>
      <c r="I71" s="5">
        <f t="shared" si="17"/>
        <v>68</v>
      </c>
      <c r="J71" s="4" t="str">
        <f t="shared" si="18"/>
        <v>4.8550</v>
      </c>
      <c r="K71" s="4" t="str">
        <f t="shared" si="13"/>
        <v>0.2568</v>
      </c>
      <c r="L71" s="4" t="str">
        <f t="shared" si="13"/>
        <v>0.0011</v>
      </c>
      <c r="M71" s="8">
        <v>68</v>
      </c>
      <c r="N71" s="10">
        <v>44</v>
      </c>
      <c r="O71" s="10">
        <v>2437</v>
      </c>
      <c r="P71" s="10">
        <v>173.6</v>
      </c>
      <c r="Q71" s="12">
        <v>1</v>
      </c>
      <c r="R71" s="12"/>
    </row>
    <row r="72" spans="2:18" x14ac:dyDescent="0.25">
      <c r="B72" s="1">
        <v>69</v>
      </c>
      <c r="C72" t="s">
        <v>61</v>
      </c>
      <c r="E72" s="1" t="str">
        <f t="shared" si="14"/>
        <v>|4.2990|</v>
      </c>
      <c r="F72" s="1" t="str">
        <f t="shared" si="15"/>
        <v>|0.2372|</v>
      </c>
      <c r="G72" s="1" t="str">
        <f t="shared" si="16"/>
        <v>|0.0010</v>
      </c>
      <c r="I72" s="5">
        <f t="shared" si="17"/>
        <v>69</v>
      </c>
      <c r="J72" s="4" t="str">
        <f t="shared" si="18"/>
        <v>4.2990</v>
      </c>
      <c r="K72" s="4" t="str">
        <f t="shared" si="13"/>
        <v>0.2372</v>
      </c>
      <c r="L72" s="4" t="str">
        <f t="shared" si="13"/>
        <v>0.0010</v>
      </c>
      <c r="M72" s="8">
        <v>69</v>
      </c>
      <c r="N72" s="10">
        <v>56</v>
      </c>
      <c r="O72" s="10">
        <v>2448</v>
      </c>
      <c r="P72" s="10">
        <v>173.6</v>
      </c>
      <c r="Q72" s="12">
        <v>1</v>
      </c>
      <c r="R72" s="12"/>
    </row>
    <row r="73" spans="2:18" x14ac:dyDescent="0.25">
      <c r="B73" s="1">
        <v>70</v>
      </c>
      <c r="C73" t="s">
        <v>62</v>
      </c>
      <c r="E73" s="1" t="str">
        <f t="shared" si="14"/>
        <v>|2.3110|</v>
      </c>
      <c r="F73" s="1" t="str">
        <f t="shared" si="15"/>
        <v>|0.1707|</v>
      </c>
      <c r="G73" s="1" t="str">
        <f t="shared" si="16"/>
        <v>|0.0010</v>
      </c>
      <c r="I73" s="5">
        <f t="shared" si="17"/>
        <v>70</v>
      </c>
      <c r="J73" s="4" t="str">
        <f t="shared" si="18"/>
        <v>2.3110</v>
      </c>
      <c r="K73" s="4" t="str">
        <f t="shared" si="13"/>
        <v>0.1707</v>
      </c>
      <c r="L73" s="4" t="str">
        <f t="shared" si="13"/>
        <v>0.0010</v>
      </c>
      <c r="M73" s="8">
        <v>70</v>
      </c>
      <c r="N73" s="10">
        <v>19</v>
      </c>
      <c r="O73" s="10">
        <v>2495</v>
      </c>
      <c r="P73" s="10">
        <v>176.5</v>
      </c>
      <c r="Q73" s="12">
        <v>1</v>
      </c>
      <c r="R73" s="12"/>
    </row>
    <row r="74" spans="2:18" x14ac:dyDescent="0.25">
      <c r="B74" s="1">
        <v>71</v>
      </c>
      <c r="C74" t="s">
        <v>63</v>
      </c>
      <c r="E74" s="1" t="str">
        <f t="shared" si="14"/>
        <v>|0.0070|</v>
      </c>
      <c r="F74" s="1" t="str">
        <f t="shared" si="15"/>
        <v>|0.0069|</v>
      </c>
      <c r="G74" s="1" t="str">
        <f t="shared" si="16"/>
        <v>|0.0005</v>
      </c>
      <c r="I74" s="5">
        <f t="shared" si="17"/>
        <v>71</v>
      </c>
      <c r="J74" s="4" t="str">
        <f t="shared" si="18"/>
        <v>0.0070</v>
      </c>
      <c r="K74" s="4" t="str">
        <f t="shared" si="13"/>
        <v>0.0069</v>
      </c>
      <c r="L74" s="4" t="str">
        <f t="shared" si="13"/>
        <v>0.0005</v>
      </c>
      <c r="M74" s="8">
        <v>71</v>
      </c>
      <c r="N74" s="10">
        <v>54</v>
      </c>
      <c r="O74" s="10">
        <v>2521</v>
      </c>
      <c r="P74" s="10">
        <v>178.4</v>
      </c>
      <c r="Q74" s="12">
        <v>1</v>
      </c>
      <c r="R74" s="12"/>
    </row>
    <row r="75" spans="2:18" x14ac:dyDescent="0.25">
      <c r="B75" s="1">
        <v>72</v>
      </c>
      <c r="C75" t="s">
        <v>64</v>
      </c>
      <c r="E75" s="1" t="str">
        <f t="shared" si="14"/>
        <v>|0.0040|</v>
      </c>
      <c r="F75" s="1" t="str">
        <f t="shared" si="15"/>
        <v>|0.0051|</v>
      </c>
      <c r="G75" s="1" t="str">
        <f t="shared" si="16"/>
        <v>|0.0005</v>
      </c>
      <c r="I75" s="5">
        <f t="shared" si="17"/>
        <v>72</v>
      </c>
      <c r="J75" s="4" t="str">
        <f t="shared" si="18"/>
        <v>0.0040</v>
      </c>
      <c r="K75" s="4" t="str">
        <f t="shared" si="13"/>
        <v>0.0051</v>
      </c>
      <c r="L75" s="4" t="str">
        <f t="shared" si="13"/>
        <v>0.0005</v>
      </c>
      <c r="M75" s="8">
        <v>72</v>
      </c>
      <c r="N75" s="10">
        <v>67</v>
      </c>
      <c r="O75" s="10">
        <v>2538</v>
      </c>
      <c r="P75" s="10">
        <v>177.7</v>
      </c>
      <c r="Q75" s="12">
        <v>1</v>
      </c>
      <c r="R75" s="12"/>
    </row>
    <row r="76" spans="2:18" x14ac:dyDescent="0.25">
      <c r="B76" s="1">
        <v>73</v>
      </c>
      <c r="C76" t="s">
        <v>11</v>
      </c>
      <c r="E76" s="1" t="str">
        <f t="shared" si="14"/>
        <v>|0.0010|</v>
      </c>
      <c r="F76" s="1">
        <v>0</v>
      </c>
      <c r="G76" s="1">
        <v>0</v>
      </c>
      <c r="I76" s="5">
        <f t="shared" si="17"/>
        <v>73</v>
      </c>
      <c r="J76" s="4" t="str">
        <f t="shared" si="18"/>
        <v>0.0010</v>
      </c>
      <c r="K76" s="4">
        <v>0</v>
      </c>
      <c r="L76" s="4">
        <v>0</v>
      </c>
      <c r="M76" s="8">
        <v>73</v>
      </c>
      <c r="N76" s="10">
        <v>12</v>
      </c>
      <c r="O76" s="10">
        <v>2757</v>
      </c>
      <c r="P76" s="10">
        <v>186.70000000000002</v>
      </c>
      <c r="Q76" s="12">
        <v>1</v>
      </c>
      <c r="R76" s="12"/>
    </row>
    <row r="77" spans="2:18" x14ac:dyDescent="0.25">
      <c r="B77" s="1">
        <v>74</v>
      </c>
      <c r="C77" t="s">
        <v>65</v>
      </c>
      <c r="E77" s="1" t="str">
        <f t="shared" si="14"/>
        <v>|2.3730|</v>
      </c>
      <c r="F77" s="1" t="str">
        <f t="shared" si="15"/>
        <v>|0.1725|</v>
      </c>
      <c r="G77" s="1" t="str">
        <f t="shared" si="16"/>
        <v>|0.0010</v>
      </c>
      <c r="I77" s="5">
        <f t="shared" si="17"/>
        <v>74</v>
      </c>
      <c r="J77" s="4" t="str">
        <f t="shared" si="18"/>
        <v>2.3730</v>
      </c>
      <c r="K77" s="4" t="str">
        <f t="shared" ref="K77:K86" si="19">MID(F77,2,6)</f>
        <v>0.1725</v>
      </c>
      <c r="L77" s="4" t="str">
        <f t="shared" ref="L77:L86" si="20">MID(G77,2,6)</f>
        <v>0.0010</v>
      </c>
      <c r="M77" s="8">
        <v>74</v>
      </c>
      <c r="N77" s="10">
        <v>79</v>
      </c>
      <c r="O77" s="10">
        <v>2803</v>
      </c>
      <c r="P77" s="10">
        <v>209.3</v>
      </c>
      <c r="Q77" s="12">
        <v>1.2</v>
      </c>
      <c r="R77" s="12"/>
    </row>
    <row r="78" spans="2:18" x14ac:dyDescent="0.25">
      <c r="B78" s="1">
        <v>75</v>
      </c>
      <c r="C78" t="s">
        <v>66</v>
      </c>
      <c r="E78" s="1" t="str">
        <f t="shared" si="14"/>
        <v>|3.4820|</v>
      </c>
      <c r="F78" s="1" t="str">
        <f t="shared" si="15"/>
        <v>|0.2367|</v>
      </c>
      <c r="G78" s="1" t="str">
        <f t="shared" si="16"/>
        <v>|0.0013</v>
      </c>
      <c r="I78" s="5">
        <f t="shared" si="17"/>
        <v>75</v>
      </c>
      <c r="J78" s="4" t="str">
        <f t="shared" si="18"/>
        <v>3.4820</v>
      </c>
      <c r="K78" s="4" t="str">
        <f t="shared" si="19"/>
        <v>0.2367</v>
      </c>
      <c r="L78" s="4" t="str">
        <f t="shared" si="20"/>
        <v>0.0013</v>
      </c>
      <c r="M78" s="8">
        <v>75</v>
      </c>
      <c r="N78" s="10">
        <v>40</v>
      </c>
      <c r="O78" s="10">
        <v>3057</v>
      </c>
      <c r="P78" s="10">
        <v>201.2</v>
      </c>
      <c r="Q78" s="12">
        <v>1.1000000000000001</v>
      </c>
      <c r="R78" s="12"/>
    </row>
    <row r="79" spans="2:18" x14ac:dyDescent="0.25">
      <c r="B79" s="1">
        <v>76</v>
      </c>
      <c r="C79" t="s">
        <v>67</v>
      </c>
      <c r="E79" s="1" t="str">
        <f t="shared" si="14"/>
        <v>|2.2740|</v>
      </c>
      <c r="F79" s="1" t="str">
        <f t="shared" si="15"/>
        <v>|0.1686|</v>
      </c>
      <c r="G79" s="1" t="str">
        <f t="shared" si="16"/>
        <v>|0.0010</v>
      </c>
      <c r="I79" s="5">
        <f t="shared" si="17"/>
        <v>76</v>
      </c>
      <c r="J79" s="4" t="str">
        <f t="shared" si="18"/>
        <v>2.2740</v>
      </c>
      <c r="K79" s="4" t="str">
        <f t="shared" si="19"/>
        <v>0.1686</v>
      </c>
      <c r="L79" s="4" t="str">
        <f t="shared" si="20"/>
        <v>0.0010</v>
      </c>
      <c r="M79" s="8">
        <v>76</v>
      </c>
      <c r="N79" s="10">
        <v>58</v>
      </c>
      <c r="O79" s="10">
        <v>3371</v>
      </c>
      <c r="P79" s="10">
        <v>249.5</v>
      </c>
      <c r="Q79" s="12">
        <v>1.5</v>
      </c>
      <c r="R79" s="12"/>
    </row>
    <row r="80" spans="2:18" x14ac:dyDescent="0.25">
      <c r="B80" s="1">
        <v>77</v>
      </c>
      <c r="C80" t="s">
        <v>68</v>
      </c>
      <c r="E80" s="1" t="str">
        <f t="shared" si="14"/>
        <v>|2.0450|</v>
      </c>
      <c r="F80" s="1" t="str">
        <f t="shared" si="15"/>
        <v>|0.1596|</v>
      </c>
      <c r="G80" s="1" t="str">
        <f t="shared" si="16"/>
        <v>|0.0010</v>
      </c>
      <c r="I80" s="5">
        <f t="shared" si="17"/>
        <v>77</v>
      </c>
      <c r="J80" s="4" t="str">
        <f t="shared" si="18"/>
        <v>2.0450</v>
      </c>
      <c r="K80" s="4" t="str">
        <f t="shared" si="19"/>
        <v>0.1596</v>
      </c>
      <c r="L80" s="4" t="str">
        <f t="shared" si="20"/>
        <v>0.0010</v>
      </c>
      <c r="M80" s="8">
        <v>77</v>
      </c>
      <c r="N80" s="10">
        <v>75</v>
      </c>
      <c r="O80" s="10">
        <v>3482</v>
      </c>
      <c r="P80" s="10">
        <v>236.7</v>
      </c>
      <c r="Q80" s="12">
        <v>1.3</v>
      </c>
      <c r="R80" s="12"/>
    </row>
    <row r="81" spans="2:18" x14ac:dyDescent="0.25">
      <c r="B81" s="1">
        <v>78</v>
      </c>
      <c r="C81" t="s">
        <v>69</v>
      </c>
      <c r="E81" s="1" t="str">
        <f t="shared" si="14"/>
        <v>|2.1850|</v>
      </c>
      <c r="F81" s="1" t="str">
        <f t="shared" si="15"/>
        <v>|0.1733|</v>
      </c>
      <c r="G81" s="1" t="str">
        <f t="shared" si="16"/>
        <v>|0.0011</v>
      </c>
      <c r="I81" s="5">
        <f t="shared" si="17"/>
        <v>78</v>
      </c>
      <c r="J81" s="4" t="str">
        <f t="shared" si="18"/>
        <v>2.1850</v>
      </c>
      <c r="K81" s="4" t="str">
        <f t="shared" si="19"/>
        <v>0.1733</v>
      </c>
      <c r="L81" s="4" t="str">
        <f t="shared" si="20"/>
        <v>0.0011</v>
      </c>
      <c r="M81" s="8">
        <v>78</v>
      </c>
      <c r="N81" s="10">
        <v>51</v>
      </c>
      <c r="O81" s="10">
        <v>3791</v>
      </c>
      <c r="P81" s="10">
        <v>221.6</v>
      </c>
      <c r="Q81" s="12">
        <v>1</v>
      </c>
      <c r="R81" s="12"/>
    </row>
    <row r="82" spans="2:18" x14ac:dyDescent="0.25">
      <c r="B82" s="1">
        <v>79</v>
      </c>
      <c r="C82" t="s">
        <v>70</v>
      </c>
      <c r="E82" s="1" t="str">
        <f t="shared" si="14"/>
        <v>|2.8030|</v>
      </c>
      <c r="F82" s="1" t="str">
        <f t="shared" si="15"/>
        <v>|0.2093|</v>
      </c>
      <c r="G82" s="1" t="str">
        <f t="shared" si="16"/>
        <v>|0.0012</v>
      </c>
      <c r="I82" s="5">
        <f t="shared" si="17"/>
        <v>79</v>
      </c>
      <c r="J82" s="4" t="str">
        <f t="shared" si="18"/>
        <v>2.8030</v>
      </c>
      <c r="K82" s="4" t="str">
        <f t="shared" si="19"/>
        <v>0.2093</v>
      </c>
      <c r="L82" s="4" t="str">
        <f t="shared" si="20"/>
        <v>0.0012</v>
      </c>
      <c r="M82" s="8">
        <v>79</v>
      </c>
      <c r="N82" s="10">
        <v>25</v>
      </c>
      <c r="O82" s="10">
        <v>3824</v>
      </c>
      <c r="P82" s="10">
        <v>266.79999999999995</v>
      </c>
      <c r="Q82" s="12">
        <v>1.5</v>
      </c>
      <c r="R82" s="12"/>
    </row>
    <row r="83" spans="2:18" x14ac:dyDescent="0.25">
      <c r="B83" s="1">
        <v>80</v>
      </c>
      <c r="C83" t="s">
        <v>71</v>
      </c>
      <c r="E83" s="1" t="str">
        <f t="shared" si="14"/>
        <v>|1.6490|</v>
      </c>
      <c r="F83" s="1" t="str">
        <f t="shared" si="15"/>
        <v>|0.1512|</v>
      </c>
      <c r="G83" s="1" t="str">
        <f t="shared" si="16"/>
        <v>|0.0011</v>
      </c>
      <c r="I83" s="5">
        <f t="shared" si="17"/>
        <v>80</v>
      </c>
      <c r="J83" s="4" t="str">
        <f t="shared" si="18"/>
        <v>1.6490</v>
      </c>
      <c r="K83" s="4" t="str">
        <f t="shared" si="19"/>
        <v>0.1512</v>
      </c>
      <c r="L83" s="4" t="str">
        <f t="shared" si="20"/>
        <v>0.0011</v>
      </c>
      <c r="M83" s="8">
        <v>80</v>
      </c>
      <c r="N83" s="10">
        <v>69</v>
      </c>
      <c r="O83" s="10">
        <v>4299</v>
      </c>
      <c r="P83" s="10">
        <v>237.2</v>
      </c>
      <c r="Q83" s="12">
        <v>1</v>
      </c>
      <c r="R83" s="12"/>
    </row>
    <row r="84" spans="2:18" x14ac:dyDescent="0.25">
      <c r="B84" s="1">
        <v>81</v>
      </c>
      <c r="C84" t="s">
        <v>72</v>
      </c>
      <c r="E84" s="1" t="str">
        <f t="shared" si="14"/>
        <v>|1.3350|</v>
      </c>
      <c r="F84" s="1" t="str">
        <f t="shared" si="15"/>
        <v>|0.1396|</v>
      </c>
      <c r="G84" s="1" t="str">
        <f t="shared" si="16"/>
        <v>|0.0012</v>
      </c>
      <c r="I84" s="5">
        <f t="shared" si="17"/>
        <v>81</v>
      </c>
      <c r="J84" s="4" t="str">
        <f t="shared" si="18"/>
        <v>1.3350</v>
      </c>
      <c r="K84" s="4" t="str">
        <f t="shared" si="19"/>
        <v>0.1396</v>
      </c>
      <c r="L84" s="4" t="str">
        <f t="shared" si="20"/>
        <v>0.0012</v>
      </c>
      <c r="M84" s="8">
        <v>81</v>
      </c>
      <c r="N84" s="10">
        <v>24</v>
      </c>
      <c r="O84" s="10">
        <v>4305</v>
      </c>
      <c r="P84" s="10">
        <v>252.5</v>
      </c>
      <c r="Q84" s="12">
        <v>1.2</v>
      </c>
      <c r="R84" s="12"/>
    </row>
    <row r="85" spans="2:18" x14ac:dyDescent="0.25">
      <c r="B85" s="1">
        <v>82</v>
      </c>
      <c r="C85" t="s">
        <v>73</v>
      </c>
      <c r="E85" s="1" t="str">
        <f t="shared" si="14"/>
        <v>|0.8750|</v>
      </c>
      <c r="F85" s="1" t="str">
        <f t="shared" si="15"/>
        <v>|0.1232|</v>
      </c>
      <c r="G85" s="1" t="str">
        <f t="shared" si="16"/>
        <v>|0.0014</v>
      </c>
      <c r="I85" s="5">
        <f t="shared" si="17"/>
        <v>82</v>
      </c>
      <c r="J85" s="4" t="str">
        <f t="shared" si="18"/>
        <v>0.8750</v>
      </c>
      <c r="K85" s="4" t="str">
        <f t="shared" si="19"/>
        <v>0.1232</v>
      </c>
      <c r="L85" s="4" t="str">
        <f t="shared" si="20"/>
        <v>0.0014</v>
      </c>
      <c r="M85" s="8">
        <v>82</v>
      </c>
      <c r="N85" s="10">
        <v>68</v>
      </c>
      <c r="O85" s="10">
        <v>4855</v>
      </c>
      <c r="P85" s="10">
        <v>256.79999999999995</v>
      </c>
      <c r="Q85" s="12">
        <v>1.1000000000000001</v>
      </c>
      <c r="R85" s="12"/>
    </row>
    <row r="86" spans="2:18" x14ac:dyDescent="0.25">
      <c r="B86" s="1">
        <v>83</v>
      </c>
      <c r="C86" t="s">
        <v>74</v>
      </c>
      <c r="E86" s="1" t="str">
        <f t="shared" si="14"/>
        <v>|0.0320|</v>
      </c>
      <c r="F86" s="1" t="str">
        <f t="shared" si="15"/>
        <v>|0.0377|</v>
      </c>
      <c r="G86" s="1" t="str">
        <f t="shared" si="16"/>
        <v>|0.0035</v>
      </c>
      <c r="I86" s="5">
        <f t="shared" si="17"/>
        <v>83</v>
      </c>
      <c r="J86" s="4" t="str">
        <f t="shared" si="18"/>
        <v>0.0320</v>
      </c>
      <c r="K86" s="4" t="str">
        <f t="shared" si="19"/>
        <v>0.0377</v>
      </c>
      <c r="L86" s="4" t="str">
        <f t="shared" si="20"/>
        <v>0.0035</v>
      </c>
      <c r="M86" s="8">
        <v>83</v>
      </c>
      <c r="N86" s="10">
        <v>49</v>
      </c>
      <c r="O86" s="10">
        <v>5444</v>
      </c>
      <c r="P86" s="10">
        <v>277.5</v>
      </c>
      <c r="Q86" s="12">
        <v>1.1000000000000001</v>
      </c>
      <c r="R86" s="12"/>
    </row>
  </sheetData>
  <sortState ref="N4:Q86">
    <sortCondition ref="O4:O86"/>
    <sortCondition ref="P4:P86"/>
    <sortCondition ref="Q4:Q86"/>
  </sortState>
  <mergeCells count="7">
    <mergeCell ref="W7:X8"/>
    <mergeCell ref="Y7:Y8"/>
    <mergeCell ref="N2:Q2"/>
    <mergeCell ref="S2:U2"/>
    <mergeCell ref="I1:Y1"/>
    <mergeCell ref="W2:Y2"/>
    <mergeCell ref="W3:W6"/>
  </mergeCells>
  <conditionalFormatting sqref="S24:U4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97E8A-9BB6-4EA2-8D8D-BDE673E1559D}">
  <sheetPr>
    <tabColor rgb="FFFFFF00"/>
  </sheetPr>
  <dimension ref="B1:Y89"/>
  <sheetViews>
    <sheetView topLeftCell="I8" zoomScale="80" zoomScaleNormal="80" workbookViewId="0">
      <selection activeCell="V13" sqref="V13"/>
    </sheetView>
  </sheetViews>
  <sheetFormatPr defaultRowHeight="15" x14ac:dyDescent="0.25"/>
  <cols>
    <col min="1" max="1" width="4.28515625" customWidth="1"/>
    <col min="2" max="2" width="19.85546875" style="1" customWidth="1"/>
    <col min="3" max="3" width="19.85546875" customWidth="1"/>
    <col min="4" max="8" width="19.85546875" style="1" customWidth="1"/>
    <col min="9" max="9" width="13.5703125" style="5" customWidth="1"/>
    <col min="10" max="12" width="13.5703125" style="6" customWidth="1"/>
    <col min="13" max="13" width="9.140625" style="1"/>
    <col min="14" max="16" width="14.85546875" style="9" customWidth="1"/>
    <col min="17" max="17" width="15" style="11" customWidth="1"/>
    <col min="18" max="18" width="5.28515625" style="11" customWidth="1"/>
    <col min="19" max="19" width="13.42578125" style="1" customWidth="1"/>
    <col min="20" max="20" width="13.42578125" customWidth="1"/>
    <col min="21" max="21" width="13.42578125" style="1" customWidth="1"/>
    <col min="22" max="22" width="4.28515625" customWidth="1"/>
    <col min="24" max="24" width="17.7109375" style="16" customWidth="1"/>
  </cols>
  <sheetData>
    <row r="1" spans="2:25" ht="28.5" customHeight="1" x14ac:dyDescent="0.4">
      <c r="I1" s="33" t="s">
        <v>83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2:25" ht="23.25" customHeight="1" x14ac:dyDescent="0.35">
      <c r="N2" s="31" t="s">
        <v>78</v>
      </c>
      <c r="O2" s="31"/>
      <c r="P2" s="31"/>
      <c r="Q2" s="31"/>
      <c r="R2" s="14"/>
      <c r="S2" s="32" t="s">
        <v>0</v>
      </c>
      <c r="T2" s="32"/>
      <c r="U2" s="32"/>
      <c r="W2" s="34" t="s">
        <v>84</v>
      </c>
      <c r="X2" s="34"/>
      <c r="Y2" s="34"/>
    </row>
    <row r="3" spans="2:25" s="2" customFormat="1" x14ac:dyDescent="0.25">
      <c r="B3" s="3" t="s">
        <v>0</v>
      </c>
      <c r="C3" s="3" t="s">
        <v>1</v>
      </c>
      <c r="D3" s="3" t="s">
        <v>0</v>
      </c>
      <c r="E3" s="3" t="s">
        <v>75</v>
      </c>
      <c r="F3" s="3" t="s">
        <v>76</v>
      </c>
      <c r="G3" s="3" t="s">
        <v>77</v>
      </c>
      <c r="I3" s="7" t="s">
        <v>0</v>
      </c>
      <c r="J3" s="7" t="s">
        <v>75</v>
      </c>
      <c r="K3" s="7" t="s">
        <v>76</v>
      </c>
      <c r="L3" s="7" t="s">
        <v>77</v>
      </c>
      <c r="N3" s="7" t="s">
        <v>0</v>
      </c>
      <c r="O3" s="7" t="s">
        <v>75</v>
      </c>
      <c r="P3" s="7" t="s">
        <v>76</v>
      </c>
      <c r="Q3" s="7" t="s">
        <v>77</v>
      </c>
      <c r="R3" s="15"/>
      <c r="S3" s="18" t="s">
        <v>81</v>
      </c>
      <c r="T3" s="19" t="s">
        <v>82</v>
      </c>
      <c r="U3" s="20" t="s">
        <v>79</v>
      </c>
      <c r="W3" s="35" t="s">
        <v>80</v>
      </c>
      <c r="X3" s="22" t="s">
        <v>81</v>
      </c>
      <c r="Y3" s="23">
        <f>COUNT(S4:S19)</f>
        <v>16</v>
      </c>
    </row>
    <row r="4" spans="2:25" x14ac:dyDescent="0.25">
      <c r="C4" t="s">
        <v>87</v>
      </c>
      <c r="D4" s="1">
        <v>1</v>
      </c>
      <c r="E4" s="1" t="str">
        <f>LEFT(C4,6)</f>
        <v>3.4922</v>
      </c>
      <c r="F4" s="1" t="str">
        <f>MID(C4,7,6)</f>
        <v>0.2818</v>
      </c>
      <c r="G4" s="1" t="str">
        <f>RIGHT(C4,6)</f>
        <v>0.0018</v>
      </c>
      <c r="H4" s="4" t="s">
        <v>130</v>
      </c>
      <c r="I4" s="5">
        <v>1</v>
      </c>
      <c r="J4" s="6" t="str">
        <f>LEFT(H4,6)</f>
        <v>1.8340</v>
      </c>
      <c r="K4" s="4" t="str">
        <f>MID(H4,7,6)</f>
        <v>0.1499</v>
      </c>
      <c r="L4" s="4" t="str">
        <f>RIGHT(H4,6)</f>
        <v>0.0010</v>
      </c>
      <c r="M4" s="8">
        <v>1</v>
      </c>
      <c r="N4" s="10">
        <v>1</v>
      </c>
      <c r="O4" s="10">
        <v>1834</v>
      </c>
      <c r="P4" s="10">
        <v>149.9</v>
      </c>
      <c r="Q4" s="10">
        <v>1</v>
      </c>
      <c r="R4" s="12"/>
      <c r="S4" s="17">
        <v>8</v>
      </c>
      <c r="T4" s="13">
        <v>14</v>
      </c>
      <c r="U4" s="21">
        <v>12</v>
      </c>
      <c r="W4" s="35"/>
      <c r="X4" s="24" t="s">
        <v>82</v>
      </c>
      <c r="Y4" s="25">
        <f>COUNT(T4:T19)</f>
        <v>12</v>
      </c>
    </row>
    <row r="5" spans="2:25" x14ac:dyDescent="0.25">
      <c r="C5" t="s">
        <v>88</v>
      </c>
      <c r="D5" s="1">
        <v>2</v>
      </c>
      <c r="E5" s="1" t="str">
        <f t="shared" ref="E5:E45" si="0">LEFT(C5,6)</f>
        <v>0.2732</v>
      </c>
      <c r="F5" s="1" t="str">
        <f t="shared" ref="F5:F45" si="1">MID(C5,7,6)</f>
        <v>0.0183</v>
      </c>
      <c r="G5" s="1" t="str">
        <f t="shared" ref="G5:G45" si="2">RIGHT(C5,6)</f>
        <v>0.0001</v>
      </c>
      <c r="H5" s="4" t="s">
        <v>131</v>
      </c>
      <c r="I5" s="5">
        <v>2</v>
      </c>
      <c r="J5" s="6" t="str">
        <f t="shared" ref="J5:J68" si="3">LEFT(H5,6)</f>
        <v>0.4340</v>
      </c>
      <c r="K5" s="4" t="str">
        <f t="shared" ref="K5:K68" si="4">MID(H5,7,6)</f>
        <v>0.0857</v>
      </c>
      <c r="L5" s="4" t="str">
        <f t="shared" ref="L5:L68" si="5">RIGHT(H5,6)</f>
        <v>0.0013</v>
      </c>
      <c r="M5" s="8">
        <v>2</v>
      </c>
      <c r="N5" s="36">
        <v>2</v>
      </c>
      <c r="O5" s="36">
        <v>434</v>
      </c>
      <c r="P5" s="36">
        <v>85.7</v>
      </c>
      <c r="Q5" s="36">
        <v>1.3</v>
      </c>
      <c r="R5" s="12"/>
      <c r="S5" s="17">
        <v>13</v>
      </c>
      <c r="T5" s="13">
        <v>15</v>
      </c>
      <c r="U5" s="21">
        <v>24</v>
      </c>
      <c r="W5" s="35"/>
      <c r="X5" s="26" t="s">
        <v>79</v>
      </c>
      <c r="Y5" s="27">
        <f>COUNT(U4:U19)</f>
        <v>9</v>
      </c>
    </row>
    <row r="6" spans="2:25" x14ac:dyDescent="0.25">
      <c r="C6" t="s">
        <v>89</v>
      </c>
      <c r="D6" s="1">
        <v>3</v>
      </c>
      <c r="E6" s="1" t="str">
        <f t="shared" si="0"/>
        <v>0.2304</v>
      </c>
      <c r="F6" s="1" t="str">
        <f t="shared" si="1"/>
        <v>0.0167</v>
      </c>
      <c r="G6" s="1" t="str">
        <f t="shared" si="2"/>
        <v>0.0001</v>
      </c>
      <c r="H6" s="4" t="s">
        <v>132</v>
      </c>
      <c r="I6" s="5">
        <v>3</v>
      </c>
      <c r="J6" s="6" t="str">
        <f t="shared" si="3"/>
        <v>2.0180</v>
      </c>
      <c r="K6" s="4" t="str">
        <f t="shared" si="4"/>
        <v>0.2520</v>
      </c>
      <c r="L6" s="4" t="str">
        <f t="shared" si="5"/>
        <v>0.0025</v>
      </c>
      <c r="M6" s="8">
        <v>3</v>
      </c>
      <c r="N6" s="10">
        <v>3</v>
      </c>
      <c r="O6" s="10">
        <v>2017.9999999999998</v>
      </c>
      <c r="P6" s="10">
        <v>252</v>
      </c>
      <c r="Q6" s="10">
        <v>2.5</v>
      </c>
      <c r="R6" s="12"/>
      <c r="S6" s="17">
        <v>18</v>
      </c>
      <c r="T6" s="13">
        <v>19</v>
      </c>
      <c r="U6" s="21">
        <v>38</v>
      </c>
      <c r="W6" s="35"/>
      <c r="X6" s="28" t="s">
        <v>85</v>
      </c>
      <c r="Y6" s="29">
        <f>COUNT(M4:M74)-Y3-Y4-Y5</f>
        <v>34</v>
      </c>
    </row>
    <row r="7" spans="2:25" x14ac:dyDescent="0.25">
      <c r="C7" t="s">
        <v>90</v>
      </c>
      <c r="D7" s="1">
        <v>4</v>
      </c>
      <c r="E7" s="1" t="str">
        <f t="shared" si="0"/>
        <v>0.2347</v>
      </c>
      <c r="F7" s="1" t="str">
        <f t="shared" si="1"/>
        <v>0.0169</v>
      </c>
      <c r="G7" s="1" t="str">
        <f t="shared" si="2"/>
        <v>0.0001</v>
      </c>
      <c r="H7" s="4" t="s">
        <v>133</v>
      </c>
      <c r="I7" s="5">
        <v>4</v>
      </c>
      <c r="J7" s="6" t="str">
        <f t="shared" si="3"/>
        <v>1.8160</v>
      </c>
      <c r="K7" s="4" t="str">
        <f t="shared" si="4"/>
        <v>0.1531</v>
      </c>
      <c r="L7" s="4" t="str">
        <f t="shared" si="5"/>
        <v>0.0010</v>
      </c>
      <c r="M7" s="8">
        <v>4</v>
      </c>
      <c r="N7" s="10">
        <v>4</v>
      </c>
      <c r="O7" s="10">
        <v>1816</v>
      </c>
      <c r="P7" s="10">
        <v>153.10000000000002</v>
      </c>
      <c r="Q7" s="10">
        <v>1</v>
      </c>
      <c r="R7" s="12"/>
      <c r="S7" s="17">
        <v>20</v>
      </c>
      <c r="T7" s="13">
        <v>23</v>
      </c>
      <c r="U7" s="21">
        <v>48</v>
      </c>
      <c r="W7" s="30" t="s">
        <v>86</v>
      </c>
      <c r="X7" s="30"/>
      <c r="Y7" s="30">
        <f>SUM(Y3:Y6)</f>
        <v>71</v>
      </c>
    </row>
    <row r="8" spans="2:25" x14ac:dyDescent="0.25">
      <c r="C8" t="s">
        <v>91</v>
      </c>
      <c r="D8" s="1">
        <v>5</v>
      </c>
      <c r="E8" s="1" t="str">
        <f t="shared" si="0"/>
        <v>0.2406</v>
      </c>
      <c r="F8" s="1" t="str">
        <f t="shared" si="1"/>
        <v>0.0172</v>
      </c>
      <c r="G8" s="1" t="str">
        <f t="shared" si="2"/>
        <v>0.0001</v>
      </c>
      <c r="H8" s="4" t="s">
        <v>134</v>
      </c>
      <c r="I8" s="5">
        <v>5</v>
      </c>
      <c r="J8" s="6" t="str">
        <f t="shared" si="3"/>
        <v>1.2960</v>
      </c>
      <c r="K8" s="4" t="str">
        <f t="shared" si="4"/>
        <v>0.1493</v>
      </c>
      <c r="L8" s="4" t="str">
        <f t="shared" si="5"/>
        <v>0.0014</v>
      </c>
      <c r="M8" s="8">
        <v>5</v>
      </c>
      <c r="N8" s="10">
        <v>5</v>
      </c>
      <c r="O8" s="10">
        <v>1296</v>
      </c>
      <c r="P8" s="10">
        <v>149.29999999999998</v>
      </c>
      <c r="Q8" s="10">
        <v>1.4</v>
      </c>
      <c r="R8" s="12"/>
      <c r="S8" s="17">
        <v>21</v>
      </c>
      <c r="T8" s="13">
        <v>27</v>
      </c>
      <c r="U8" s="21">
        <v>51</v>
      </c>
      <c r="W8" s="30"/>
      <c r="X8" s="30"/>
      <c r="Y8" s="30"/>
    </row>
    <row r="9" spans="2:25" x14ac:dyDescent="0.25">
      <c r="C9" t="s">
        <v>92</v>
      </c>
      <c r="D9" s="1">
        <v>6</v>
      </c>
      <c r="E9" s="1" t="str">
        <f t="shared" si="0"/>
        <v>0.1885</v>
      </c>
      <c r="F9" s="1" t="str">
        <f t="shared" si="1"/>
        <v>0.0151</v>
      </c>
      <c r="G9" s="1" t="str">
        <f t="shared" si="2"/>
        <v>0.0001</v>
      </c>
      <c r="H9" s="4" t="s">
        <v>135</v>
      </c>
      <c r="I9" s="5">
        <v>6</v>
      </c>
      <c r="J9" s="6" t="str">
        <f t="shared" si="3"/>
        <v>0.0560</v>
      </c>
      <c r="K9" s="4" t="str">
        <f t="shared" si="4"/>
        <v>0.0421</v>
      </c>
      <c r="L9" s="4" t="str">
        <f t="shared" si="5"/>
        <v>0.0025</v>
      </c>
      <c r="M9" s="8">
        <v>6</v>
      </c>
      <c r="N9" s="36">
        <v>6</v>
      </c>
      <c r="O9" s="36">
        <v>56</v>
      </c>
      <c r="P9" s="36">
        <v>42.1</v>
      </c>
      <c r="Q9" s="36">
        <v>2.5</v>
      </c>
      <c r="R9" s="12"/>
      <c r="S9" s="17">
        <v>22</v>
      </c>
      <c r="T9" s="13">
        <v>42</v>
      </c>
      <c r="U9" s="21">
        <v>55</v>
      </c>
    </row>
    <row r="10" spans="2:25" x14ac:dyDescent="0.25">
      <c r="C10" t="s">
        <v>93</v>
      </c>
      <c r="D10" s="1">
        <v>7</v>
      </c>
      <c r="E10" s="1" t="str">
        <f t="shared" si="0"/>
        <v>0.1934</v>
      </c>
      <c r="F10" s="1" t="str">
        <f t="shared" si="1"/>
        <v>0.0154</v>
      </c>
      <c r="G10" s="1" t="str">
        <f t="shared" si="2"/>
        <v>0.0001</v>
      </c>
      <c r="H10" s="4" t="s">
        <v>136</v>
      </c>
      <c r="I10" s="5">
        <v>7</v>
      </c>
      <c r="J10" s="6" t="str">
        <f t="shared" si="3"/>
        <v>1.0080</v>
      </c>
      <c r="K10" s="4" t="str">
        <f t="shared" si="4"/>
        <v>0.1338</v>
      </c>
      <c r="L10" s="4" t="str">
        <f t="shared" si="5"/>
        <v>0.0014</v>
      </c>
      <c r="M10" s="8">
        <v>7</v>
      </c>
      <c r="N10" s="10">
        <v>7</v>
      </c>
      <c r="O10" s="10">
        <v>1008</v>
      </c>
      <c r="P10" s="10">
        <v>133.80000000000001</v>
      </c>
      <c r="Q10" s="10">
        <v>1.4</v>
      </c>
      <c r="R10" s="12"/>
      <c r="S10" s="17">
        <v>28</v>
      </c>
      <c r="T10" s="13">
        <v>49</v>
      </c>
      <c r="U10" s="21">
        <v>58</v>
      </c>
    </row>
    <row r="11" spans="2:25" x14ac:dyDescent="0.25">
      <c r="C11" t="s">
        <v>94</v>
      </c>
      <c r="D11" s="1">
        <v>8</v>
      </c>
      <c r="E11" s="1" t="str">
        <f t="shared" si="0"/>
        <v>0.2474</v>
      </c>
      <c r="F11" s="1" t="str">
        <f t="shared" si="1"/>
        <v>0.0174</v>
      </c>
      <c r="G11" s="1" t="str">
        <f t="shared" si="2"/>
        <v>0.0001</v>
      </c>
      <c r="H11" s="4" t="s">
        <v>137</v>
      </c>
      <c r="I11" s="5">
        <v>8</v>
      </c>
      <c r="J11" s="6" t="str">
        <f t="shared" si="3"/>
        <v>2.2970</v>
      </c>
      <c r="K11" s="4" t="str">
        <f t="shared" si="4"/>
        <v>0.1700</v>
      </c>
      <c r="L11" s="4" t="str">
        <f t="shared" si="5"/>
        <v>0.0010</v>
      </c>
      <c r="M11" s="8">
        <v>8</v>
      </c>
      <c r="N11" s="10">
        <v>8</v>
      </c>
      <c r="O11" s="10">
        <v>2297</v>
      </c>
      <c r="P11" s="10">
        <v>170</v>
      </c>
      <c r="Q11" s="10">
        <v>1</v>
      </c>
      <c r="R11" s="12"/>
      <c r="S11" s="17">
        <v>36</v>
      </c>
      <c r="T11" s="13">
        <v>53</v>
      </c>
      <c r="U11" s="21">
        <v>59</v>
      </c>
    </row>
    <row r="12" spans="2:25" x14ac:dyDescent="0.25">
      <c r="C12" t="s">
        <v>95</v>
      </c>
      <c r="D12" s="1">
        <v>9</v>
      </c>
      <c r="E12" s="1" t="str">
        <f t="shared" si="0"/>
        <v>0.2141</v>
      </c>
      <c r="F12" s="1" t="str">
        <f t="shared" si="1"/>
        <v>0.0161</v>
      </c>
      <c r="G12" s="1" t="str">
        <f t="shared" si="2"/>
        <v>0.0001</v>
      </c>
      <c r="H12" s="4" t="s">
        <v>138</v>
      </c>
      <c r="I12" s="5">
        <v>9</v>
      </c>
      <c r="J12" s="6" t="str">
        <f t="shared" si="3"/>
        <v>0.3300</v>
      </c>
      <c r="K12" s="4" t="str">
        <f t="shared" si="4"/>
        <v>0.0909</v>
      </c>
      <c r="L12" s="4" t="str">
        <f t="shared" si="5"/>
        <v>0.0020</v>
      </c>
      <c r="M12" s="8">
        <v>9</v>
      </c>
      <c r="N12" s="36">
        <v>9</v>
      </c>
      <c r="O12" s="36">
        <v>330</v>
      </c>
      <c r="P12" s="36">
        <v>90.899999999999991</v>
      </c>
      <c r="Q12" s="36">
        <v>2</v>
      </c>
      <c r="R12" s="12"/>
      <c r="S12" s="17">
        <v>40</v>
      </c>
      <c r="T12" s="13">
        <v>56</v>
      </c>
      <c r="U12" s="21">
        <v>60</v>
      </c>
    </row>
    <row r="13" spans="2:25" x14ac:dyDescent="0.25">
      <c r="C13" t="s">
        <v>96</v>
      </c>
      <c r="D13" s="1">
        <v>10</v>
      </c>
      <c r="E13" s="1" t="str">
        <f t="shared" si="0"/>
        <v>0.2254</v>
      </c>
      <c r="F13" s="1" t="str">
        <f t="shared" si="1"/>
        <v>0.0171</v>
      </c>
      <c r="G13" s="1" t="str">
        <f t="shared" si="2"/>
        <v>0.0001</v>
      </c>
      <c r="H13" s="4" t="s">
        <v>139</v>
      </c>
      <c r="I13" s="5">
        <v>10</v>
      </c>
      <c r="J13" s="6" t="str">
        <f t="shared" si="3"/>
        <v>0.0010</v>
      </c>
      <c r="K13" s="4">
        <v>0</v>
      </c>
      <c r="L13" s="4">
        <v>0</v>
      </c>
      <c r="M13" s="8">
        <v>10</v>
      </c>
      <c r="N13" s="36">
        <v>10</v>
      </c>
      <c r="O13" s="36">
        <v>1</v>
      </c>
      <c r="P13" s="36">
        <v>0</v>
      </c>
      <c r="Q13" s="36">
        <v>0</v>
      </c>
      <c r="R13" s="12"/>
      <c r="S13" s="17">
        <v>43</v>
      </c>
      <c r="T13" s="13">
        <v>61</v>
      </c>
    </row>
    <row r="14" spans="2:25" x14ac:dyDescent="0.25">
      <c r="C14" t="s">
        <v>97</v>
      </c>
      <c r="D14" s="1">
        <v>11</v>
      </c>
      <c r="E14" s="1" t="str">
        <f t="shared" si="0"/>
        <v>0.4225</v>
      </c>
      <c r="F14" s="1" t="str">
        <f t="shared" si="1"/>
        <v>0.0244</v>
      </c>
      <c r="G14" s="1" t="str">
        <f t="shared" si="2"/>
        <v>0.0001</v>
      </c>
      <c r="H14" s="4" t="s">
        <v>140</v>
      </c>
      <c r="I14" s="5">
        <v>11</v>
      </c>
      <c r="J14" s="6" t="str">
        <f t="shared" si="3"/>
        <v>0.0020</v>
      </c>
      <c r="K14" s="4" t="str">
        <f t="shared" si="4"/>
        <v>0.0020</v>
      </c>
      <c r="L14" s="4" t="str">
        <f t="shared" si="5"/>
        <v>0.0002</v>
      </c>
      <c r="M14" s="8">
        <v>11</v>
      </c>
      <c r="N14" s="36">
        <v>11</v>
      </c>
      <c r="O14" s="36">
        <v>2</v>
      </c>
      <c r="P14" s="36">
        <v>2</v>
      </c>
      <c r="Q14" s="36">
        <v>0.2</v>
      </c>
      <c r="R14" s="12"/>
      <c r="S14" s="17">
        <v>45</v>
      </c>
      <c r="T14" s="13">
        <v>62</v>
      </c>
    </row>
    <row r="15" spans="2:25" x14ac:dyDescent="0.25">
      <c r="C15" t="s">
        <v>98</v>
      </c>
      <c r="D15" s="1">
        <v>12</v>
      </c>
      <c r="E15" s="1" t="str">
        <f t="shared" si="0"/>
        <v>0.3738</v>
      </c>
      <c r="F15" s="1" t="str">
        <f t="shared" si="1"/>
        <v>0.0252</v>
      </c>
      <c r="G15" s="1" t="str">
        <f t="shared" si="2"/>
        <v>0.0001</v>
      </c>
      <c r="H15" s="4" t="s">
        <v>141</v>
      </c>
      <c r="I15" s="5">
        <v>12</v>
      </c>
      <c r="J15" s="6" t="str">
        <f t="shared" si="3"/>
        <v>2.7570</v>
      </c>
      <c r="K15" s="4" t="str">
        <f t="shared" si="4"/>
        <v>0.1867</v>
      </c>
      <c r="L15" s="4" t="str">
        <f t="shared" si="5"/>
        <v>0.0010</v>
      </c>
      <c r="M15" s="8">
        <v>12</v>
      </c>
      <c r="N15" s="10">
        <v>12</v>
      </c>
      <c r="O15" s="10">
        <v>2757</v>
      </c>
      <c r="P15" s="10">
        <v>186.70000000000002</v>
      </c>
      <c r="Q15" s="10">
        <v>1</v>
      </c>
      <c r="R15" s="12"/>
      <c r="S15" s="17">
        <v>47</v>
      </c>
      <c r="T15" s="13">
        <v>66</v>
      </c>
    </row>
    <row r="16" spans="2:25" x14ac:dyDescent="0.25">
      <c r="C16" t="s">
        <v>99</v>
      </c>
      <c r="D16" s="1">
        <v>13</v>
      </c>
      <c r="E16" s="1" t="str">
        <f t="shared" si="0"/>
        <v>0.2309</v>
      </c>
      <c r="F16" s="1" t="str">
        <f t="shared" si="1"/>
        <v>0.0168</v>
      </c>
      <c r="G16" s="1" t="str">
        <f t="shared" si="2"/>
        <v>0.0001</v>
      </c>
      <c r="H16" s="4" t="s">
        <v>142</v>
      </c>
      <c r="I16" s="5">
        <v>13</v>
      </c>
      <c r="J16" s="6" t="str">
        <f t="shared" si="3"/>
        <v>2.3180</v>
      </c>
      <c r="K16" s="4" t="str">
        <f t="shared" si="4"/>
        <v>0.1686</v>
      </c>
      <c r="L16" s="4" t="str">
        <f t="shared" si="5"/>
        <v>0.0010</v>
      </c>
      <c r="M16" s="8">
        <v>13</v>
      </c>
      <c r="N16" s="10">
        <v>13</v>
      </c>
      <c r="O16" s="10">
        <v>2318</v>
      </c>
      <c r="P16" s="10">
        <v>168.6</v>
      </c>
      <c r="Q16" s="10">
        <v>1</v>
      </c>
      <c r="R16" s="12"/>
      <c r="S16" s="17">
        <v>52</v>
      </c>
    </row>
    <row r="17" spans="3:19" x14ac:dyDescent="0.25">
      <c r="C17" t="s">
        <v>100</v>
      </c>
      <c r="D17" s="1">
        <v>14</v>
      </c>
      <c r="E17" s="1" t="str">
        <f t="shared" si="0"/>
        <v>0.2158</v>
      </c>
      <c r="F17" s="1" t="str">
        <f t="shared" si="1"/>
        <v>0.0162</v>
      </c>
      <c r="G17" s="1" t="str">
        <f t="shared" si="2"/>
        <v>0.0001</v>
      </c>
      <c r="H17" s="4" t="s">
        <v>143</v>
      </c>
      <c r="I17" s="5">
        <v>14</v>
      </c>
      <c r="J17" s="6" t="str">
        <f t="shared" si="3"/>
        <v>2.3720</v>
      </c>
      <c r="K17" s="4" t="str">
        <f t="shared" si="4"/>
        <v>0.1752</v>
      </c>
      <c r="L17" s="4" t="str">
        <f t="shared" si="5"/>
        <v>0.0010</v>
      </c>
      <c r="M17" s="8">
        <v>14</v>
      </c>
      <c r="N17" s="10">
        <v>14</v>
      </c>
      <c r="O17" s="10">
        <v>2372</v>
      </c>
      <c r="P17" s="10">
        <v>175.2</v>
      </c>
      <c r="Q17" s="10">
        <v>1</v>
      </c>
      <c r="R17" s="12"/>
      <c r="S17" s="17">
        <v>57</v>
      </c>
    </row>
    <row r="18" spans="3:19" x14ac:dyDescent="0.25">
      <c r="C18" t="s">
        <v>101</v>
      </c>
      <c r="D18" s="1">
        <v>15</v>
      </c>
      <c r="E18" s="1" t="str">
        <f t="shared" si="0"/>
        <v>0.1778</v>
      </c>
      <c r="F18" s="1" t="str">
        <f t="shared" si="1"/>
        <v>0.0154</v>
      </c>
      <c r="G18" s="1" t="str">
        <f t="shared" si="2"/>
        <v>0.0001</v>
      </c>
      <c r="H18" s="4" t="s">
        <v>144</v>
      </c>
      <c r="I18" s="5">
        <v>15</v>
      </c>
      <c r="J18" s="6" t="str">
        <f t="shared" si="3"/>
        <v>2.4210</v>
      </c>
      <c r="K18" s="4" t="str">
        <f t="shared" si="4"/>
        <v>0.1737</v>
      </c>
      <c r="L18" s="4" t="str">
        <f t="shared" si="5"/>
        <v>0.0010</v>
      </c>
      <c r="M18" s="8">
        <v>15</v>
      </c>
      <c r="N18" s="10">
        <v>15</v>
      </c>
      <c r="O18" s="10">
        <v>2421</v>
      </c>
      <c r="P18" s="10">
        <v>173.7</v>
      </c>
      <c r="Q18" s="10">
        <v>1</v>
      </c>
      <c r="R18" s="12"/>
      <c r="S18" s="17">
        <v>64</v>
      </c>
    </row>
    <row r="19" spans="3:19" x14ac:dyDescent="0.25">
      <c r="C19" t="s">
        <v>102</v>
      </c>
      <c r="D19" s="1">
        <v>16</v>
      </c>
      <c r="E19" s="1" t="str">
        <f t="shared" si="0"/>
        <v>0.0044</v>
      </c>
      <c r="F19" s="1" t="str">
        <f t="shared" si="1"/>
        <v>0.0022</v>
      </c>
      <c r="G19" s="1" t="str">
        <f t="shared" si="2"/>
        <v>0.0001</v>
      </c>
      <c r="H19" s="4" t="s">
        <v>145</v>
      </c>
      <c r="I19" s="5">
        <v>16</v>
      </c>
      <c r="J19" s="6" t="str">
        <f t="shared" si="3"/>
        <v>0.0040</v>
      </c>
      <c r="K19" s="4" t="str">
        <f t="shared" si="4"/>
        <v>0.0046</v>
      </c>
      <c r="L19" s="4" t="str">
        <f t="shared" si="5"/>
        <v>0.0004</v>
      </c>
      <c r="M19" s="8">
        <v>16</v>
      </c>
      <c r="N19" s="36">
        <v>16</v>
      </c>
      <c r="O19" s="36">
        <v>4</v>
      </c>
      <c r="P19" s="36">
        <v>4.5999999999999996</v>
      </c>
      <c r="Q19" s="36">
        <v>0.4</v>
      </c>
      <c r="R19" s="12"/>
      <c r="S19" s="17">
        <v>65</v>
      </c>
    </row>
    <row r="20" spans="3:19" x14ac:dyDescent="0.25">
      <c r="C20" t="s">
        <v>103</v>
      </c>
      <c r="D20" s="1">
        <v>17</v>
      </c>
      <c r="E20" s="1" t="str">
        <f t="shared" si="0"/>
        <v>0.0123</v>
      </c>
      <c r="F20" s="1" t="str">
        <f t="shared" si="1"/>
        <v>0.0039</v>
      </c>
      <c r="G20" s="1" t="str">
        <f t="shared" si="2"/>
        <v>0.0001</v>
      </c>
      <c r="H20" s="4" t="s">
        <v>146</v>
      </c>
      <c r="I20" s="5">
        <v>17</v>
      </c>
      <c r="J20" s="6" t="str">
        <f t="shared" si="3"/>
        <v>0.2660</v>
      </c>
      <c r="K20" s="4" t="str">
        <f t="shared" si="4"/>
        <v>0.0871</v>
      </c>
      <c r="L20" s="4" t="str">
        <f t="shared" si="5"/>
        <v>0.0023</v>
      </c>
      <c r="M20" s="8">
        <v>17</v>
      </c>
      <c r="N20" s="36">
        <v>17</v>
      </c>
      <c r="O20" s="36">
        <v>266</v>
      </c>
      <c r="P20" s="36">
        <v>87.1</v>
      </c>
      <c r="Q20" s="36">
        <v>2.2999999999999998</v>
      </c>
      <c r="R20" s="12"/>
      <c r="S20" s="10"/>
    </row>
    <row r="21" spans="3:19" x14ac:dyDescent="0.25">
      <c r="C21" t="s">
        <v>104</v>
      </c>
      <c r="D21" s="1">
        <v>18</v>
      </c>
      <c r="E21" s="1" t="str">
        <f t="shared" si="0"/>
        <v>0.1770</v>
      </c>
      <c r="F21" s="1" t="str">
        <f t="shared" si="1"/>
        <v>0.0150</v>
      </c>
      <c r="G21" s="1" t="str">
        <f t="shared" si="2"/>
        <v>0.0001</v>
      </c>
      <c r="H21" s="4" t="s">
        <v>147</v>
      </c>
      <c r="I21" s="5">
        <v>18</v>
      </c>
      <c r="J21" s="6" t="str">
        <f t="shared" si="3"/>
        <v>1.9000</v>
      </c>
      <c r="K21" s="4" t="str">
        <f t="shared" si="4"/>
        <v>0.1540</v>
      </c>
      <c r="L21" s="4" t="str">
        <f t="shared" si="5"/>
        <v>0.0010</v>
      </c>
      <c r="M21" s="8">
        <v>18</v>
      </c>
      <c r="N21" s="10">
        <v>18</v>
      </c>
      <c r="O21" s="10">
        <v>1900</v>
      </c>
      <c r="P21" s="10">
        <v>154</v>
      </c>
      <c r="Q21" s="10">
        <v>1</v>
      </c>
      <c r="R21" s="12"/>
      <c r="S21" s="10"/>
    </row>
    <row r="22" spans="3:19" x14ac:dyDescent="0.25">
      <c r="C22" t="s">
        <v>105</v>
      </c>
      <c r="D22" s="1">
        <v>19</v>
      </c>
      <c r="E22" s="1" t="str">
        <f t="shared" si="0"/>
        <v>0.3021</v>
      </c>
      <c r="F22" s="1" t="str">
        <f t="shared" si="1"/>
        <v>0.0194</v>
      </c>
      <c r="G22" s="1" t="str">
        <f t="shared" si="2"/>
        <v>0.0001</v>
      </c>
      <c r="H22" s="4" t="s">
        <v>148</v>
      </c>
      <c r="I22" s="5">
        <v>19</v>
      </c>
      <c r="J22" s="6" t="str">
        <f t="shared" si="3"/>
        <v>2.4950</v>
      </c>
      <c r="K22" s="4" t="str">
        <f t="shared" si="4"/>
        <v>0.1765</v>
      </c>
      <c r="L22" s="4" t="str">
        <f t="shared" si="5"/>
        <v>0.0010</v>
      </c>
      <c r="M22" s="8">
        <v>19</v>
      </c>
      <c r="N22" s="10">
        <v>19</v>
      </c>
      <c r="O22" s="10">
        <v>2495</v>
      </c>
      <c r="P22" s="10">
        <v>176.5</v>
      </c>
      <c r="Q22" s="10">
        <v>1</v>
      </c>
      <c r="R22" s="12"/>
      <c r="S22" s="10"/>
    </row>
    <row r="23" spans="3:19" x14ac:dyDescent="0.25">
      <c r="C23" t="s">
        <v>106</v>
      </c>
      <c r="D23" s="1">
        <v>20</v>
      </c>
      <c r="E23" s="1" t="str">
        <f t="shared" si="0"/>
        <v>0.1883</v>
      </c>
      <c r="F23" s="1" t="str">
        <f t="shared" si="1"/>
        <v>0.0151</v>
      </c>
      <c r="G23" s="1" t="str">
        <f t="shared" si="2"/>
        <v>0.0001</v>
      </c>
      <c r="H23" s="4" t="s">
        <v>149</v>
      </c>
      <c r="I23" s="5">
        <v>20</v>
      </c>
      <c r="J23" s="6" t="str">
        <f t="shared" si="3"/>
        <v>1.9670</v>
      </c>
      <c r="K23" s="4" t="str">
        <f t="shared" si="4"/>
        <v>0.1611</v>
      </c>
      <c r="L23" s="4" t="str">
        <f t="shared" si="5"/>
        <v>0.0011</v>
      </c>
      <c r="M23" s="8">
        <v>20</v>
      </c>
      <c r="N23" s="10">
        <v>20</v>
      </c>
      <c r="O23" s="10">
        <v>1967</v>
      </c>
      <c r="P23" s="10">
        <v>161.1</v>
      </c>
      <c r="Q23" s="10">
        <v>1.1000000000000001</v>
      </c>
      <c r="R23" s="12"/>
    </row>
    <row r="24" spans="3:19" x14ac:dyDescent="0.25">
      <c r="C24" t="s">
        <v>107</v>
      </c>
      <c r="D24" s="1">
        <v>21</v>
      </c>
      <c r="E24" s="1" t="str">
        <f t="shared" si="0"/>
        <v>0.0745</v>
      </c>
      <c r="F24" s="1" t="str">
        <f t="shared" si="1"/>
        <v>0.0103</v>
      </c>
      <c r="G24" s="1" t="str">
        <f t="shared" si="2"/>
        <v>0.0001</v>
      </c>
      <c r="H24" s="4" t="s">
        <v>150</v>
      </c>
      <c r="I24" s="5">
        <v>21</v>
      </c>
      <c r="J24" s="6" t="str">
        <f t="shared" si="3"/>
        <v>1.9890</v>
      </c>
      <c r="K24" s="4" t="str">
        <f t="shared" si="4"/>
        <v>0.1607</v>
      </c>
      <c r="L24" s="4" t="str">
        <f t="shared" si="5"/>
        <v>0.0010</v>
      </c>
      <c r="M24" s="8">
        <v>21</v>
      </c>
      <c r="N24" s="10">
        <v>21</v>
      </c>
      <c r="O24" s="10">
        <v>1989</v>
      </c>
      <c r="P24" s="10">
        <v>160.70000000000002</v>
      </c>
      <c r="Q24" s="10">
        <v>1</v>
      </c>
      <c r="R24" s="12"/>
    </row>
    <row r="25" spans="3:19" x14ac:dyDescent="0.25">
      <c r="C25" t="s">
        <v>108</v>
      </c>
      <c r="D25" s="1">
        <v>22</v>
      </c>
      <c r="E25" s="1" t="str">
        <f t="shared" si="0"/>
        <v>0.2420</v>
      </c>
      <c r="F25" s="1" t="str">
        <f t="shared" si="1"/>
        <v>0.0172</v>
      </c>
      <c r="G25" s="1" t="str">
        <f t="shared" si="2"/>
        <v>0.0001</v>
      </c>
      <c r="H25" s="4" t="s">
        <v>151</v>
      </c>
      <c r="I25" s="5">
        <v>22</v>
      </c>
      <c r="J25" s="6" t="str">
        <f t="shared" si="3"/>
        <v>2.1670</v>
      </c>
      <c r="K25" s="4" t="str">
        <f t="shared" si="4"/>
        <v>0.1677</v>
      </c>
      <c r="L25" s="4" t="str">
        <f t="shared" si="5"/>
        <v>0.0010</v>
      </c>
      <c r="M25" s="8">
        <v>22</v>
      </c>
      <c r="N25" s="10">
        <v>22</v>
      </c>
      <c r="O25" s="10">
        <v>2167</v>
      </c>
      <c r="P25" s="10">
        <v>167.7</v>
      </c>
      <c r="Q25" s="10">
        <v>1</v>
      </c>
      <c r="R25" s="12"/>
    </row>
    <row r="26" spans="3:19" x14ac:dyDescent="0.25">
      <c r="C26" t="s">
        <v>109</v>
      </c>
      <c r="D26" s="1">
        <v>23</v>
      </c>
      <c r="E26" s="1" t="str">
        <f t="shared" si="0"/>
        <v>0.1911</v>
      </c>
      <c r="F26" s="1" t="str">
        <f t="shared" si="1"/>
        <v>0.0159</v>
      </c>
      <c r="G26" s="1" t="str">
        <f t="shared" si="2"/>
        <v>0.0001</v>
      </c>
      <c r="H26" s="4" t="s">
        <v>152</v>
      </c>
      <c r="I26" s="5">
        <v>23</v>
      </c>
      <c r="J26" s="6" t="str">
        <f t="shared" si="3"/>
        <v>2.2750</v>
      </c>
      <c r="K26" s="4" t="str">
        <f t="shared" si="4"/>
        <v>0.1724</v>
      </c>
      <c r="L26" s="4" t="str">
        <f t="shared" si="5"/>
        <v>0.0010</v>
      </c>
      <c r="M26" s="8">
        <v>23</v>
      </c>
      <c r="N26" s="10">
        <v>23</v>
      </c>
      <c r="O26" s="10">
        <v>2275</v>
      </c>
      <c r="P26" s="10">
        <v>172.4</v>
      </c>
      <c r="Q26" s="10">
        <v>1</v>
      </c>
      <c r="R26" s="12"/>
    </row>
    <row r="27" spans="3:19" x14ac:dyDescent="0.25">
      <c r="C27" t="s">
        <v>110</v>
      </c>
      <c r="D27" s="1">
        <v>24</v>
      </c>
      <c r="E27" s="1" t="str">
        <f t="shared" si="0"/>
        <v>0.1789</v>
      </c>
      <c r="F27" s="1" t="str">
        <f t="shared" si="1"/>
        <v>0.0148</v>
      </c>
      <c r="G27" s="1" t="str">
        <f t="shared" si="2"/>
        <v>0.0001</v>
      </c>
      <c r="H27" s="4" t="s">
        <v>153</v>
      </c>
      <c r="I27" s="5">
        <v>24</v>
      </c>
      <c r="J27" s="6" t="str">
        <f t="shared" si="3"/>
        <v>4.8320</v>
      </c>
      <c r="K27" s="4" t="str">
        <f t="shared" si="4"/>
        <v>0.2525</v>
      </c>
      <c r="L27" s="4" t="str">
        <f t="shared" si="5"/>
        <v>0.0011</v>
      </c>
      <c r="M27" s="8">
        <v>24</v>
      </c>
      <c r="N27" s="10">
        <v>24</v>
      </c>
      <c r="O27" s="10">
        <v>4832</v>
      </c>
      <c r="P27" s="10">
        <v>252.5</v>
      </c>
      <c r="Q27" s="10">
        <v>1.1000000000000001</v>
      </c>
      <c r="R27" s="12"/>
    </row>
    <row r="28" spans="3:19" x14ac:dyDescent="0.25">
      <c r="C28" t="s">
        <v>111</v>
      </c>
      <c r="D28" s="1">
        <v>25</v>
      </c>
      <c r="E28" s="1" t="str">
        <f t="shared" si="0"/>
        <v>0.2096</v>
      </c>
      <c r="F28" s="1" t="str">
        <f t="shared" si="1"/>
        <v>0.0161</v>
      </c>
      <c r="G28" s="1" t="str">
        <f t="shared" si="2"/>
        <v>0.0001</v>
      </c>
      <c r="H28" s="4" t="s">
        <v>154</v>
      </c>
      <c r="I28" s="5">
        <v>25</v>
      </c>
      <c r="J28" s="6" t="str">
        <f t="shared" si="3"/>
        <v>4.7170</v>
      </c>
      <c r="K28" s="4" t="str">
        <f t="shared" si="4"/>
        <v>0.2668</v>
      </c>
      <c r="L28" s="4" t="str">
        <f t="shared" si="5"/>
        <v>0.0012</v>
      </c>
      <c r="M28" s="8">
        <v>25</v>
      </c>
      <c r="N28" s="10">
        <v>25</v>
      </c>
      <c r="O28" s="10">
        <v>4717</v>
      </c>
      <c r="P28" s="10">
        <v>266.79999999999995</v>
      </c>
      <c r="Q28" s="10">
        <v>1.2</v>
      </c>
      <c r="R28" s="12"/>
    </row>
    <row r="29" spans="3:19" x14ac:dyDescent="0.25">
      <c r="C29" t="s">
        <v>112</v>
      </c>
      <c r="D29" s="1">
        <v>26</v>
      </c>
      <c r="E29" s="1" t="str">
        <f t="shared" si="0"/>
        <v>0.5447</v>
      </c>
      <c r="F29" s="1" t="str">
        <f t="shared" si="1"/>
        <v>0.0272</v>
      </c>
      <c r="G29" s="1" t="str">
        <f t="shared" si="2"/>
        <v>0.0001</v>
      </c>
      <c r="H29" s="4" t="s">
        <v>155</v>
      </c>
      <c r="I29" s="5">
        <v>26</v>
      </c>
      <c r="J29" s="6" t="str">
        <f t="shared" si="3"/>
        <v>0.6990</v>
      </c>
      <c r="K29" s="4" t="str">
        <f t="shared" si="4"/>
        <v>0.1141</v>
      </c>
      <c r="L29" s="4" t="str">
        <f t="shared" si="5"/>
        <v>0.0015</v>
      </c>
      <c r="M29" s="8">
        <v>26</v>
      </c>
      <c r="N29" s="36">
        <v>26</v>
      </c>
      <c r="O29" s="36">
        <v>699</v>
      </c>
      <c r="P29" s="36">
        <v>114.1</v>
      </c>
      <c r="Q29" s="36">
        <v>1.5</v>
      </c>
      <c r="R29" s="12"/>
    </row>
    <row r="30" spans="3:19" x14ac:dyDescent="0.25">
      <c r="C30" t="s">
        <v>113</v>
      </c>
      <c r="D30" s="1">
        <v>27</v>
      </c>
      <c r="E30" s="1" t="str">
        <f t="shared" si="0"/>
        <v>0.2202</v>
      </c>
      <c r="F30" s="1" t="str">
        <f t="shared" si="1"/>
        <v>0.0163</v>
      </c>
      <c r="G30" s="1" t="str">
        <f t="shared" si="2"/>
        <v>0.0001</v>
      </c>
      <c r="H30" s="4" t="s">
        <v>156</v>
      </c>
      <c r="I30" s="5">
        <v>27</v>
      </c>
      <c r="J30" s="6" t="str">
        <f t="shared" si="3"/>
        <v>2.3400</v>
      </c>
      <c r="K30" s="4" t="str">
        <f t="shared" si="4"/>
        <v>0.1725</v>
      </c>
      <c r="L30" s="4" t="str">
        <f t="shared" si="5"/>
        <v>0.0010</v>
      </c>
      <c r="M30" s="8">
        <v>27</v>
      </c>
      <c r="N30" s="10">
        <v>27</v>
      </c>
      <c r="O30" s="10">
        <v>2340</v>
      </c>
      <c r="P30" s="10">
        <v>172.5</v>
      </c>
      <c r="Q30" s="10">
        <v>1</v>
      </c>
      <c r="R30" s="12"/>
    </row>
    <row r="31" spans="3:19" x14ac:dyDescent="0.25">
      <c r="C31" t="s">
        <v>114</v>
      </c>
      <c r="D31" s="1">
        <v>28</v>
      </c>
      <c r="E31" s="1" t="str">
        <f t="shared" si="0"/>
        <v>0.2406</v>
      </c>
      <c r="F31" s="1" t="str">
        <f t="shared" si="1"/>
        <v>0.0173</v>
      </c>
      <c r="G31" s="1" t="str">
        <f t="shared" si="2"/>
        <v>0.0001</v>
      </c>
      <c r="H31" s="4" t="s">
        <v>157</v>
      </c>
      <c r="I31" s="5">
        <v>28</v>
      </c>
      <c r="J31" s="6" t="str">
        <f t="shared" si="3"/>
        <v>2.1740</v>
      </c>
      <c r="K31" s="4" t="str">
        <f t="shared" si="4"/>
        <v>0.1643</v>
      </c>
      <c r="L31" s="4" t="str">
        <f t="shared" si="5"/>
        <v>0.0010</v>
      </c>
      <c r="M31" s="8">
        <v>28</v>
      </c>
      <c r="N31" s="10">
        <v>28</v>
      </c>
      <c r="O31" s="10">
        <v>2174</v>
      </c>
      <c r="P31" s="10">
        <v>164.3</v>
      </c>
      <c r="Q31" s="10">
        <v>1</v>
      </c>
      <c r="R31" s="12"/>
    </row>
    <row r="32" spans="3:19" x14ac:dyDescent="0.25">
      <c r="C32" t="s">
        <v>115</v>
      </c>
      <c r="D32" s="1">
        <v>29</v>
      </c>
      <c r="E32" s="1" t="str">
        <f t="shared" si="0"/>
        <v>0.2507</v>
      </c>
      <c r="F32" s="1" t="str">
        <f t="shared" si="1"/>
        <v>0.0175</v>
      </c>
      <c r="G32" s="1" t="str">
        <f t="shared" si="2"/>
        <v>0.0001</v>
      </c>
      <c r="H32" s="4" t="s">
        <v>158</v>
      </c>
      <c r="I32" s="5">
        <v>29</v>
      </c>
      <c r="J32" s="6" t="str">
        <f t="shared" si="3"/>
        <v>1.8020</v>
      </c>
      <c r="K32" s="4" t="str">
        <f t="shared" si="4"/>
        <v>0.1583</v>
      </c>
      <c r="L32" s="4" t="str">
        <f t="shared" si="5"/>
        <v>0.0011</v>
      </c>
      <c r="M32" s="8">
        <v>29</v>
      </c>
      <c r="N32" s="10">
        <v>29</v>
      </c>
      <c r="O32" s="10">
        <v>1802</v>
      </c>
      <c r="P32" s="10">
        <v>158.29999999999998</v>
      </c>
      <c r="Q32" s="10">
        <v>1.1000000000000001</v>
      </c>
      <c r="R32" s="12"/>
    </row>
    <row r="33" spans="3:18" x14ac:dyDescent="0.25">
      <c r="C33" t="s">
        <v>116</v>
      </c>
      <c r="D33" s="1">
        <v>30</v>
      </c>
      <c r="E33" s="1" t="str">
        <f t="shared" si="0"/>
        <v>0.1906</v>
      </c>
      <c r="F33" s="1" t="str">
        <f t="shared" si="1"/>
        <v>0.0152</v>
      </c>
      <c r="G33" s="1" t="str">
        <f t="shared" si="2"/>
        <v>0.0001</v>
      </c>
      <c r="H33" s="4" t="s">
        <v>159</v>
      </c>
      <c r="I33" s="5">
        <v>30</v>
      </c>
      <c r="J33" s="6" t="str">
        <f t="shared" si="3"/>
        <v>0.0580</v>
      </c>
      <c r="K33" s="4" t="str">
        <f t="shared" si="4"/>
        <v>0.0327</v>
      </c>
      <c r="L33" s="4" t="str">
        <f t="shared" si="5"/>
        <v>0.0015</v>
      </c>
      <c r="M33" s="8">
        <v>30</v>
      </c>
      <c r="N33" s="36">
        <v>30</v>
      </c>
      <c r="O33" s="36">
        <v>58</v>
      </c>
      <c r="P33" s="36">
        <v>32.700000000000003</v>
      </c>
      <c r="Q33" s="36">
        <v>1.5</v>
      </c>
      <c r="R33" s="12"/>
    </row>
    <row r="34" spans="3:18" x14ac:dyDescent="0.25">
      <c r="C34" t="s">
        <v>117</v>
      </c>
      <c r="D34" s="1">
        <v>31</v>
      </c>
      <c r="E34" s="1" t="str">
        <f t="shared" si="0"/>
        <v>0.2436</v>
      </c>
      <c r="F34" s="1" t="str">
        <f t="shared" si="1"/>
        <v>0.0172</v>
      </c>
      <c r="G34" s="1" t="str">
        <f t="shared" si="2"/>
        <v>0.0001</v>
      </c>
      <c r="H34" s="4" t="s">
        <v>160</v>
      </c>
      <c r="I34" s="5">
        <v>31</v>
      </c>
      <c r="J34" s="6" t="str">
        <f t="shared" si="3"/>
        <v>0.0030</v>
      </c>
      <c r="K34" s="4" t="str">
        <f t="shared" si="4"/>
        <v>0.0031</v>
      </c>
      <c r="L34" s="4" t="str">
        <f t="shared" si="5"/>
        <v>0.0003</v>
      </c>
      <c r="M34" s="8">
        <v>31</v>
      </c>
      <c r="N34" s="36">
        <v>31</v>
      </c>
      <c r="O34" s="36">
        <v>3</v>
      </c>
      <c r="P34" s="36">
        <v>3.1</v>
      </c>
      <c r="Q34" s="36">
        <v>0.3</v>
      </c>
      <c r="R34" s="12"/>
    </row>
    <row r="35" spans="3:18" x14ac:dyDescent="0.25">
      <c r="C35" t="s">
        <v>118</v>
      </c>
      <c r="D35" s="1">
        <v>32</v>
      </c>
      <c r="E35" s="1" t="str">
        <f t="shared" si="0"/>
        <v>0.3249</v>
      </c>
      <c r="F35" s="1" t="str">
        <f t="shared" si="1"/>
        <v>0.0238</v>
      </c>
      <c r="G35" s="1" t="str">
        <f t="shared" si="2"/>
        <v>0.0001</v>
      </c>
      <c r="H35" s="4" t="s">
        <v>161</v>
      </c>
      <c r="I35" s="5">
        <v>32</v>
      </c>
      <c r="J35" s="6" t="str">
        <f t="shared" si="3"/>
        <v>0.1330</v>
      </c>
      <c r="K35" s="4" t="str">
        <f t="shared" si="4"/>
        <v>0.0453</v>
      </c>
      <c r="L35" s="4" t="str">
        <f t="shared" si="5"/>
        <v>0.0012</v>
      </c>
      <c r="M35" s="8">
        <v>32</v>
      </c>
      <c r="N35" s="36">
        <v>32</v>
      </c>
      <c r="O35" s="36">
        <v>133</v>
      </c>
      <c r="P35" s="36">
        <v>45.3</v>
      </c>
      <c r="Q35" s="36">
        <v>1.2</v>
      </c>
      <c r="R35" s="12"/>
    </row>
    <row r="36" spans="3:18" x14ac:dyDescent="0.25">
      <c r="C36" t="s">
        <v>119</v>
      </c>
      <c r="D36" s="1">
        <v>33</v>
      </c>
      <c r="E36" s="1" t="str">
        <f t="shared" si="0"/>
        <v>0.2414</v>
      </c>
      <c r="F36" s="1" t="str">
        <f t="shared" si="1"/>
        <v>0.0172</v>
      </c>
      <c r="G36" s="1" t="str">
        <f t="shared" si="2"/>
        <v>0.0001</v>
      </c>
      <c r="H36" s="4" t="s">
        <v>140</v>
      </c>
      <c r="I36" s="5">
        <v>33</v>
      </c>
      <c r="J36" s="6" t="str">
        <f t="shared" si="3"/>
        <v>0.0020</v>
      </c>
      <c r="K36" s="4" t="str">
        <f t="shared" si="4"/>
        <v>0.0020</v>
      </c>
      <c r="L36" s="4" t="str">
        <f t="shared" si="5"/>
        <v>0.0002</v>
      </c>
      <c r="M36" s="8">
        <v>33</v>
      </c>
      <c r="N36" s="36">
        <v>33</v>
      </c>
      <c r="O36" s="36">
        <v>2</v>
      </c>
      <c r="P36" s="36">
        <v>2</v>
      </c>
      <c r="Q36" s="36">
        <v>0.2</v>
      </c>
      <c r="R36" s="12"/>
    </row>
    <row r="37" spans="3:18" x14ac:dyDescent="0.25">
      <c r="C37" t="s">
        <v>120</v>
      </c>
      <c r="D37" s="1">
        <v>34</v>
      </c>
      <c r="E37" s="1" t="str">
        <f t="shared" si="0"/>
        <v>0.2262</v>
      </c>
      <c r="F37" s="1" t="str">
        <f t="shared" si="1"/>
        <v>0.0165</v>
      </c>
      <c r="G37" s="1" t="str">
        <f t="shared" si="2"/>
        <v>0.0001</v>
      </c>
      <c r="H37" s="4" t="s">
        <v>162</v>
      </c>
      <c r="I37" s="5">
        <v>34</v>
      </c>
      <c r="J37" s="6" t="str">
        <f t="shared" si="3"/>
        <v>0.0110</v>
      </c>
      <c r="K37" s="4" t="str">
        <f t="shared" si="4"/>
        <v>0.0196</v>
      </c>
      <c r="L37" s="4" t="str">
        <f t="shared" si="5"/>
        <v>0.0028</v>
      </c>
      <c r="M37" s="8">
        <v>34</v>
      </c>
      <c r="N37" s="36">
        <v>34</v>
      </c>
      <c r="O37" s="36">
        <v>11</v>
      </c>
      <c r="P37" s="36">
        <v>19.599999999999998</v>
      </c>
      <c r="Q37" s="36">
        <v>2.8</v>
      </c>
      <c r="R37" s="12"/>
    </row>
    <row r="38" spans="3:18" x14ac:dyDescent="0.25">
      <c r="C38" t="s">
        <v>121</v>
      </c>
      <c r="D38" s="1">
        <v>35</v>
      </c>
      <c r="E38" s="1" t="str">
        <f t="shared" si="0"/>
        <v>0.2513</v>
      </c>
      <c r="F38" s="1" t="str">
        <f t="shared" si="1"/>
        <v>0.0175</v>
      </c>
      <c r="G38" s="1" t="str">
        <f t="shared" si="2"/>
        <v>0.0001</v>
      </c>
      <c r="H38" s="4" t="s">
        <v>163</v>
      </c>
      <c r="I38" s="5">
        <v>35</v>
      </c>
      <c r="J38" s="6" t="str">
        <f t="shared" si="3"/>
        <v>1.7820</v>
      </c>
      <c r="K38" s="4" t="str">
        <f t="shared" si="4"/>
        <v>0.1521</v>
      </c>
      <c r="L38" s="4" t="str">
        <f t="shared" si="5"/>
        <v>0.0010</v>
      </c>
      <c r="M38" s="8">
        <v>35</v>
      </c>
      <c r="N38" s="10">
        <v>35</v>
      </c>
      <c r="O38" s="10">
        <v>1782</v>
      </c>
      <c r="P38" s="10">
        <v>152.10000000000002</v>
      </c>
      <c r="Q38" s="10">
        <v>1</v>
      </c>
      <c r="R38" s="12"/>
    </row>
    <row r="39" spans="3:18" x14ac:dyDescent="0.25">
      <c r="C39" t="s">
        <v>122</v>
      </c>
      <c r="D39" s="1">
        <v>36</v>
      </c>
      <c r="E39" s="1" t="str">
        <f t="shared" si="0"/>
        <v>0.4795</v>
      </c>
      <c r="F39" s="1" t="str">
        <f t="shared" si="1"/>
        <v>0.0250</v>
      </c>
      <c r="G39" s="1" t="str">
        <f t="shared" si="2"/>
        <v>0.0001</v>
      </c>
      <c r="H39" s="4" t="s">
        <v>164</v>
      </c>
      <c r="I39" s="5">
        <v>36</v>
      </c>
      <c r="J39" s="6" t="str">
        <f t="shared" si="3"/>
        <v>2.1760</v>
      </c>
      <c r="K39" s="4" t="str">
        <f t="shared" si="4"/>
        <v>0.1645</v>
      </c>
      <c r="L39" s="4" t="str">
        <f t="shared" si="5"/>
        <v>0.0010</v>
      </c>
      <c r="M39" s="8">
        <v>36</v>
      </c>
      <c r="N39" s="10">
        <v>36</v>
      </c>
      <c r="O39" s="10">
        <v>2176</v>
      </c>
      <c r="P39" s="10">
        <v>164.5</v>
      </c>
      <c r="Q39" s="10">
        <v>1</v>
      </c>
      <c r="R39" s="12"/>
    </row>
    <row r="40" spans="3:18" x14ac:dyDescent="0.25">
      <c r="C40" t="s">
        <v>123</v>
      </c>
      <c r="D40" s="1">
        <v>37</v>
      </c>
      <c r="E40" s="1" t="str">
        <f t="shared" si="0"/>
        <v>0.4252</v>
      </c>
      <c r="F40" s="1" t="str">
        <f t="shared" si="1"/>
        <v>0.0231</v>
      </c>
      <c r="G40" s="1" t="str">
        <f t="shared" si="2"/>
        <v>0.0001</v>
      </c>
      <c r="H40" s="4" t="s">
        <v>165</v>
      </c>
      <c r="I40" s="5">
        <v>37</v>
      </c>
      <c r="J40" s="6" t="str">
        <f t="shared" si="3"/>
        <v>1.4440</v>
      </c>
      <c r="K40" s="4" t="str">
        <f t="shared" si="4"/>
        <v>0.1441</v>
      </c>
      <c r="L40" s="4" t="str">
        <f t="shared" si="5"/>
        <v>0.0011</v>
      </c>
      <c r="M40" s="8">
        <v>37</v>
      </c>
      <c r="N40" s="10">
        <v>37</v>
      </c>
      <c r="O40" s="10">
        <v>1444</v>
      </c>
      <c r="P40" s="10">
        <v>144.1</v>
      </c>
      <c r="Q40" s="10">
        <v>1.1000000000000001</v>
      </c>
      <c r="R40" s="12"/>
    </row>
    <row r="41" spans="3:18" x14ac:dyDescent="0.25">
      <c r="C41" t="s">
        <v>124</v>
      </c>
      <c r="D41" s="1">
        <v>38</v>
      </c>
      <c r="E41" s="1" t="str">
        <f t="shared" si="0"/>
        <v>0.2293</v>
      </c>
      <c r="F41" s="1" t="str">
        <f t="shared" si="1"/>
        <v>0.0167</v>
      </c>
      <c r="G41" s="1" t="str">
        <f t="shared" si="2"/>
        <v>0.0001</v>
      </c>
      <c r="H41" s="4" t="s">
        <v>166</v>
      </c>
      <c r="I41" s="5">
        <v>38</v>
      </c>
      <c r="J41" s="6" t="str">
        <f t="shared" si="3"/>
        <v>3.0570</v>
      </c>
      <c r="K41" s="4" t="str">
        <f t="shared" si="4"/>
        <v>0.2012</v>
      </c>
      <c r="L41" s="4" t="str">
        <f t="shared" si="5"/>
        <v>0.0011</v>
      </c>
      <c r="M41" s="8">
        <v>38</v>
      </c>
      <c r="N41" s="10">
        <v>38</v>
      </c>
      <c r="O41" s="10">
        <v>3057</v>
      </c>
      <c r="P41" s="10">
        <v>201.2</v>
      </c>
      <c r="Q41" s="10">
        <v>1.1000000000000001</v>
      </c>
      <c r="R41" s="12"/>
    </row>
    <row r="42" spans="3:18" x14ac:dyDescent="0.25">
      <c r="C42" t="s">
        <v>125</v>
      </c>
      <c r="D42" s="1">
        <v>39</v>
      </c>
      <c r="E42" s="1" t="str">
        <f t="shared" si="0"/>
        <v>0.2354</v>
      </c>
      <c r="F42" s="1" t="str">
        <f t="shared" si="1"/>
        <v>0.0170</v>
      </c>
      <c r="G42" s="1" t="str">
        <f t="shared" si="2"/>
        <v>0.0001</v>
      </c>
      <c r="H42" s="4" t="s">
        <v>167</v>
      </c>
      <c r="I42" s="5">
        <v>39</v>
      </c>
      <c r="J42" s="6" t="str">
        <f t="shared" si="3"/>
        <v>0.7630</v>
      </c>
      <c r="K42" s="4" t="str">
        <f t="shared" si="4"/>
        <v>0.1124</v>
      </c>
      <c r="L42" s="4" t="str">
        <f t="shared" si="5"/>
        <v>0.0013</v>
      </c>
      <c r="M42" s="8">
        <v>39</v>
      </c>
      <c r="N42" s="36">
        <v>39</v>
      </c>
      <c r="O42" s="36">
        <v>763</v>
      </c>
      <c r="P42" s="36">
        <v>112.4</v>
      </c>
      <c r="Q42" s="36">
        <v>1.3</v>
      </c>
      <c r="R42" s="12"/>
    </row>
    <row r="43" spans="3:18" x14ac:dyDescent="0.25">
      <c r="C43" t="s">
        <v>126</v>
      </c>
      <c r="D43" s="1">
        <v>40</v>
      </c>
      <c r="E43" s="1" t="str">
        <f t="shared" si="0"/>
        <v>0.3434</v>
      </c>
      <c r="F43" s="1" t="str">
        <f t="shared" si="1"/>
        <v>0.0227</v>
      </c>
      <c r="G43" s="1" t="str">
        <f t="shared" si="2"/>
        <v>0.0001</v>
      </c>
      <c r="H43" s="4" t="s">
        <v>168</v>
      </c>
      <c r="I43" s="5">
        <v>40</v>
      </c>
      <c r="J43" s="6" t="str">
        <f t="shared" si="3"/>
        <v>1.9060</v>
      </c>
      <c r="K43" s="4" t="str">
        <f t="shared" si="4"/>
        <v>0.1551</v>
      </c>
      <c r="L43" s="4" t="str">
        <f t="shared" si="5"/>
        <v>0.0010</v>
      </c>
      <c r="M43" s="8">
        <v>40</v>
      </c>
      <c r="N43" s="10">
        <v>40</v>
      </c>
      <c r="O43" s="10">
        <v>1906</v>
      </c>
      <c r="P43" s="10">
        <v>155.1</v>
      </c>
      <c r="Q43" s="10">
        <v>1</v>
      </c>
      <c r="R43" s="12"/>
    </row>
    <row r="44" spans="3:18" x14ac:dyDescent="0.25">
      <c r="C44" t="s">
        <v>127</v>
      </c>
      <c r="D44" s="1">
        <v>41</v>
      </c>
      <c r="E44" s="1" t="str">
        <f t="shared" si="0"/>
        <v>0.2255</v>
      </c>
      <c r="F44" s="1" t="str">
        <f t="shared" si="1"/>
        <v>0.0166</v>
      </c>
      <c r="G44" s="1" t="str">
        <f t="shared" si="2"/>
        <v>0.0001</v>
      </c>
      <c r="H44" s="4" t="s">
        <v>139</v>
      </c>
      <c r="I44" s="5">
        <v>41</v>
      </c>
      <c r="J44" s="6" t="str">
        <f t="shared" si="3"/>
        <v>0.0010</v>
      </c>
      <c r="K44" s="4">
        <v>0</v>
      </c>
      <c r="L44" s="4">
        <v>0</v>
      </c>
      <c r="M44" s="8">
        <v>41</v>
      </c>
      <c r="N44" s="36">
        <v>41</v>
      </c>
      <c r="O44" s="36">
        <v>1</v>
      </c>
      <c r="P44" s="36">
        <v>0</v>
      </c>
      <c r="Q44" s="36">
        <v>0</v>
      </c>
      <c r="R44" s="12"/>
    </row>
    <row r="45" spans="3:18" x14ac:dyDescent="0.25">
      <c r="C45" t="s">
        <v>128</v>
      </c>
      <c r="D45" s="1">
        <v>42</v>
      </c>
      <c r="E45" s="1" t="str">
        <f t="shared" si="0"/>
        <v>0.2033</v>
      </c>
      <c r="F45" s="1" t="str">
        <f t="shared" si="1"/>
        <v>0.0157</v>
      </c>
      <c r="G45" s="1" t="str">
        <f t="shared" si="2"/>
        <v>0.0001</v>
      </c>
      <c r="H45" s="4" t="s">
        <v>169</v>
      </c>
      <c r="I45" s="5">
        <v>42</v>
      </c>
      <c r="J45" s="6" t="str">
        <f t="shared" si="3"/>
        <v>2.4370</v>
      </c>
      <c r="K45" s="4" t="str">
        <f t="shared" si="4"/>
        <v>0.1736</v>
      </c>
      <c r="L45" s="4" t="str">
        <f t="shared" si="5"/>
        <v>0.0010</v>
      </c>
      <c r="M45" s="8">
        <v>42</v>
      </c>
      <c r="N45" s="10">
        <v>42</v>
      </c>
      <c r="O45" s="10">
        <v>2437</v>
      </c>
      <c r="P45" s="10">
        <v>173.6</v>
      </c>
      <c r="Q45" s="10">
        <v>1</v>
      </c>
      <c r="R45" s="12"/>
    </row>
    <row r="46" spans="3:18" x14ac:dyDescent="0.25">
      <c r="H46" s="4" t="s">
        <v>170</v>
      </c>
      <c r="I46" s="5">
        <v>43</v>
      </c>
      <c r="J46" s="6" t="str">
        <f t="shared" si="3"/>
        <v>1.9490</v>
      </c>
      <c r="K46" s="4" t="str">
        <f t="shared" si="4"/>
        <v>0.1628</v>
      </c>
      <c r="L46" s="4" t="str">
        <f t="shared" si="5"/>
        <v>0.0011</v>
      </c>
      <c r="M46" s="8">
        <v>43</v>
      </c>
      <c r="N46" s="10">
        <v>43</v>
      </c>
      <c r="O46" s="10">
        <v>1949</v>
      </c>
      <c r="P46" s="10">
        <v>162.80000000000001</v>
      </c>
      <c r="Q46" s="10">
        <v>1.1000000000000001</v>
      </c>
      <c r="R46" s="12"/>
    </row>
    <row r="47" spans="3:18" x14ac:dyDescent="0.25">
      <c r="H47" s="4" t="s">
        <v>171</v>
      </c>
      <c r="I47" s="5">
        <v>44</v>
      </c>
      <c r="J47" s="6" t="str">
        <f t="shared" si="3"/>
        <v>1.8030</v>
      </c>
      <c r="K47" s="4" t="str">
        <f t="shared" si="4"/>
        <v>0.1489</v>
      </c>
      <c r="L47" s="4" t="str">
        <f t="shared" si="5"/>
        <v>0.0010</v>
      </c>
      <c r="M47" s="8">
        <v>44</v>
      </c>
      <c r="N47" s="10">
        <v>44</v>
      </c>
      <c r="O47" s="10">
        <v>1803</v>
      </c>
      <c r="P47" s="10">
        <v>148.9</v>
      </c>
      <c r="Q47" s="10">
        <v>1</v>
      </c>
      <c r="R47" s="12"/>
    </row>
    <row r="48" spans="3:18" x14ac:dyDescent="0.25">
      <c r="H48" s="4" t="s">
        <v>172</v>
      </c>
      <c r="I48" s="5">
        <v>45</v>
      </c>
      <c r="J48" s="6" t="str">
        <f t="shared" si="3"/>
        <v>2.1180</v>
      </c>
      <c r="K48" s="4" t="str">
        <f t="shared" si="4"/>
        <v>0.1623</v>
      </c>
      <c r="L48" s="4" t="str">
        <f t="shared" si="5"/>
        <v>0.0010</v>
      </c>
      <c r="M48" s="8">
        <v>45</v>
      </c>
      <c r="N48" s="10">
        <v>45</v>
      </c>
      <c r="O48" s="10">
        <v>2118</v>
      </c>
      <c r="P48" s="10">
        <v>162.30000000000001</v>
      </c>
      <c r="Q48" s="10">
        <v>1</v>
      </c>
      <c r="R48" s="12"/>
    </row>
    <row r="49" spans="8:18" x14ac:dyDescent="0.25">
      <c r="H49" s="4" t="s">
        <v>173</v>
      </c>
      <c r="I49" s="5">
        <v>46</v>
      </c>
      <c r="J49" s="6" t="str">
        <f t="shared" si="3"/>
        <v>5.4440</v>
      </c>
      <c r="K49" s="4" t="str">
        <f t="shared" si="4"/>
        <v>0.2775</v>
      </c>
      <c r="L49" s="4" t="str">
        <f t="shared" si="5"/>
        <v>0.0011</v>
      </c>
      <c r="M49" s="8">
        <v>46</v>
      </c>
      <c r="N49" s="10">
        <v>46</v>
      </c>
      <c r="O49" s="10">
        <v>5444</v>
      </c>
      <c r="P49" s="10">
        <v>277.5</v>
      </c>
      <c r="Q49" s="10">
        <v>1.1000000000000001</v>
      </c>
      <c r="R49" s="12"/>
    </row>
    <row r="50" spans="8:18" x14ac:dyDescent="0.25">
      <c r="H50" s="4" t="s">
        <v>174</v>
      </c>
      <c r="I50" s="5">
        <v>47</v>
      </c>
      <c r="J50" s="6" t="str">
        <f t="shared" si="3"/>
        <v>2.2140</v>
      </c>
      <c r="K50" s="4" t="str">
        <f t="shared" si="4"/>
        <v>0.1669</v>
      </c>
      <c r="L50" s="4" t="str">
        <f t="shared" si="5"/>
        <v>0.0010</v>
      </c>
      <c r="M50" s="8">
        <v>47</v>
      </c>
      <c r="N50" s="10">
        <v>47</v>
      </c>
      <c r="O50" s="10">
        <v>2214</v>
      </c>
      <c r="P50" s="10">
        <v>166.9</v>
      </c>
      <c r="Q50" s="10">
        <v>1</v>
      </c>
      <c r="R50" s="12"/>
    </row>
    <row r="51" spans="8:18" x14ac:dyDescent="0.25">
      <c r="H51" s="4" t="s">
        <v>175</v>
      </c>
      <c r="I51" s="5">
        <v>48</v>
      </c>
      <c r="J51" s="6" t="str">
        <f t="shared" si="3"/>
        <v>3.7910</v>
      </c>
      <c r="K51" s="4" t="str">
        <f t="shared" si="4"/>
        <v>0.2216</v>
      </c>
      <c r="L51" s="4" t="str">
        <f t="shared" si="5"/>
        <v>0.0010</v>
      </c>
      <c r="M51" s="8">
        <v>48</v>
      </c>
      <c r="N51" s="10">
        <v>48</v>
      </c>
      <c r="O51" s="10">
        <v>3791</v>
      </c>
      <c r="P51" s="10">
        <v>221.6</v>
      </c>
      <c r="Q51" s="10">
        <v>1</v>
      </c>
      <c r="R51" s="12"/>
    </row>
    <row r="52" spans="8:18" x14ac:dyDescent="0.25">
      <c r="H52" s="4" t="s">
        <v>176</v>
      </c>
      <c r="I52" s="5">
        <v>49</v>
      </c>
      <c r="J52" s="6" t="str">
        <f t="shared" si="3"/>
        <v>2.4330</v>
      </c>
      <c r="K52" s="4" t="str">
        <f t="shared" si="4"/>
        <v>0.1751</v>
      </c>
      <c r="L52" s="4" t="str">
        <f t="shared" si="5"/>
        <v>0.0010</v>
      </c>
      <c r="M52" s="8">
        <v>49</v>
      </c>
      <c r="N52" s="10">
        <v>49</v>
      </c>
      <c r="O52" s="10">
        <v>2433</v>
      </c>
      <c r="P52" s="10">
        <v>175.1</v>
      </c>
      <c r="Q52" s="10">
        <v>1</v>
      </c>
      <c r="R52" s="12"/>
    </row>
    <row r="53" spans="8:18" x14ac:dyDescent="0.25">
      <c r="H53" s="4" t="s">
        <v>177</v>
      </c>
      <c r="I53" s="5">
        <v>50</v>
      </c>
      <c r="J53" s="6" t="str">
        <f t="shared" si="3"/>
        <v>1.4630</v>
      </c>
      <c r="K53" s="4" t="str">
        <f t="shared" si="4"/>
        <v>0.1458</v>
      </c>
      <c r="L53" s="4" t="str">
        <f t="shared" si="5"/>
        <v>0.0012</v>
      </c>
      <c r="M53" s="8">
        <v>50</v>
      </c>
      <c r="N53" s="10">
        <v>50</v>
      </c>
      <c r="O53" s="10">
        <v>1463</v>
      </c>
      <c r="P53" s="10">
        <v>145.80000000000001</v>
      </c>
      <c r="Q53" s="10">
        <v>1.2</v>
      </c>
      <c r="R53" s="12"/>
    </row>
    <row r="54" spans="8:18" x14ac:dyDescent="0.25">
      <c r="H54" s="4" t="s">
        <v>178</v>
      </c>
      <c r="I54" s="5">
        <v>51</v>
      </c>
      <c r="J54" s="6" t="str">
        <f t="shared" si="3"/>
        <v>2.5210</v>
      </c>
      <c r="K54" s="4" t="str">
        <f t="shared" si="4"/>
        <v>0.1784</v>
      </c>
      <c r="L54" s="4" t="str">
        <f t="shared" si="5"/>
        <v>0.0010</v>
      </c>
      <c r="M54" s="8">
        <v>51</v>
      </c>
      <c r="N54" s="10">
        <v>51</v>
      </c>
      <c r="O54" s="10">
        <v>2521</v>
      </c>
      <c r="P54" s="10">
        <v>178.4</v>
      </c>
      <c r="Q54" s="10">
        <v>1</v>
      </c>
      <c r="R54" s="12"/>
    </row>
    <row r="55" spans="8:18" x14ac:dyDescent="0.25">
      <c r="H55" s="4" t="s">
        <v>179</v>
      </c>
      <c r="I55" s="5">
        <v>52</v>
      </c>
      <c r="J55" s="6" t="str">
        <f t="shared" si="3"/>
        <v>1.9180</v>
      </c>
      <c r="K55" s="4" t="str">
        <f t="shared" si="4"/>
        <v>0.1542</v>
      </c>
      <c r="L55" s="4" t="str">
        <f t="shared" si="5"/>
        <v>0.0010</v>
      </c>
      <c r="M55" s="8">
        <v>52</v>
      </c>
      <c r="N55" s="10">
        <v>52</v>
      </c>
      <c r="O55" s="10">
        <v>1918</v>
      </c>
      <c r="P55" s="10">
        <v>154.20000000000002</v>
      </c>
      <c r="Q55" s="10">
        <v>1</v>
      </c>
      <c r="R55" s="12"/>
    </row>
    <row r="56" spans="8:18" x14ac:dyDescent="0.25">
      <c r="H56" s="4" t="s">
        <v>180</v>
      </c>
      <c r="I56" s="5">
        <v>53</v>
      </c>
      <c r="J56" s="6" t="str">
        <f t="shared" si="3"/>
        <v>2.4480</v>
      </c>
      <c r="K56" s="4" t="str">
        <f t="shared" si="4"/>
        <v>0.1736</v>
      </c>
      <c r="L56" s="4" t="str">
        <f t="shared" si="5"/>
        <v>0.0010</v>
      </c>
      <c r="M56" s="8">
        <v>53</v>
      </c>
      <c r="N56" s="10">
        <v>53</v>
      </c>
      <c r="O56" s="10">
        <v>2448</v>
      </c>
      <c r="P56" s="10">
        <v>173.6</v>
      </c>
      <c r="Q56" s="10">
        <v>1</v>
      </c>
      <c r="R56" s="12"/>
    </row>
    <row r="57" spans="8:18" x14ac:dyDescent="0.25">
      <c r="H57" s="4" t="s">
        <v>181</v>
      </c>
      <c r="I57" s="5">
        <v>54</v>
      </c>
      <c r="J57" s="6" t="str">
        <f t="shared" si="3"/>
        <v>1.4380</v>
      </c>
      <c r="K57" s="4" t="str">
        <f t="shared" si="4"/>
        <v>0.1470</v>
      </c>
      <c r="L57" s="4" t="str">
        <f t="shared" si="5"/>
        <v>0.0012</v>
      </c>
      <c r="M57" s="8">
        <v>54</v>
      </c>
      <c r="N57" s="10">
        <v>54</v>
      </c>
      <c r="O57" s="10">
        <v>1438</v>
      </c>
      <c r="P57" s="10">
        <v>147</v>
      </c>
      <c r="Q57" s="10">
        <v>1.2</v>
      </c>
      <c r="R57" s="12"/>
    </row>
    <row r="58" spans="8:18" x14ac:dyDescent="0.25">
      <c r="H58" s="4" t="s">
        <v>182</v>
      </c>
      <c r="I58" s="5">
        <v>55</v>
      </c>
      <c r="J58" s="6" t="str">
        <f t="shared" si="3"/>
        <v>4.6580</v>
      </c>
      <c r="K58" s="4" t="str">
        <f t="shared" si="4"/>
        <v>0.2495</v>
      </c>
      <c r="L58" s="4" t="str">
        <f t="shared" si="5"/>
        <v>0.0011</v>
      </c>
      <c r="M58" s="8">
        <v>55</v>
      </c>
      <c r="N58" s="10">
        <v>55</v>
      </c>
      <c r="O58" s="10">
        <v>4658</v>
      </c>
      <c r="P58" s="10">
        <v>249.5</v>
      </c>
      <c r="Q58" s="10">
        <v>1.1000000000000001</v>
      </c>
      <c r="R58" s="12"/>
    </row>
    <row r="59" spans="8:18" x14ac:dyDescent="0.25">
      <c r="H59" s="4" t="s">
        <v>183</v>
      </c>
      <c r="I59" s="5">
        <v>56</v>
      </c>
      <c r="J59" s="6" t="str">
        <f t="shared" si="3"/>
        <v>2.4340</v>
      </c>
      <c r="K59" s="4" t="str">
        <f t="shared" si="4"/>
        <v>0.1753</v>
      </c>
      <c r="L59" s="4" t="str">
        <f t="shared" si="5"/>
        <v>0.0010</v>
      </c>
      <c r="M59" s="8">
        <v>56</v>
      </c>
      <c r="N59" s="10">
        <v>56</v>
      </c>
      <c r="O59" s="10">
        <v>2434</v>
      </c>
      <c r="P59" s="10">
        <v>175.3</v>
      </c>
      <c r="Q59" s="10">
        <v>1</v>
      </c>
      <c r="R59" s="12"/>
    </row>
    <row r="60" spans="8:18" x14ac:dyDescent="0.25">
      <c r="H60" s="4" t="s">
        <v>184</v>
      </c>
      <c r="I60" s="5">
        <v>57</v>
      </c>
      <c r="J60" s="6" t="str">
        <f t="shared" si="3"/>
        <v>2.2900</v>
      </c>
      <c r="K60" s="4" t="str">
        <f t="shared" si="4"/>
        <v>0.1697</v>
      </c>
      <c r="L60" s="4" t="str">
        <f t="shared" si="5"/>
        <v>0.0010</v>
      </c>
      <c r="M60" s="8">
        <v>57</v>
      </c>
      <c r="N60" s="10">
        <v>57</v>
      </c>
      <c r="O60" s="10">
        <v>2290</v>
      </c>
      <c r="P60" s="10">
        <v>169.7</v>
      </c>
      <c r="Q60" s="10">
        <v>1</v>
      </c>
      <c r="R60" s="12"/>
    </row>
    <row r="61" spans="8:18" x14ac:dyDescent="0.25">
      <c r="H61" s="4" t="s">
        <v>185</v>
      </c>
      <c r="I61" s="5">
        <v>58</v>
      </c>
      <c r="J61" s="6" t="str">
        <f t="shared" si="3"/>
        <v>2.5380</v>
      </c>
      <c r="K61" s="4" t="str">
        <f t="shared" si="4"/>
        <v>0.1777</v>
      </c>
      <c r="L61" s="4" t="str">
        <f t="shared" si="5"/>
        <v>0.0010</v>
      </c>
      <c r="M61" s="8">
        <v>58</v>
      </c>
      <c r="N61" s="10">
        <v>58</v>
      </c>
      <c r="O61" s="10">
        <v>2538</v>
      </c>
      <c r="P61" s="10">
        <v>177.7</v>
      </c>
      <c r="Q61" s="10">
        <v>1</v>
      </c>
      <c r="R61" s="12"/>
    </row>
    <row r="62" spans="8:18" x14ac:dyDescent="0.25">
      <c r="H62" s="4" t="s">
        <v>186</v>
      </c>
      <c r="I62" s="5">
        <v>59</v>
      </c>
      <c r="J62" s="6" t="str">
        <f t="shared" si="3"/>
        <v>4.9640</v>
      </c>
      <c r="K62" s="4" t="str">
        <f t="shared" si="4"/>
        <v>0.2568</v>
      </c>
      <c r="L62" s="4" t="str">
        <f t="shared" si="5"/>
        <v>0.0011</v>
      </c>
      <c r="M62" s="8">
        <v>59</v>
      </c>
      <c r="N62" s="10">
        <v>59</v>
      </c>
      <c r="O62" s="10">
        <v>4964</v>
      </c>
      <c r="P62" s="10">
        <v>256.79999999999995</v>
      </c>
      <c r="Q62" s="10">
        <v>1.1000000000000001</v>
      </c>
      <c r="R62" s="12"/>
    </row>
    <row r="63" spans="8:18" x14ac:dyDescent="0.25">
      <c r="H63" s="4" t="s">
        <v>187</v>
      </c>
      <c r="I63" s="5">
        <v>60</v>
      </c>
      <c r="J63" s="6" t="str">
        <f t="shared" si="3"/>
        <v>4.2990</v>
      </c>
      <c r="K63" s="4" t="str">
        <f t="shared" si="4"/>
        <v>0.2372</v>
      </c>
      <c r="L63" s="4" t="str">
        <f t="shared" si="5"/>
        <v>0.0010</v>
      </c>
      <c r="M63" s="8">
        <v>60</v>
      </c>
      <c r="N63" s="10">
        <v>60</v>
      </c>
      <c r="O63" s="10">
        <v>4299</v>
      </c>
      <c r="P63" s="10">
        <v>237.2</v>
      </c>
      <c r="Q63" s="10">
        <v>1</v>
      </c>
      <c r="R63" s="12"/>
    </row>
    <row r="64" spans="8:18" x14ac:dyDescent="0.25">
      <c r="H64" s="4" t="s">
        <v>188</v>
      </c>
      <c r="I64" s="5">
        <v>61</v>
      </c>
      <c r="J64" s="6" t="str">
        <f t="shared" si="3"/>
        <v>2.3110</v>
      </c>
      <c r="K64" s="4" t="str">
        <f t="shared" si="4"/>
        <v>0.1707</v>
      </c>
      <c r="L64" s="4" t="str">
        <f t="shared" si="5"/>
        <v>0.0010</v>
      </c>
      <c r="M64" s="8">
        <v>61</v>
      </c>
      <c r="N64" s="10">
        <v>61</v>
      </c>
      <c r="O64" s="10">
        <v>2311</v>
      </c>
      <c r="P64" s="10">
        <v>170.7</v>
      </c>
      <c r="Q64" s="10">
        <v>1</v>
      </c>
      <c r="R64" s="12"/>
    </row>
    <row r="65" spans="8:18" x14ac:dyDescent="0.25">
      <c r="H65" s="4" t="s">
        <v>189</v>
      </c>
      <c r="I65" s="5">
        <v>62</v>
      </c>
      <c r="J65" s="6" t="str">
        <f t="shared" si="3"/>
        <v>2.3730</v>
      </c>
      <c r="K65" s="4" t="str">
        <f t="shared" si="4"/>
        <v>0.1725</v>
      </c>
      <c r="L65" s="4" t="str">
        <f t="shared" si="5"/>
        <v>0.0010</v>
      </c>
      <c r="M65" s="8">
        <v>62</v>
      </c>
      <c r="N65" s="10">
        <v>62</v>
      </c>
      <c r="O65" s="10">
        <v>2373</v>
      </c>
      <c r="P65" s="10">
        <v>172.5</v>
      </c>
      <c r="Q65" s="10">
        <v>1</v>
      </c>
      <c r="R65" s="12"/>
    </row>
    <row r="66" spans="8:18" x14ac:dyDescent="0.25">
      <c r="H66" s="4" t="s">
        <v>190</v>
      </c>
      <c r="I66" s="5">
        <v>63</v>
      </c>
      <c r="J66" s="6" t="str">
        <f t="shared" si="3"/>
        <v>3.5990</v>
      </c>
      <c r="K66" s="4" t="str">
        <f t="shared" si="4"/>
        <v>0.2367</v>
      </c>
      <c r="L66" s="4" t="str">
        <f t="shared" si="5"/>
        <v>0.0012</v>
      </c>
      <c r="M66" s="8">
        <v>63</v>
      </c>
      <c r="N66" s="10">
        <v>63</v>
      </c>
      <c r="O66" s="10">
        <v>3599</v>
      </c>
      <c r="P66" s="10">
        <v>236.7</v>
      </c>
      <c r="Q66" s="10">
        <v>1.2</v>
      </c>
      <c r="R66" s="12"/>
    </row>
    <row r="67" spans="8:18" x14ac:dyDescent="0.25">
      <c r="H67" s="4" t="s">
        <v>191</v>
      </c>
      <c r="I67" s="5">
        <v>64</v>
      </c>
      <c r="J67" s="6" t="str">
        <f t="shared" si="3"/>
        <v>2.2740</v>
      </c>
      <c r="K67" s="4" t="str">
        <f t="shared" si="4"/>
        <v>0.1686</v>
      </c>
      <c r="L67" s="4" t="str">
        <f t="shared" si="5"/>
        <v>0.0010</v>
      </c>
      <c r="M67" s="8">
        <v>64</v>
      </c>
      <c r="N67" s="10">
        <v>64</v>
      </c>
      <c r="O67" s="10">
        <v>2274</v>
      </c>
      <c r="P67" s="10">
        <v>168.6</v>
      </c>
      <c r="Q67" s="10">
        <v>1</v>
      </c>
      <c r="R67" s="12"/>
    </row>
    <row r="68" spans="8:18" x14ac:dyDescent="0.25">
      <c r="H68" s="4" t="s">
        <v>192</v>
      </c>
      <c r="I68" s="5">
        <v>65</v>
      </c>
      <c r="J68" s="6" t="str">
        <f t="shared" si="3"/>
        <v>2.0450</v>
      </c>
      <c r="K68" s="4" t="str">
        <f t="shared" si="4"/>
        <v>0.1596</v>
      </c>
      <c r="L68" s="4" t="str">
        <f t="shared" si="5"/>
        <v>0.0010</v>
      </c>
      <c r="M68" s="8">
        <v>65</v>
      </c>
      <c r="N68" s="10">
        <v>65</v>
      </c>
      <c r="O68" s="10">
        <v>2045</v>
      </c>
      <c r="P68" s="10">
        <v>159.6</v>
      </c>
      <c r="Q68" s="10">
        <v>1</v>
      </c>
      <c r="R68" s="12"/>
    </row>
    <row r="69" spans="8:18" x14ac:dyDescent="0.25">
      <c r="H69" s="4" t="s">
        <v>193</v>
      </c>
      <c r="I69" s="5">
        <v>66</v>
      </c>
      <c r="J69" s="6" t="str">
        <f t="shared" ref="J69:J74" si="6">LEFT(H69,6)</f>
        <v>2.2980</v>
      </c>
      <c r="K69" s="4" t="str">
        <f t="shared" ref="K69:K74" si="7">MID(H69,7,6)</f>
        <v>0.1733</v>
      </c>
      <c r="L69" s="4" t="str">
        <f t="shared" ref="L69:L74" si="8">RIGHT(H69,6)</f>
        <v>0.0010</v>
      </c>
      <c r="M69" s="8">
        <v>66</v>
      </c>
      <c r="N69" s="10">
        <v>66</v>
      </c>
      <c r="O69" s="10">
        <v>2298</v>
      </c>
      <c r="P69" s="10">
        <v>173.3</v>
      </c>
      <c r="Q69" s="10">
        <v>1</v>
      </c>
      <c r="R69" s="12"/>
    </row>
    <row r="70" spans="8:18" x14ac:dyDescent="0.25">
      <c r="H70" s="4" t="s">
        <v>194</v>
      </c>
      <c r="I70" s="5">
        <v>67</v>
      </c>
      <c r="J70" s="6" t="str">
        <f t="shared" si="6"/>
        <v>2.8030</v>
      </c>
      <c r="K70" s="4" t="str">
        <f t="shared" si="7"/>
        <v>0.2093</v>
      </c>
      <c r="L70" s="4" t="str">
        <f t="shared" si="8"/>
        <v>0.0012</v>
      </c>
      <c r="M70" s="8">
        <v>67</v>
      </c>
      <c r="N70" s="10">
        <v>67</v>
      </c>
      <c r="O70" s="10">
        <v>2803</v>
      </c>
      <c r="P70" s="10">
        <v>209.3</v>
      </c>
      <c r="Q70" s="10">
        <v>1.2</v>
      </c>
      <c r="R70" s="12"/>
    </row>
    <row r="71" spans="8:18" x14ac:dyDescent="0.25">
      <c r="H71" s="4" t="s">
        <v>195</v>
      </c>
      <c r="I71" s="5">
        <v>68</v>
      </c>
      <c r="J71" s="6" t="str">
        <f t="shared" si="6"/>
        <v>1.6490</v>
      </c>
      <c r="K71" s="4" t="str">
        <f t="shared" si="7"/>
        <v>0.1512</v>
      </c>
      <c r="L71" s="4" t="str">
        <f t="shared" si="8"/>
        <v>0.0011</v>
      </c>
      <c r="M71" s="8">
        <v>68</v>
      </c>
      <c r="N71" s="10">
        <v>68</v>
      </c>
      <c r="O71" s="10">
        <v>1649</v>
      </c>
      <c r="P71" s="10">
        <v>151.19999999999999</v>
      </c>
      <c r="Q71" s="10">
        <v>1.1000000000000001</v>
      </c>
      <c r="R71" s="12"/>
    </row>
    <row r="72" spans="8:18" x14ac:dyDescent="0.25">
      <c r="H72" s="4" t="s">
        <v>196</v>
      </c>
      <c r="I72" s="5">
        <v>69</v>
      </c>
      <c r="J72" s="6" t="str">
        <f t="shared" si="6"/>
        <v>1.3350</v>
      </c>
      <c r="K72" s="4" t="str">
        <f t="shared" si="7"/>
        <v>0.1396</v>
      </c>
      <c r="L72" s="4" t="str">
        <f t="shared" si="8"/>
        <v>0.0012</v>
      </c>
      <c r="M72" s="8">
        <v>69</v>
      </c>
      <c r="N72" s="10">
        <v>69</v>
      </c>
      <c r="O72" s="10">
        <v>1335</v>
      </c>
      <c r="P72" s="10">
        <v>139.6</v>
      </c>
      <c r="Q72" s="10">
        <v>1.2</v>
      </c>
      <c r="R72" s="12"/>
    </row>
    <row r="73" spans="8:18" x14ac:dyDescent="0.25">
      <c r="H73" s="4" t="s">
        <v>197</v>
      </c>
      <c r="I73" s="5">
        <v>70</v>
      </c>
      <c r="J73" s="6" t="str">
        <f t="shared" si="6"/>
        <v>0.8750</v>
      </c>
      <c r="K73" s="4" t="str">
        <f t="shared" si="7"/>
        <v>0.1232</v>
      </c>
      <c r="L73" s="4" t="str">
        <f t="shared" si="8"/>
        <v>0.0014</v>
      </c>
      <c r="M73" s="8">
        <v>70</v>
      </c>
      <c r="N73" s="36">
        <v>70</v>
      </c>
      <c r="O73" s="36">
        <v>875</v>
      </c>
      <c r="P73" s="36">
        <v>123.2</v>
      </c>
      <c r="Q73" s="36">
        <v>1.4</v>
      </c>
      <c r="R73" s="12"/>
    </row>
    <row r="74" spans="8:18" x14ac:dyDescent="0.25">
      <c r="H74" s="4" t="s">
        <v>198</v>
      </c>
      <c r="I74" s="5">
        <v>71</v>
      </c>
      <c r="J74" s="6" t="str">
        <f t="shared" si="6"/>
        <v>0.0320</v>
      </c>
      <c r="K74" s="4" t="str">
        <f t="shared" si="7"/>
        <v>0.0377</v>
      </c>
      <c r="L74" s="4" t="str">
        <f t="shared" si="8"/>
        <v>0.0035</v>
      </c>
      <c r="M74" s="8">
        <v>71</v>
      </c>
      <c r="N74" s="36">
        <v>71</v>
      </c>
      <c r="O74" s="36">
        <v>32</v>
      </c>
      <c r="P74" s="36">
        <v>37.699999999999996</v>
      </c>
      <c r="Q74" s="36">
        <v>3.5</v>
      </c>
      <c r="R74" s="12"/>
    </row>
    <row r="75" spans="8:18" x14ac:dyDescent="0.25">
      <c r="J75" s="4"/>
      <c r="K75" s="4"/>
      <c r="L75" s="4"/>
      <c r="M75" s="10"/>
      <c r="N75" s="10"/>
      <c r="O75" s="10"/>
      <c r="P75" s="10"/>
      <c r="Q75" s="12"/>
      <c r="R75" s="12"/>
    </row>
    <row r="76" spans="8:18" x14ac:dyDescent="0.25">
      <c r="J76" s="4"/>
      <c r="K76" s="4"/>
      <c r="L76" s="4"/>
      <c r="M76" s="10"/>
      <c r="N76" s="10"/>
      <c r="O76" s="10"/>
      <c r="P76" s="10"/>
      <c r="Q76" s="12"/>
      <c r="R76" s="12"/>
    </row>
    <row r="77" spans="8:18" x14ac:dyDescent="0.25">
      <c r="J77" s="4"/>
      <c r="K77" s="4"/>
      <c r="L77" s="4"/>
      <c r="M77" s="10"/>
      <c r="N77" s="10"/>
      <c r="O77" s="10"/>
      <c r="P77" s="10"/>
      <c r="Q77" s="12"/>
      <c r="R77" s="12"/>
    </row>
    <row r="78" spans="8:18" x14ac:dyDescent="0.25">
      <c r="J78" s="4"/>
      <c r="K78" s="4"/>
      <c r="L78" s="4"/>
      <c r="M78" s="10"/>
      <c r="N78" s="10"/>
      <c r="O78" s="10"/>
      <c r="P78" s="10"/>
      <c r="Q78" s="12"/>
      <c r="R78" s="12"/>
    </row>
    <row r="79" spans="8:18" x14ac:dyDescent="0.25">
      <c r="J79" s="4"/>
      <c r="K79" s="4"/>
      <c r="L79" s="4"/>
      <c r="M79" s="10"/>
      <c r="N79" s="10"/>
      <c r="O79" s="10"/>
      <c r="P79" s="10"/>
      <c r="Q79" s="12"/>
      <c r="R79" s="12"/>
    </row>
    <row r="80" spans="8:18" x14ac:dyDescent="0.25">
      <c r="J80" s="4"/>
      <c r="K80" s="4"/>
      <c r="L80" s="4"/>
      <c r="M80" s="10"/>
      <c r="N80" s="10"/>
      <c r="O80" s="10"/>
      <c r="P80" s="10"/>
      <c r="Q80" s="12"/>
      <c r="R80" s="12"/>
    </row>
    <row r="81" spans="10:18" x14ac:dyDescent="0.25">
      <c r="J81" s="4"/>
      <c r="K81" s="4"/>
      <c r="L81" s="4"/>
      <c r="M81" s="10"/>
      <c r="N81" s="10"/>
      <c r="O81" s="10"/>
      <c r="P81" s="10"/>
      <c r="Q81" s="12"/>
      <c r="R81" s="12"/>
    </row>
    <row r="82" spans="10:18" x14ac:dyDescent="0.25">
      <c r="J82" s="4"/>
      <c r="K82" s="4"/>
      <c r="L82" s="4"/>
      <c r="M82" s="10"/>
      <c r="N82" s="10"/>
      <c r="O82" s="10"/>
      <c r="P82" s="10"/>
      <c r="Q82" s="12"/>
      <c r="R82" s="12"/>
    </row>
    <row r="83" spans="10:18" x14ac:dyDescent="0.25">
      <c r="M83" s="10"/>
      <c r="N83" s="10"/>
      <c r="O83" s="10"/>
      <c r="P83" s="10"/>
      <c r="Q83" s="12"/>
      <c r="R83" s="12"/>
    </row>
    <row r="84" spans="10:18" x14ac:dyDescent="0.25">
      <c r="M84" s="10"/>
      <c r="N84" s="10"/>
      <c r="O84" s="10"/>
      <c r="P84" s="10"/>
      <c r="Q84" s="12"/>
      <c r="R84" s="12"/>
    </row>
    <row r="85" spans="10:18" x14ac:dyDescent="0.25">
      <c r="M85" s="10"/>
      <c r="N85" s="10"/>
      <c r="O85" s="10"/>
      <c r="P85" s="10"/>
      <c r="Q85" s="12"/>
      <c r="R85" s="12"/>
    </row>
    <row r="86" spans="10:18" x14ac:dyDescent="0.25">
      <c r="M86" s="10"/>
      <c r="N86" s="10"/>
      <c r="O86" s="10"/>
      <c r="P86" s="10"/>
      <c r="Q86" s="12"/>
      <c r="R86" s="12"/>
    </row>
    <row r="87" spans="10:18" x14ac:dyDescent="0.25">
      <c r="M87" s="10"/>
    </row>
    <row r="88" spans="10:18" x14ac:dyDescent="0.25">
      <c r="M88" s="10"/>
    </row>
    <row r="89" spans="10:18" x14ac:dyDescent="0.25">
      <c r="M89" s="10"/>
    </row>
  </sheetData>
  <autoFilter ref="N3:Q74" xr:uid="{0A68F101-0EBB-4634-B4F0-4F1E6BEA0A13}">
    <sortState ref="N4:Q74">
      <sortCondition ref="N3:N74"/>
    </sortState>
  </autoFilter>
  <mergeCells count="7">
    <mergeCell ref="I1:Y1"/>
    <mergeCell ref="N2:Q2"/>
    <mergeCell ref="S2:U2"/>
    <mergeCell ref="W2:Y2"/>
    <mergeCell ref="W3:W6"/>
    <mergeCell ref="W7:X8"/>
    <mergeCell ref="Y7:Y8"/>
  </mergeCells>
  <conditionalFormatting sqref="S24:U4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50A01-1C6D-4722-BE24-4C84D7EEF492}">
  <dimension ref="B1:E33"/>
  <sheetViews>
    <sheetView topLeftCell="A5" workbookViewId="0">
      <selection activeCell="D26" sqref="D26"/>
    </sheetView>
  </sheetViews>
  <sheetFormatPr defaultRowHeight="15" x14ac:dyDescent="0.25"/>
  <sheetData>
    <row r="1" spans="2:5" x14ac:dyDescent="0.25">
      <c r="B1" t="s">
        <v>199</v>
      </c>
      <c r="C1" t="s">
        <v>200</v>
      </c>
      <c r="D1" t="s">
        <v>201</v>
      </c>
      <c r="E1" t="s">
        <v>202</v>
      </c>
    </row>
    <row r="2" spans="2:5" x14ac:dyDescent="0.25">
      <c r="B2">
        <v>44</v>
      </c>
      <c r="C2">
        <v>1803</v>
      </c>
      <c r="D2">
        <v>148.9</v>
      </c>
      <c r="E2">
        <v>1</v>
      </c>
    </row>
    <row r="3" spans="2:5" x14ac:dyDescent="0.25">
      <c r="B3" s="37">
        <v>1</v>
      </c>
      <c r="C3" s="37">
        <v>1834</v>
      </c>
      <c r="D3" s="37">
        <v>149.9</v>
      </c>
      <c r="E3" s="37">
        <v>1</v>
      </c>
    </row>
    <row r="4" spans="2:5" x14ac:dyDescent="0.25">
      <c r="B4">
        <v>35</v>
      </c>
      <c r="C4">
        <v>1782</v>
      </c>
      <c r="D4">
        <v>152.10000000000002</v>
      </c>
      <c r="E4">
        <v>1</v>
      </c>
    </row>
    <row r="5" spans="2:5" x14ac:dyDescent="0.25">
      <c r="B5" s="38">
        <v>4</v>
      </c>
      <c r="C5" s="38">
        <v>1816</v>
      </c>
      <c r="D5" s="38">
        <v>153.10000000000002</v>
      </c>
      <c r="E5" s="38">
        <v>1</v>
      </c>
    </row>
    <row r="6" spans="2:5" x14ac:dyDescent="0.25">
      <c r="B6">
        <v>18</v>
      </c>
      <c r="C6">
        <v>1900</v>
      </c>
      <c r="D6">
        <v>154</v>
      </c>
      <c r="E6">
        <v>1</v>
      </c>
    </row>
    <row r="7" spans="2:5" x14ac:dyDescent="0.25">
      <c r="B7">
        <v>52</v>
      </c>
      <c r="C7">
        <v>1918</v>
      </c>
      <c r="D7">
        <v>154.20000000000002</v>
      </c>
      <c r="E7">
        <v>1</v>
      </c>
    </row>
    <row r="8" spans="2:5" x14ac:dyDescent="0.25">
      <c r="B8">
        <v>40</v>
      </c>
      <c r="C8">
        <v>1906</v>
      </c>
      <c r="D8">
        <v>155.1</v>
      </c>
      <c r="E8">
        <v>1</v>
      </c>
    </row>
    <row r="9" spans="2:5" x14ac:dyDescent="0.25">
      <c r="B9">
        <v>65</v>
      </c>
      <c r="C9">
        <v>2045</v>
      </c>
      <c r="D9">
        <v>159.6</v>
      </c>
      <c r="E9">
        <v>1</v>
      </c>
    </row>
    <row r="10" spans="2:5" x14ac:dyDescent="0.25">
      <c r="B10" s="38">
        <v>21</v>
      </c>
      <c r="C10" s="38">
        <v>1989</v>
      </c>
      <c r="D10" s="38">
        <v>160.70000000000002</v>
      </c>
      <c r="E10" s="38">
        <v>1</v>
      </c>
    </row>
    <row r="11" spans="2:5" x14ac:dyDescent="0.25">
      <c r="B11">
        <v>20</v>
      </c>
      <c r="C11">
        <v>1967</v>
      </c>
      <c r="D11">
        <v>161.1</v>
      </c>
      <c r="E11">
        <v>1.1000000000000001</v>
      </c>
    </row>
    <row r="12" spans="2:5" x14ac:dyDescent="0.25">
      <c r="B12">
        <v>45</v>
      </c>
      <c r="C12">
        <v>2118</v>
      </c>
      <c r="D12">
        <v>162.30000000000001</v>
      </c>
      <c r="E12">
        <v>1</v>
      </c>
    </row>
    <row r="13" spans="2:5" x14ac:dyDescent="0.25">
      <c r="B13">
        <v>43</v>
      </c>
      <c r="C13">
        <v>1949</v>
      </c>
      <c r="D13">
        <v>162.80000000000001</v>
      </c>
      <c r="E13">
        <v>1.1000000000000001</v>
      </c>
    </row>
    <row r="14" spans="2:5" x14ac:dyDescent="0.25">
      <c r="B14">
        <v>28</v>
      </c>
      <c r="C14">
        <v>2174</v>
      </c>
      <c r="D14">
        <v>164.3</v>
      </c>
      <c r="E14">
        <v>1</v>
      </c>
    </row>
    <row r="15" spans="2:5" x14ac:dyDescent="0.25">
      <c r="B15" s="38">
        <v>36</v>
      </c>
      <c r="C15" s="38">
        <v>2176</v>
      </c>
      <c r="D15" s="38">
        <v>164.5</v>
      </c>
      <c r="E15" s="38">
        <v>1</v>
      </c>
    </row>
    <row r="16" spans="2:5" x14ac:dyDescent="0.25">
      <c r="B16">
        <v>47</v>
      </c>
      <c r="C16">
        <v>2214</v>
      </c>
      <c r="D16">
        <v>166.9</v>
      </c>
      <c r="E16">
        <v>1</v>
      </c>
    </row>
    <row r="17" spans="2:5" x14ac:dyDescent="0.25">
      <c r="B17">
        <v>22</v>
      </c>
      <c r="C17">
        <v>2167</v>
      </c>
      <c r="D17">
        <v>167.7</v>
      </c>
      <c r="E17">
        <v>1</v>
      </c>
    </row>
    <row r="18" spans="2:5" x14ac:dyDescent="0.25">
      <c r="B18">
        <v>64</v>
      </c>
      <c r="C18">
        <v>2274</v>
      </c>
      <c r="D18">
        <v>168.6</v>
      </c>
      <c r="E18">
        <v>1</v>
      </c>
    </row>
    <row r="19" spans="2:5" x14ac:dyDescent="0.25">
      <c r="B19">
        <v>13</v>
      </c>
      <c r="C19">
        <v>2318</v>
      </c>
      <c r="D19">
        <v>168.6</v>
      </c>
      <c r="E19">
        <v>1</v>
      </c>
    </row>
    <row r="20" spans="2:5" x14ac:dyDescent="0.25">
      <c r="B20">
        <v>57</v>
      </c>
      <c r="C20">
        <v>2290</v>
      </c>
      <c r="D20">
        <v>169.7</v>
      </c>
      <c r="E20">
        <v>1</v>
      </c>
    </row>
    <row r="21" spans="2:5" x14ac:dyDescent="0.25">
      <c r="B21">
        <v>8</v>
      </c>
      <c r="C21">
        <v>2297</v>
      </c>
      <c r="D21">
        <v>170</v>
      </c>
      <c r="E21">
        <v>1</v>
      </c>
    </row>
    <row r="22" spans="2:5" x14ac:dyDescent="0.25">
      <c r="B22">
        <v>61</v>
      </c>
      <c r="C22">
        <v>2311</v>
      </c>
      <c r="D22">
        <v>170.7</v>
      </c>
      <c r="E22">
        <v>1</v>
      </c>
    </row>
    <row r="23" spans="2:5" x14ac:dyDescent="0.25">
      <c r="B23">
        <v>23</v>
      </c>
      <c r="C23">
        <v>2275</v>
      </c>
      <c r="D23">
        <v>172.4</v>
      </c>
      <c r="E23">
        <v>1</v>
      </c>
    </row>
    <row r="24" spans="2:5" x14ac:dyDescent="0.25">
      <c r="B24">
        <v>27</v>
      </c>
      <c r="C24">
        <v>2340</v>
      </c>
      <c r="D24">
        <v>172.5</v>
      </c>
      <c r="E24">
        <v>1</v>
      </c>
    </row>
    <row r="25" spans="2:5" x14ac:dyDescent="0.25">
      <c r="B25">
        <v>62</v>
      </c>
      <c r="C25">
        <v>2373</v>
      </c>
      <c r="D25">
        <v>172.5</v>
      </c>
      <c r="E25">
        <v>1</v>
      </c>
    </row>
    <row r="26" spans="2:5" x14ac:dyDescent="0.25">
      <c r="B26" s="38">
        <v>66</v>
      </c>
      <c r="C26" s="38">
        <v>2298</v>
      </c>
      <c r="D26" s="38">
        <v>173.3</v>
      </c>
      <c r="E26" s="38">
        <v>1</v>
      </c>
    </row>
    <row r="27" spans="2:5" x14ac:dyDescent="0.25">
      <c r="B27">
        <v>42</v>
      </c>
      <c r="C27">
        <v>2437</v>
      </c>
      <c r="D27">
        <v>173.6</v>
      </c>
      <c r="E27">
        <v>1</v>
      </c>
    </row>
    <row r="28" spans="2:5" x14ac:dyDescent="0.25">
      <c r="B28">
        <v>53</v>
      </c>
      <c r="C28">
        <v>2448</v>
      </c>
      <c r="D28">
        <v>173.6</v>
      </c>
      <c r="E28">
        <v>1</v>
      </c>
    </row>
    <row r="29" spans="2:5" x14ac:dyDescent="0.25">
      <c r="B29">
        <v>15</v>
      </c>
      <c r="C29">
        <v>2421</v>
      </c>
      <c r="D29">
        <v>173.7</v>
      </c>
      <c r="E29">
        <v>1</v>
      </c>
    </row>
    <row r="30" spans="2:5" x14ac:dyDescent="0.25">
      <c r="B30">
        <v>49</v>
      </c>
      <c r="C30">
        <v>2433</v>
      </c>
      <c r="D30">
        <v>175.1</v>
      </c>
      <c r="E30">
        <v>1</v>
      </c>
    </row>
    <row r="31" spans="2:5" x14ac:dyDescent="0.25">
      <c r="B31">
        <v>14</v>
      </c>
      <c r="C31">
        <v>2372</v>
      </c>
      <c r="D31">
        <v>175.2</v>
      </c>
      <c r="E31">
        <v>1</v>
      </c>
    </row>
    <row r="32" spans="2:5" x14ac:dyDescent="0.25">
      <c r="B32">
        <v>56</v>
      </c>
      <c r="C32">
        <v>2434</v>
      </c>
      <c r="D32">
        <v>175.3</v>
      </c>
      <c r="E32">
        <v>1</v>
      </c>
    </row>
    <row r="33" spans="2:5" x14ac:dyDescent="0.25">
      <c r="B33">
        <v>19</v>
      </c>
      <c r="C33">
        <v>2495</v>
      </c>
      <c r="D33">
        <v>176.5</v>
      </c>
      <c r="E33">
        <v>1</v>
      </c>
    </row>
  </sheetData>
  <autoFilter ref="B1:E42" xr:uid="{EF885F35-513E-42CF-9A64-C78831A82527}">
    <sortState ref="B2:E42">
      <sortCondition ref="D1:D42"/>
    </sortState>
  </autoFilter>
  <conditionalFormatting sqref="I47:J48 H27:I33 H43:I46 D34:E42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tugasKelompokFinal</vt:lpstr>
      <vt:lpstr>tugasKelompok</vt:lpstr>
      <vt:lpstr>tugasKelompokTerbaru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S</dc:creator>
  <cp:lastModifiedBy>Ari S</cp:lastModifiedBy>
  <dcterms:created xsi:type="dcterms:W3CDTF">2019-10-14T14:48:41Z</dcterms:created>
  <dcterms:modified xsi:type="dcterms:W3CDTF">2019-10-16T06:28:58Z</dcterms:modified>
</cp:coreProperties>
</file>