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w/Dropbox/00_code/_Elenchos/_faminepred/famine-prediction/data/processed/"/>
    </mc:Choice>
  </mc:AlternateContent>
  <xr:revisionPtr revIDLastSave="0" documentId="13_ncr:1_{48D023E9-FD28-4847-94D3-7C68B1B51D79}" xr6:coauthVersionLast="47" xr6:coauthVersionMax="47" xr10:uidLastSave="{00000000-0000-0000-0000-000000000000}"/>
  <bookViews>
    <workbookView xWindow="7160" yWindow="1760" windowWidth="24640" windowHeight="12940" activeTab="4" xr2:uid="{67F6F04C-9E9A-4942-8281-79DE535E0586}"/>
  </bookViews>
  <sheets>
    <sheet name="harvest_month" sheetId="1" r:id="rId1"/>
    <sheet name="food" sheetId="2" r:id="rId2"/>
    <sheet name="energy_intake_dist" sheetId="4" r:id="rId3"/>
    <sheet name="BMI_intake" sheetId="3" r:id="rId4"/>
    <sheet name="642-inputs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50" i="7" l="1"/>
  <c r="M50" i="7"/>
  <c r="N49" i="7"/>
  <c r="M49" i="7"/>
  <c r="N48" i="7"/>
  <c r="M48" i="7"/>
  <c r="N47" i="7"/>
  <c r="M47" i="7"/>
  <c r="N46" i="7"/>
  <c r="M46" i="7"/>
  <c r="N45" i="7"/>
  <c r="M45" i="7"/>
  <c r="N44" i="7"/>
  <c r="M44" i="7"/>
  <c r="N43" i="7"/>
  <c r="M43" i="7"/>
  <c r="N42" i="7"/>
  <c r="M42" i="7"/>
  <c r="N41" i="7"/>
  <c r="M41" i="7"/>
  <c r="L41" i="7"/>
  <c r="N40" i="7"/>
  <c r="M40" i="7"/>
  <c r="L40" i="7"/>
  <c r="N39" i="7"/>
  <c r="M39" i="7"/>
  <c r="L39" i="7"/>
  <c r="N38" i="7"/>
  <c r="M38" i="7"/>
  <c r="L38" i="7"/>
  <c r="N37" i="7"/>
  <c r="M37" i="7"/>
  <c r="N36" i="7"/>
  <c r="M36" i="7"/>
  <c r="L36" i="7"/>
  <c r="N35" i="7"/>
  <c r="M35" i="7"/>
  <c r="L35" i="7"/>
  <c r="N34" i="7"/>
  <c r="M34" i="7"/>
  <c r="N33" i="7"/>
  <c r="M33" i="7"/>
  <c r="L33" i="7"/>
  <c r="N32" i="7"/>
  <c r="M32" i="7"/>
  <c r="L32" i="7"/>
  <c r="N31" i="7"/>
  <c r="M31" i="7"/>
  <c r="L31" i="7"/>
  <c r="N30" i="7"/>
  <c r="M30" i="7"/>
  <c r="L30" i="7"/>
  <c r="N29" i="7"/>
  <c r="M29" i="7"/>
  <c r="L29" i="7"/>
  <c r="N28" i="7"/>
  <c r="M28" i="7"/>
  <c r="L28" i="7"/>
  <c r="N27" i="7"/>
  <c r="M27" i="7"/>
  <c r="N26" i="7"/>
  <c r="M26" i="7"/>
  <c r="L26" i="7"/>
  <c r="N25" i="7"/>
  <c r="M25" i="7"/>
  <c r="L25" i="7"/>
  <c r="N24" i="7"/>
  <c r="M24" i="7"/>
  <c r="L24" i="7"/>
  <c r="N23" i="7"/>
  <c r="M23" i="7"/>
  <c r="L23" i="7"/>
  <c r="N22" i="7"/>
  <c r="M22" i="7"/>
  <c r="L22" i="7"/>
  <c r="N21" i="7"/>
  <c r="M21" i="7"/>
  <c r="L21" i="7"/>
  <c r="N20" i="7"/>
  <c r="M20" i="7"/>
  <c r="L20" i="7"/>
  <c r="N19" i="7"/>
  <c r="M19" i="7"/>
  <c r="L19" i="7"/>
  <c r="N18" i="7"/>
  <c r="M18" i="7"/>
  <c r="L18" i="7"/>
  <c r="N17" i="7"/>
  <c r="M17" i="7"/>
  <c r="L17" i="7"/>
  <c r="N16" i="7"/>
  <c r="M16" i="7"/>
  <c r="L16" i="7"/>
  <c r="N15" i="7"/>
  <c r="M15" i="7"/>
  <c r="L15" i="7"/>
  <c r="N14" i="7"/>
  <c r="M14" i="7"/>
  <c r="L14" i="7"/>
  <c r="N13" i="7"/>
  <c r="M13" i="7"/>
  <c r="L13" i="7"/>
  <c r="N12" i="7"/>
  <c r="M12" i="7"/>
  <c r="L12" i="7"/>
  <c r="N11" i="7"/>
  <c r="M11" i="7"/>
  <c r="L11" i="7"/>
  <c r="N10" i="7"/>
  <c r="M10" i="7"/>
  <c r="L10" i="7"/>
  <c r="N9" i="7"/>
  <c r="M9" i="7"/>
  <c r="L9" i="7"/>
  <c r="N8" i="7"/>
  <c r="M8" i="7"/>
  <c r="L8" i="7"/>
  <c r="N7" i="7"/>
  <c r="M7" i="7"/>
  <c r="L7" i="7"/>
  <c r="N6" i="7"/>
  <c r="M6" i="7"/>
  <c r="L6" i="7"/>
  <c r="N5" i="7"/>
  <c r="M5" i="7"/>
  <c r="L5" i="7"/>
  <c r="L44" i="7" s="1"/>
  <c r="N4" i="7"/>
  <c r="M4" i="7"/>
  <c r="L4" i="7"/>
  <c r="L34" i="7" s="1"/>
  <c r="N3" i="7"/>
  <c r="M3" i="7"/>
  <c r="M10" i="2"/>
  <c r="M9" i="2"/>
  <c r="M8" i="2"/>
  <c r="M7" i="2"/>
  <c r="L10" i="2"/>
  <c r="L9" i="2"/>
  <c r="L8" i="2"/>
  <c r="L7" i="2"/>
  <c r="K10" i="2"/>
  <c r="K9" i="2"/>
  <c r="K8" i="2"/>
  <c r="K7" i="2"/>
  <c r="J10" i="2"/>
  <c r="J9" i="2"/>
  <c r="J8" i="2"/>
  <c r="J7" i="2"/>
  <c r="I7" i="2"/>
  <c r="H10" i="2"/>
  <c r="G10" i="2"/>
  <c r="F10" i="2"/>
  <c r="E10" i="2"/>
  <c r="D10" i="2"/>
  <c r="C10" i="2"/>
  <c r="B10" i="2"/>
  <c r="I10" i="2"/>
  <c r="H9" i="2"/>
  <c r="G9" i="2"/>
  <c r="F9" i="2"/>
  <c r="E9" i="2"/>
  <c r="D9" i="2"/>
  <c r="C9" i="2"/>
  <c r="B9" i="2"/>
  <c r="I9" i="2"/>
  <c r="H8" i="2"/>
  <c r="G8" i="2"/>
  <c r="F8" i="2"/>
  <c r="E8" i="2"/>
  <c r="D8" i="2"/>
  <c r="C8" i="2"/>
  <c r="B8" i="2"/>
  <c r="I8" i="2"/>
  <c r="H7" i="2"/>
  <c r="G7" i="2"/>
  <c r="E7" i="2"/>
  <c r="D7" i="2"/>
  <c r="C7" i="2"/>
  <c r="B7" i="2"/>
  <c r="F2" i="2"/>
  <c r="F7" i="2" s="1"/>
  <c r="L48" i="7" l="1"/>
  <c r="L45" i="7"/>
  <c r="L42" i="7"/>
  <c r="L49" i="7"/>
  <c r="L46" i="7"/>
  <c r="L43" i="7"/>
  <c r="L50" i="7"/>
  <c r="L27" i="7"/>
  <c r="L37" i="7"/>
  <c r="L47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tc={9956AFF2-DA56-4DCE-993B-E03D71BFFD84}</author>
    <author>tc={F993BFE8-7118-4B52-BEA0-013DAA990B38}</author>
  </authors>
  <commentList>
    <comment ref="F2" authorId="0" shapeId="0" xr:uid="{F39D56F4-C939-4F47-B1BF-8BA1CAA3CF8E}">
      <text>
        <r>
          <rPr>
            <sz val="9"/>
            <color theme="1"/>
            <rFont val="Verdana"/>
            <family val="2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Added 500 kg household stock for 20% of households (farmers, plus some with traders etc) = 320,000 MT
Reply:
    Plus another 50,000 MT stock with small traders</t>
        </r>
      </text>
    </comment>
    <comment ref="E10" authorId="1" shapeId="0" xr:uid="{DBACCFD6-2DE6-AD45-BC3B-C73CEBD82676}">
      <text>
        <r>
          <rPr>
            <sz val="9"/>
            <color theme="1"/>
            <rFont val="Verdana"/>
            <family val="2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Minus 25000 mt for livestock and 25000 mt export</t>
        </r>
      </text>
    </comment>
  </commentList>
</comments>
</file>

<file path=xl/sharedStrings.xml><?xml version="1.0" encoding="utf-8"?>
<sst xmlns="http://schemas.openxmlformats.org/spreadsheetml/2006/main" count="194" uniqueCount="143">
  <si>
    <t>sorghum harvest</t>
  </si>
  <si>
    <t>millet harvest</t>
  </si>
  <si>
    <t>wheat harvest</t>
  </si>
  <si>
    <t>wild foods</t>
  </si>
  <si>
    <t>month</t>
  </si>
  <si>
    <t>food aid</t>
  </si>
  <si>
    <t>wheat import (flour equivalent)</t>
  </si>
  <si>
    <t>wheat production</t>
  </si>
  <si>
    <t>wheat stock</t>
  </si>
  <si>
    <t>sorghum production</t>
  </si>
  <si>
    <t>sorghum and millet stock</t>
  </si>
  <si>
    <t>millet production</t>
  </si>
  <si>
    <t>wild grains, maize and rice</t>
  </si>
  <si>
    <t>2023-4</t>
  </si>
  <si>
    <t>2024-5</t>
  </si>
  <si>
    <t>2025-6</t>
  </si>
  <si>
    <t>2026-7</t>
  </si>
  <si>
    <t>percentage conversion loss (and kept for seed)</t>
  </si>
  <si>
    <t>year</t>
  </si>
  <si>
    <t>2023-4_postloss</t>
  </si>
  <si>
    <t>2024-5_postloss</t>
  </si>
  <si>
    <t>2025-6_postloss</t>
  </si>
  <si>
    <t>2026-7_postloss</t>
  </si>
  <si>
    <t>El Fasher</t>
  </si>
  <si>
    <t>El Obeid</t>
  </si>
  <si>
    <t>IDP</t>
  </si>
  <si>
    <t>KRT</t>
  </si>
  <si>
    <t>gr1</t>
  </si>
  <si>
    <t>gr2</t>
  </si>
  <si>
    <t>gr3</t>
  </si>
  <si>
    <t>gr4</t>
  </si>
  <si>
    <t>gr5</t>
  </si>
  <si>
    <t>gr6</t>
  </si>
  <si>
    <t>gr7</t>
  </si>
  <si>
    <t>gr8</t>
  </si>
  <si>
    <t>gr9</t>
  </si>
  <si>
    <t>gr10</t>
  </si>
  <si>
    <t>gr11</t>
  </si>
  <si>
    <t>gr12</t>
  </si>
  <si>
    <t>gr13</t>
  </si>
  <si>
    <t>gr14</t>
  </si>
  <si>
    <t>gr15</t>
  </si>
  <si>
    <t>gr16</t>
  </si>
  <si>
    <t>gr17</t>
  </si>
  <si>
    <t>gr18</t>
  </si>
  <si>
    <t>gr19</t>
  </si>
  <si>
    <t>gr20</t>
  </si>
  <si>
    <t>gr21</t>
  </si>
  <si>
    <t>gr22</t>
  </si>
  <si>
    <t>gr23</t>
  </si>
  <si>
    <t>gr24</t>
  </si>
  <si>
    <t>gr25</t>
  </si>
  <si>
    <t>gr26</t>
  </si>
  <si>
    <t>gr27</t>
  </si>
  <si>
    <t>gr28</t>
  </si>
  <si>
    <t>gr29</t>
  </si>
  <si>
    <t>gr30</t>
  </si>
  <si>
    <t>gr31</t>
  </si>
  <si>
    <t>gr32</t>
  </si>
  <si>
    <t>gr33</t>
  </si>
  <si>
    <t>gr34</t>
  </si>
  <si>
    <t>gr35</t>
  </si>
  <si>
    <t>gr36</t>
  </si>
  <si>
    <t>gr37</t>
  </si>
  <si>
    <t>gr38</t>
  </si>
  <si>
    <t>gr39</t>
  </si>
  <si>
    <t>gr40</t>
  </si>
  <si>
    <t>gr41</t>
  </si>
  <si>
    <t>gr42</t>
  </si>
  <si>
    <t>gr43</t>
  </si>
  <si>
    <t>gr44</t>
  </si>
  <si>
    <t>gr45</t>
  </si>
  <si>
    <t>gr46</t>
  </si>
  <si>
    <t>gr47</t>
  </si>
  <si>
    <t>gr48</t>
  </si>
  <si>
    <t>gr49</t>
  </si>
  <si>
    <t>gr50</t>
  </si>
  <si>
    <t>gr51</t>
  </si>
  <si>
    <t>gr52</t>
  </si>
  <si>
    <t>gr53</t>
  </si>
  <si>
    <t>gr54</t>
  </si>
  <si>
    <t>gr55</t>
  </si>
  <si>
    <t>gr56</t>
  </si>
  <si>
    <t>gr57</t>
  </si>
  <si>
    <t>gr58</t>
  </si>
  <si>
    <t>gr59</t>
  </si>
  <si>
    <t>gr60</t>
  </si>
  <si>
    <t>gr61</t>
  </si>
  <si>
    <t>gr62</t>
  </si>
  <si>
    <t>gr63</t>
  </si>
  <si>
    <t>gr64</t>
  </si>
  <si>
    <t>gr65</t>
  </si>
  <si>
    <t>gr66</t>
  </si>
  <si>
    <t>gr67</t>
  </si>
  <si>
    <t>gr68</t>
  </si>
  <si>
    <t>gr69</t>
  </si>
  <si>
    <t>gr70</t>
  </si>
  <si>
    <t>gr71</t>
  </si>
  <si>
    <t>gr72</t>
  </si>
  <si>
    <t>gr73</t>
  </si>
  <si>
    <t>gr74</t>
  </si>
  <si>
    <t>gr75</t>
  </si>
  <si>
    <t>gr76</t>
  </si>
  <si>
    <t>gr77</t>
  </si>
  <si>
    <t>gr78</t>
  </si>
  <si>
    <t>gr79</t>
  </si>
  <si>
    <t>gr80</t>
  </si>
  <si>
    <t>gr81</t>
  </si>
  <si>
    <t>gr82</t>
  </si>
  <si>
    <t>gr83</t>
  </si>
  <si>
    <t>gr84</t>
  </si>
  <si>
    <t>total</t>
  </si>
  <si>
    <t>allcalories</t>
  </si>
  <si>
    <t>graincalories</t>
  </si>
  <si>
    <t>0.01</t>
  </si>
  <si>
    <t>0.05</t>
  </si>
  <si>
    <t>0.02</t>
  </si>
  <si>
    <t>0.03</t>
  </si>
  <si>
    <t>0.04</t>
  </si>
  <si>
    <t>0.06</t>
  </si>
  <si>
    <t>0.07</t>
  </si>
  <si>
    <t>0.08</t>
  </si>
  <si>
    <t>0.12</t>
  </si>
  <si>
    <t>0.16</t>
  </si>
  <si>
    <t>0.1</t>
  </si>
  <si>
    <t>0.15</t>
  </si>
  <si>
    <t>0.4</t>
  </si>
  <si>
    <t>0.45</t>
  </si>
  <si>
    <t>verify</t>
  </si>
  <si>
    <t>foodaid_assumption_331</t>
  </si>
  <si>
    <t>foodaid_assumption_221</t>
  </si>
  <si>
    <t>foodaid_assumption_431</t>
  </si>
  <si>
    <t>foodaid_assumption_642</t>
  </si>
  <si>
    <t>foodaid_assumption_886</t>
  </si>
  <si>
    <t>wheat import</t>
  </si>
  <si>
    <t>sorghum stock</t>
  </si>
  <si>
    <t>month-year</t>
  </si>
  <si>
    <t>total-inflow</t>
  </si>
  <si>
    <t>EF</t>
  </si>
  <si>
    <t>migration %</t>
  </si>
  <si>
    <t>migration</t>
  </si>
  <si>
    <t>births</t>
  </si>
  <si>
    <t>deaths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</si>
</sst>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 * #,##0_ ;_ * \-#,##0_ ;_ * &quot;-&quot;??_ ;_ @_ "/>
    <numFmt numFmtId="165" formatCode="0.0%"/>
  </numFmts>
  <fonts count="1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rgb="FF0070C0"/>
      <name val="Verdana"/>
      <family val="2"/>
    </font>
    <font>
      <sz val="9"/>
      <color theme="1"/>
      <name val="Verdana"/>
      <family val="2"/>
    </font>
    <font>
      <b/>
      <sz val="9"/>
      <color rgb="FF0070C0"/>
      <name val="Verdana"/>
      <family val="2"/>
    </font>
    <font>
      <b/>
      <sz val="9"/>
      <color rgb="FF000000"/>
      <name val="Verdana"/>
      <family val="2"/>
    </font>
    <font>
      <sz val="9"/>
      <color rgb="FF000000"/>
      <name val="Verdana"/>
      <family val="2"/>
    </font>
    <font>
      <sz val="9"/>
      <color rgb="FF000000"/>
      <name val="Univers"/>
      <family val="2"/>
      <charset val="1"/>
    </font>
    <font>
      <i/>
      <sz val="9"/>
      <color rgb="FF000000"/>
      <name val="Univers"/>
      <family val="2"/>
      <charset val="1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Verdana"/>
      <family val="2"/>
    </font>
  </fonts>
  <fills count="1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FFE699"/>
        <bgColor rgb="FF000000"/>
      </patternFill>
    </fill>
    <fill>
      <patternFill patternType="solid">
        <fgColor rgb="FFFFD966"/>
        <bgColor rgb="FF0000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1">
    <xf numFmtId="0" fontId="0" fillId="0" borderId="0" xfId="0"/>
    <xf numFmtId="0" fontId="2" fillId="0" borderId="0" xfId="0" applyFont="1"/>
    <xf numFmtId="17" fontId="2" fillId="0" borderId="0" xfId="0" applyNumberFormat="1" applyFont="1"/>
    <xf numFmtId="17" fontId="2" fillId="2" borderId="0" xfId="0" applyNumberFormat="1" applyFont="1" applyFill="1"/>
    <xf numFmtId="9" fontId="2" fillId="2" borderId="0" xfId="2" applyFont="1" applyFill="1"/>
    <xf numFmtId="0" fontId="2" fillId="2" borderId="0" xfId="0" applyFont="1" applyFill="1"/>
    <xf numFmtId="9" fontId="2" fillId="2" borderId="0" xfId="0" applyNumberFormat="1" applyFont="1" applyFill="1"/>
    <xf numFmtId="17" fontId="2" fillId="3" borderId="0" xfId="0" applyNumberFormat="1" applyFont="1" applyFill="1"/>
    <xf numFmtId="9" fontId="2" fillId="3" borderId="0" xfId="2" applyFont="1" applyFill="1"/>
    <xf numFmtId="0" fontId="2" fillId="3" borderId="0" xfId="0" applyFont="1" applyFill="1"/>
    <xf numFmtId="17" fontId="2" fillId="4" borderId="0" xfId="0" applyNumberFormat="1" applyFont="1" applyFill="1"/>
    <xf numFmtId="9" fontId="2" fillId="4" borderId="0" xfId="2" applyFont="1" applyFill="1"/>
    <xf numFmtId="0" fontId="2" fillId="4" borderId="0" xfId="0" applyFont="1" applyFill="1"/>
    <xf numFmtId="17" fontId="2" fillId="5" borderId="0" xfId="0" applyNumberFormat="1" applyFont="1" applyFill="1"/>
    <xf numFmtId="9" fontId="2" fillId="5" borderId="0" xfId="2" applyFont="1" applyFill="1"/>
    <xf numFmtId="0" fontId="2" fillId="5" borderId="0" xfId="0" applyFont="1" applyFill="1"/>
    <xf numFmtId="164" fontId="2" fillId="2" borderId="0" xfId="1" applyNumberFormat="1" applyFont="1" applyFill="1"/>
    <xf numFmtId="164" fontId="4" fillId="2" borderId="0" xfId="1" applyNumberFormat="1" applyFont="1" applyFill="1"/>
    <xf numFmtId="165" fontId="2" fillId="6" borderId="0" xfId="0" applyNumberFormat="1" applyFont="1" applyFill="1"/>
    <xf numFmtId="164" fontId="2" fillId="3" borderId="0" xfId="1" applyNumberFormat="1" applyFont="1" applyFill="1"/>
    <xf numFmtId="164" fontId="2" fillId="4" borderId="0" xfId="1" applyNumberFormat="1" applyFont="1" applyFill="1"/>
    <xf numFmtId="164" fontId="2" fillId="7" borderId="0" xfId="1" applyNumberFormat="1" applyFont="1" applyFill="1"/>
    <xf numFmtId="0" fontId="5" fillId="0" borderId="0" xfId="0" applyFont="1"/>
    <xf numFmtId="0" fontId="6" fillId="0" borderId="0" xfId="0" applyFont="1"/>
    <xf numFmtId="0" fontId="6" fillId="8" borderId="0" xfId="0" applyFont="1" applyFill="1"/>
    <xf numFmtId="0" fontId="6" fillId="9" borderId="0" xfId="0" applyFont="1" applyFill="1"/>
    <xf numFmtId="0" fontId="6" fillId="10" borderId="0" xfId="0" applyFont="1" applyFill="1"/>
    <xf numFmtId="0" fontId="6" fillId="11" borderId="0" xfId="0" applyFont="1" applyFill="1"/>
    <xf numFmtId="0" fontId="7" fillId="0" borderId="0" xfId="0" applyFont="1"/>
    <xf numFmtId="0" fontId="8" fillId="0" borderId="0" xfId="0" applyFont="1"/>
    <xf numFmtId="0" fontId="7" fillId="12" borderId="0" xfId="0" applyFont="1" applyFill="1"/>
    <xf numFmtId="0" fontId="7" fillId="13" borderId="0" xfId="0" applyFont="1" applyFill="1"/>
    <xf numFmtId="0" fontId="7" fillId="14" borderId="0" xfId="0" applyFont="1" applyFill="1"/>
    <xf numFmtId="0" fontId="10" fillId="0" borderId="0" xfId="0" applyFont="1"/>
    <xf numFmtId="0" fontId="11" fillId="0" borderId="0" xfId="0" applyFont="1"/>
    <xf numFmtId="164" fontId="0" fillId="0" borderId="0" xfId="1" applyNumberFormat="1" applyFont="1"/>
    <xf numFmtId="164" fontId="0" fillId="2" borderId="0" xfId="1" applyNumberFormat="1" applyFont="1" applyFill="1"/>
    <xf numFmtId="164" fontId="0" fillId="3" borderId="0" xfId="1" applyNumberFormat="1" applyFont="1" applyFill="1"/>
    <xf numFmtId="164" fontId="0" fillId="4" borderId="0" xfId="1" applyNumberFormat="1" applyFont="1" applyFill="1"/>
    <xf numFmtId="164" fontId="0" fillId="5" borderId="0" xfId="1" applyNumberFormat="1" applyFont="1" applyFill="1"/>
    <xf numFmtId="9" fontId="0" fillId="0" borderId="0" xfId="0" applyNumberFormat="1"/>
    <xf numFmtId="0" fontId="0" fillId="2" borderId="0" xfId="0" applyFill="1"/>
    <xf numFmtId="0" fontId="12" fillId="2" borderId="0" xfId="0" applyFont="1" applyFill="1"/>
    <xf numFmtId="9" fontId="0" fillId="2" borderId="0" xfId="2" applyFont="1" applyFill="1"/>
    <xf numFmtId="164" fontId="12" fillId="2" borderId="0" xfId="0" applyNumberFormat="1" applyFont="1" applyFill="1"/>
    <xf numFmtId="9" fontId="0" fillId="3" borderId="0" xfId="2" applyFont="1" applyFill="1"/>
    <xf numFmtId="164" fontId="0" fillId="3" borderId="0" xfId="0" applyNumberFormat="1" applyFill="1"/>
    <xf numFmtId="9" fontId="0" fillId="4" borderId="0" xfId="2" applyFont="1" applyFill="1"/>
    <xf numFmtId="164" fontId="0" fillId="4" borderId="0" xfId="0" applyNumberFormat="1" applyFill="1"/>
    <xf numFmtId="9" fontId="0" fillId="5" borderId="0" xfId="2" applyFont="1" applyFill="1"/>
    <xf numFmtId="164" fontId="0" fillId="5" borderId="0" xfId="0" applyNumberFormat="1" applyFill="1"/>
  </cellXfs>
  <cellStyles count="3">
    <cellStyle name="Comma" xfId="1" builtinId="3"/>
    <cellStyle name="Normal" xfId="0" builtinId="0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A95F3-3017-2643-8ADF-87B8147CFC18}">
  <dimension ref="A1:E50"/>
  <sheetViews>
    <sheetView workbookViewId="0">
      <selection activeCell="F12" sqref="F12"/>
    </sheetView>
  </sheetViews>
  <sheetFormatPr baseColWidth="10" defaultRowHeight="16" x14ac:dyDescent="0.2"/>
  <sheetData>
    <row r="1" spans="1:5" x14ac:dyDescent="0.2">
      <c r="A1" s="1" t="s">
        <v>4</v>
      </c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">
      <c r="A2" s="2">
        <v>45170</v>
      </c>
      <c r="B2" s="1"/>
      <c r="C2" s="1"/>
      <c r="D2" s="1"/>
      <c r="E2" s="1"/>
    </row>
    <row r="3" spans="1:5" x14ac:dyDescent="0.2">
      <c r="A3" s="3">
        <v>45200</v>
      </c>
      <c r="B3" s="4">
        <v>0.25</v>
      </c>
      <c r="C3" s="4">
        <v>0.3</v>
      </c>
      <c r="D3" s="5"/>
      <c r="E3" s="6">
        <v>0.1</v>
      </c>
    </row>
    <row r="4" spans="1:5" x14ac:dyDescent="0.2">
      <c r="A4" s="3">
        <v>45231</v>
      </c>
      <c r="B4" s="4">
        <v>0.4</v>
      </c>
      <c r="C4" s="4">
        <v>0.6</v>
      </c>
      <c r="D4" s="5"/>
      <c r="E4" s="6">
        <v>0.05</v>
      </c>
    </row>
    <row r="5" spans="1:5" x14ac:dyDescent="0.2">
      <c r="A5" s="3">
        <v>45261</v>
      </c>
      <c r="B5" s="4">
        <v>0.35</v>
      </c>
      <c r="C5" s="4">
        <v>0.1</v>
      </c>
      <c r="D5" s="5"/>
      <c r="E5" s="6">
        <v>0.02</v>
      </c>
    </row>
    <row r="6" spans="1:5" x14ac:dyDescent="0.2">
      <c r="A6" s="3">
        <v>45292</v>
      </c>
      <c r="B6" s="5"/>
      <c r="C6" s="5"/>
      <c r="D6" s="5"/>
      <c r="E6" s="6">
        <v>0.02</v>
      </c>
    </row>
    <row r="7" spans="1:5" x14ac:dyDescent="0.2">
      <c r="A7" s="3">
        <v>45323</v>
      </c>
      <c r="B7" s="5"/>
      <c r="C7" s="5"/>
      <c r="D7" s="5"/>
      <c r="E7" s="6">
        <v>0.02</v>
      </c>
    </row>
    <row r="8" spans="1:5" x14ac:dyDescent="0.2">
      <c r="A8" s="3">
        <v>45352</v>
      </c>
      <c r="B8" s="5"/>
      <c r="C8" s="5"/>
      <c r="D8" s="4">
        <v>0.4</v>
      </c>
      <c r="E8" s="4">
        <v>0.02</v>
      </c>
    </row>
    <row r="9" spans="1:5" x14ac:dyDescent="0.2">
      <c r="A9" s="3">
        <v>45383</v>
      </c>
      <c r="B9" s="5"/>
      <c r="C9" s="5"/>
      <c r="D9" s="4">
        <v>0.6</v>
      </c>
      <c r="E9" s="4">
        <v>0.02</v>
      </c>
    </row>
    <row r="10" spans="1:5" x14ac:dyDescent="0.2">
      <c r="A10" s="3">
        <v>45413</v>
      </c>
      <c r="B10" s="5"/>
      <c r="C10" s="5"/>
      <c r="D10" s="5"/>
      <c r="E10" s="6">
        <v>0.02</v>
      </c>
    </row>
    <row r="11" spans="1:5" x14ac:dyDescent="0.2">
      <c r="A11" s="3">
        <v>45444</v>
      </c>
      <c r="B11" s="5"/>
      <c r="C11" s="5"/>
      <c r="D11" s="5"/>
      <c r="E11" s="6">
        <v>0.04</v>
      </c>
    </row>
    <row r="12" spans="1:5" x14ac:dyDescent="0.2">
      <c r="A12" s="3">
        <v>45474</v>
      </c>
      <c r="B12" s="5"/>
      <c r="C12" s="5"/>
      <c r="D12" s="5"/>
      <c r="E12" s="6">
        <v>0.12</v>
      </c>
    </row>
    <row r="13" spans="1:5" x14ac:dyDescent="0.2">
      <c r="A13" s="3">
        <v>45505</v>
      </c>
      <c r="B13" s="5"/>
      <c r="C13" s="5"/>
      <c r="D13" s="5"/>
      <c r="E13" s="6">
        <v>0.25</v>
      </c>
    </row>
    <row r="14" spans="1:5" x14ac:dyDescent="0.2">
      <c r="A14" s="3">
        <v>45536</v>
      </c>
      <c r="B14" s="5"/>
      <c r="C14" s="5"/>
      <c r="D14" s="5"/>
      <c r="E14" s="6">
        <v>0.32</v>
      </c>
    </row>
    <row r="15" spans="1:5" x14ac:dyDescent="0.2">
      <c r="A15" s="7">
        <v>45566</v>
      </c>
      <c r="B15" s="8">
        <v>0.25</v>
      </c>
      <c r="C15" s="8">
        <v>0.3</v>
      </c>
      <c r="D15" s="9"/>
      <c r="E15" s="8">
        <v>0.1</v>
      </c>
    </row>
    <row r="16" spans="1:5" x14ac:dyDescent="0.2">
      <c r="A16" s="7">
        <v>45597</v>
      </c>
      <c r="B16" s="8">
        <v>0.4</v>
      </c>
      <c r="C16" s="8">
        <v>0.6</v>
      </c>
      <c r="D16" s="9"/>
      <c r="E16" s="8">
        <v>0.05</v>
      </c>
    </row>
    <row r="17" spans="1:5" x14ac:dyDescent="0.2">
      <c r="A17" s="7">
        <v>45627</v>
      </c>
      <c r="B17" s="8">
        <v>0.35</v>
      </c>
      <c r="C17" s="8">
        <v>0.1</v>
      </c>
      <c r="D17" s="9"/>
      <c r="E17" s="8">
        <v>0.02</v>
      </c>
    </row>
    <row r="18" spans="1:5" x14ac:dyDescent="0.2">
      <c r="A18" s="7">
        <v>45658</v>
      </c>
      <c r="B18" s="9"/>
      <c r="C18" s="9"/>
      <c r="D18" s="9"/>
      <c r="E18" s="8">
        <v>0.02</v>
      </c>
    </row>
    <row r="19" spans="1:5" x14ac:dyDescent="0.2">
      <c r="A19" s="7">
        <v>45689</v>
      </c>
      <c r="B19" s="9"/>
      <c r="C19" s="9"/>
      <c r="D19" s="9"/>
      <c r="E19" s="8">
        <v>0.02</v>
      </c>
    </row>
    <row r="20" spans="1:5" x14ac:dyDescent="0.2">
      <c r="A20" s="7">
        <v>45717</v>
      </c>
      <c r="B20" s="9"/>
      <c r="C20" s="9"/>
      <c r="D20" s="8">
        <v>0.4</v>
      </c>
      <c r="E20" s="8">
        <v>0.02</v>
      </c>
    </row>
    <row r="21" spans="1:5" x14ac:dyDescent="0.2">
      <c r="A21" s="7">
        <v>45748</v>
      </c>
      <c r="B21" s="9"/>
      <c r="C21" s="9"/>
      <c r="D21" s="8">
        <v>0.6</v>
      </c>
      <c r="E21" s="8">
        <v>0.02</v>
      </c>
    </row>
    <row r="22" spans="1:5" x14ac:dyDescent="0.2">
      <c r="A22" s="7">
        <v>45778</v>
      </c>
      <c r="B22" s="9"/>
      <c r="C22" s="9"/>
      <c r="D22" s="9"/>
      <c r="E22" s="8">
        <v>0.02</v>
      </c>
    </row>
    <row r="23" spans="1:5" x14ac:dyDescent="0.2">
      <c r="A23" s="7">
        <v>45809</v>
      </c>
      <c r="B23" s="9"/>
      <c r="C23" s="9"/>
      <c r="D23" s="9"/>
      <c r="E23" s="8">
        <v>0.04</v>
      </c>
    </row>
    <row r="24" spans="1:5" x14ac:dyDescent="0.2">
      <c r="A24" s="7">
        <v>45839</v>
      </c>
      <c r="B24" s="9"/>
      <c r="C24" s="9"/>
      <c r="D24" s="9"/>
      <c r="E24" s="8">
        <v>0.12</v>
      </c>
    </row>
    <row r="25" spans="1:5" x14ac:dyDescent="0.2">
      <c r="A25" s="7">
        <v>45870</v>
      </c>
      <c r="B25" s="9"/>
      <c r="C25" s="9"/>
      <c r="D25" s="9"/>
      <c r="E25" s="8">
        <v>0.25</v>
      </c>
    </row>
    <row r="26" spans="1:5" x14ac:dyDescent="0.2">
      <c r="A26" s="7">
        <v>45901</v>
      </c>
      <c r="B26" s="9"/>
      <c r="C26" s="9"/>
      <c r="D26" s="9"/>
      <c r="E26" s="8">
        <v>0.32</v>
      </c>
    </row>
    <row r="27" spans="1:5" x14ac:dyDescent="0.2">
      <c r="A27" s="10">
        <v>45931</v>
      </c>
      <c r="B27" s="11">
        <v>0.25</v>
      </c>
      <c r="C27" s="11">
        <v>0.3</v>
      </c>
      <c r="D27" s="12"/>
      <c r="E27" s="11">
        <v>0.1</v>
      </c>
    </row>
    <row r="28" spans="1:5" x14ac:dyDescent="0.2">
      <c r="A28" s="10">
        <v>45962</v>
      </c>
      <c r="B28" s="11">
        <v>0.4</v>
      </c>
      <c r="C28" s="11">
        <v>0.6</v>
      </c>
      <c r="D28" s="12"/>
      <c r="E28" s="11">
        <v>0.05</v>
      </c>
    </row>
    <row r="29" spans="1:5" x14ac:dyDescent="0.2">
      <c r="A29" s="10">
        <v>45992</v>
      </c>
      <c r="B29" s="11">
        <v>0.35</v>
      </c>
      <c r="C29" s="11">
        <v>0.1</v>
      </c>
      <c r="D29" s="12"/>
      <c r="E29" s="11">
        <v>0.02</v>
      </c>
    </row>
    <row r="30" spans="1:5" x14ac:dyDescent="0.2">
      <c r="A30" s="10">
        <v>46023</v>
      </c>
      <c r="B30" s="12"/>
      <c r="C30" s="12"/>
      <c r="D30" s="12"/>
      <c r="E30" s="11">
        <v>0.02</v>
      </c>
    </row>
    <row r="31" spans="1:5" x14ac:dyDescent="0.2">
      <c r="A31" s="10">
        <v>46054</v>
      </c>
      <c r="B31" s="12"/>
      <c r="C31" s="12"/>
      <c r="D31" s="12"/>
      <c r="E31" s="11">
        <v>0.02</v>
      </c>
    </row>
    <row r="32" spans="1:5" x14ac:dyDescent="0.2">
      <c r="A32" s="10">
        <v>46082</v>
      </c>
      <c r="B32" s="12"/>
      <c r="C32" s="12"/>
      <c r="D32" s="11">
        <v>0.4</v>
      </c>
      <c r="E32" s="11">
        <v>0.02</v>
      </c>
    </row>
    <row r="33" spans="1:5" x14ac:dyDescent="0.2">
      <c r="A33" s="10">
        <v>46113</v>
      </c>
      <c r="B33" s="12"/>
      <c r="C33" s="12"/>
      <c r="D33" s="11">
        <v>0.6</v>
      </c>
      <c r="E33" s="11">
        <v>0.02</v>
      </c>
    </row>
    <row r="34" spans="1:5" x14ac:dyDescent="0.2">
      <c r="A34" s="10">
        <v>46143</v>
      </c>
      <c r="B34" s="12"/>
      <c r="C34" s="12"/>
      <c r="D34" s="12"/>
      <c r="E34" s="11">
        <v>0.02</v>
      </c>
    </row>
    <row r="35" spans="1:5" x14ac:dyDescent="0.2">
      <c r="A35" s="10">
        <v>46174</v>
      </c>
      <c r="B35" s="12"/>
      <c r="C35" s="12"/>
      <c r="D35" s="12"/>
      <c r="E35" s="11">
        <v>0.04</v>
      </c>
    </row>
    <row r="36" spans="1:5" x14ac:dyDescent="0.2">
      <c r="A36" s="10">
        <v>46204</v>
      </c>
      <c r="B36" s="12"/>
      <c r="C36" s="12"/>
      <c r="D36" s="12"/>
      <c r="E36" s="11">
        <v>0.12</v>
      </c>
    </row>
    <row r="37" spans="1:5" x14ac:dyDescent="0.2">
      <c r="A37" s="10">
        <v>46235</v>
      </c>
      <c r="B37" s="12"/>
      <c r="C37" s="12"/>
      <c r="D37" s="12"/>
      <c r="E37" s="11">
        <v>0.25</v>
      </c>
    </row>
    <row r="38" spans="1:5" x14ac:dyDescent="0.2">
      <c r="A38" s="10">
        <v>46266</v>
      </c>
      <c r="B38" s="12"/>
      <c r="C38" s="12"/>
      <c r="D38" s="12"/>
      <c r="E38" s="11">
        <v>0.32</v>
      </c>
    </row>
    <row r="39" spans="1:5" x14ac:dyDescent="0.2">
      <c r="A39" s="13">
        <v>46296</v>
      </c>
      <c r="B39" s="14">
        <v>0.25</v>
      </c>
      <c r="C39" s="14">
        <v>0.3</v>
      </c>
      <c r="D39" s="15"/>
      <c r="E39" s="14">
        <v>0.1</v>
      </c>
    </row>
    <row r="40" spans="1:5" x14ac:dyDescent="0.2">
      <c r="A40" s="13">
        <v>46327</v>
      </c>
      <c r="B40" s="14">
        <v>0.4</v>
      </c>
      <c r="C40" s="14">
        <v>0.6</v>
      </c>
      <c r="D40" s="15"/>
      <c r="E40" s="14">
        <v>0.05</v>
      </c>
    </row>
    <row r="41" spans="1:5" x14ac:dyDescent="0.2">
      <c r="A41" s="13">
        <v>46357</v>
      </c>
      <c r="B41" s="14">
        <v>0.35</v>
      </c>
      <c r="C41" s="14">
        <v>0.1</v>
      </c>
      <c r="D41" s="15"/>
      <c r="E41" s="14">
        <v>0.02</v>
      </c>
    </row>
    <row r="42" spans="1:5" x14ac:dyDescent="0.2">
      <c r="A42" s="13">
        <v>46388</v>
      </c>
      <c r="B42" s="15"/>
      <c r="C42" s="15"/>
      <c r="D42" s="15"/>
      <c r="E42" s="14">
        <v>0.02</v>
      </c>
    </row>
    <row r="43" spans="1:5" x14ac:dyDescent="0.2">
      <c r="A43" s="13">
        <v>46419</v>
      </c>
      <c r="B43" s="15"/>
      <c r="C43" s="15"/>
      <c r="D43" s="15"/>
      <c r="E43" s="14">
        <v>0.02</v>
      </c>
    </row>
    <row r="44" spans="1:5" x14ac:dyDescent="0.2">
      <c r="A44" s="13">
        <v>46447</v>
      </c>
      <c r="B44" s="15"/>
      <c r="C44" s="15"/>
      <c r="D44" s="14">
        <v>0.4</v>
      </c>
      <c r="E44" s="14">
        <v>0.02</v>
      </c>
    </row>
    <row r="45" spans="1:5" x14ac:dyDescent="0.2">
      <c r="A45" s="13">
        <v>46478</v>
      </c>
      <c r="B45" s="15"/>
      <c r="C45" s="15"/>
      <c r="D45" s="14">
        <v>0.6</v>
      </c>
      <c r="E45" s="14">
        <v>0.02</v>
      </c>
    </row>
    <row r="46" spans="1:5" x14ac:dyDescent="0.2">
      <c r="A46" s="13">
        <v>46508</v>
      </c>
      <c r="B46" s="15"/>
      <c r="C46" s="15"/>
      <c r="D46" s="15"/>
      <c r="E46" s="14">
        <v>0.02</v>
      </c>
    </row>
    <row r="47" spans="1:5" x14ac:dyDescent="0.2">
      <c r="A47" s="13">
        <v>46539</v>
      </c>
      <c r="B47" s="15"/>
      <c r="C47" s="15"/>
      <c r="D47" s="15"/>
      <c r="E47" s="14">
        <v>0.04</v>
      </c>
    </row>
    <row r="48" spans="1:5" x14ac:dyDescent="0.2">
      <c r="A48" s="13">
        <v>46569</v>
      </c>
      <c r="B48" s="15"/>
      <c r="C48" s="15"/>
      <c r="D48" s="15"/>
      <c r="E48" s="14">
        <v>0.12</v>
      </c>
    </row>
    <row r="49" spans="1:5" x14ac:dyDescent="0.2">
      <c r="A49" s="13">
        <v>46600</v>
      </c>
      <c r="B49" s="15"/>
      <c r="C49" s="15"/>
      <c r="D49" s="15"/>
      <c r="E49" s="14">
        <v>0.25</v>
      </c>
    </row>
    <row r="50" spans="1:5" x14ac:dyDescent="0.2">
      <c r="A50" s="13">
        <v>46631</v>
      </c>
      <c r="B50" s="15"/>
      <c r="C50" s="15"/>
      <c r="D50" s="15"/>
      <c r="E50" s="14">
        <v>0.32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1BF40-B61D-9346-A812-36DFF6CE9210}">
  <dimension ref="A1:M10"/>
  <sheetViews>
    <sheetView workbookViewId="0">
      <selection activeCell="H14" sqref="H14"/>
    </sheetView>
  </sheetViews>
  <sheetFormatPr baseColWidth="10" defaultRowHeight="16" x14ac:dyDescent="0.2"/>
  <sheetData>
    <row r="1" spans="1:13" x14ac:dyDescent="0.2">
      <c r="A1" s="1" t="s">
        <v>18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130</v>
      </c>
      <c r="J1" s="1" t="s">
        <v>129</v>
      </c>
      <c r="K1" s="1" t="s">
        <v>131</v>
      </c>
      <c r="L1" s="1" t="s">
        <v>132</v>
      </c>
      <c r="M1" s="1" t="s">
        <v>133</v>
      </c>
    </row>
    <row r="2" spans="1:13" x14ac:dyDescent="0.2">
      <c r="A2" t="s">
        <v>13</v>
      </c>
      <c r="B2" s="16">
        <v>1250000</v>
      </c>
      <c r="C2" s="16">
        <v>378000</v>
      </c>
      <c r="D2" s="16">
        <v>10000</v>
      </c>
      <c r="E2" s="16">
        <v>3055000</v>
      </c>
      <c r="F2" s="16">
        <f>226000+48350+((48600000/5.5)*0.2*0.5)+50000</f>
        <v>1207986.3636363638</v>
      </c>
      <c r="G2" s="16">
        <v>684000</v>
      </c>
      <c r="H2" s="16">
        <v>400000</v>
      </c>
      <c r="I2" s="16">
        <v>100000</v>
      </c>
      <c r="J2" s="16">
        <v>100000</v>
      </c>
      <c r="K2" s="16">
        <v>100000</v>
      </c>
      <c r="L2" s="16">
        <v>100000</v>
      </c>
      <c r="M2" s="16">
        <v>100000</v>
      </c>
    </row>
    <row r="3" spans="1:13" x14ac:dyDescent="0.2">
      <c r="A3" t="s">
        <v>14</v>
      </c>
      <c r="B3" s="16">
        <v>1400000</v>
      </c>
      <c r="C3" s="16">
        <v>350000</v>
      </c>
      <c r="D3" s="16">
        <v>10000</v>
      </c>
      <c r="E3" s="16">
        <v>3000000</v>
      </c>
      <c r="F3" s="17">
        <v>190000</v>
      </c>
      <c r="G3" s="16">
        <v>700000</v>
      </c>
      <c r="H3" s="16">
        <v>400000</v>
      </c>
      <c r="I3" s="17">
        <v>200000</v>
      </c>
      <c r="J3" s="17">
        <v>300000</v>
      </c>
      <c r="K3" s="17">
        <v>400000</v>
      </c>
      <c r="L3" s="17">
        <v>600000</v>
      </c>
      <c r="M3" s="17">
        <v>800000</v>
      </c>
    </row>
    <row r="4" spans="1:13" x14ac:dyDescent="0.2">
      <c r="A4" t="s">
        <v>15</v>
      </c>
      <c r="B4" s="16">
        <v>1500000</v>
      </c>
      <c r="C4" s="16">
        <v>350000</v>
      </c>
      <c r="D4" s="16">
        <v>10000</v>
      </c>
      <c r="E4" s="16">
        <v>3200000</v>
      </c>
      <c r="F4" s="16">
        <v>40000</v>
      </c>
      <c r="G4" s="16">
        <v>850000</v>
      </c>
      <c r="H4" s="16">
        <v>400000</v>
      </c>
      <c r="I4" s="17">
        <v>200000</v>
      </c>
      <c r="J4" s="17">
        <v>300000</v>
      </c>
      <c r="K4" s="17">
        <v>300000</v>
      </c>
      <c r="L4" s="17">
        <v>400000</v>
      </c>
      <c r="M4" s="17">
        <v>800000</v>
      </c>
    </row>
    <row r="5" spans="1:13" x14ac:dyDescent="0.2">
      <c r="A5" t="s">
        <v>16</v>
      </c>
      <c r="B5" s="16">
        <v>1600000</v>
      </c>
      <c r="C5" s="16">
        <v>500000</v>
      </c>
      <c r="D5" s="16">
        <v>10000</v>
      </c>
      <c r="E5" s="16">
        <v>4000000</v>
      </c>
      <c r="F5" s="17">
        <v>240000</v>
      </c>
      <c r="G5" s="16">
        <v>1000000</v>
      </c>
      <c r="H5" s="16">
        <v>250000</v>
      </c>
      <c r="I5" s="17">
        <v>100000</v>
      </c>
      <c r="J5" s="17">
        <v>100000</v>
      </c>
      <c r="K5" s="17">
        <v>100000</v>
      </c>
      <c r="L5" s="17">
        <v>200000</v>
      </c>
      <c r="M5" s="17">
        <v>600000</v>
      </c>
    </row>
    <row r="6" spans="1:13" x14ac:dyDescent="0.2">
      <c r="A6" s="1" t="s">
        <v>17</v>
      </c>
      <c r="B6" s="18">
        <v>0.01</v>
      </c>
      <c r="C6" s="18">
        <v>0.37</v>
      </c>
      <c r="D6" s="18">
        <v>0.01</v>
      </c>
      <c r="E6" s="18">
        <v>9.5000000000000001E-2</v>
      </c>
      <c r="F6" s="18">
        <v>0.01</v>
      </c>
      <c r="G6" s="18">
        <v>8.5000000000000006E-2</v>
      </c>
      <c r="H6" s="18">
        <v>0.02</v>
      </c>
      <c r="I6" s="18">
        <v>0.01</v>
      </c>
      <c r="J6" s="18">
        <v>0.01</v>
      </c>
      <c r="K6" s="18">
        <v>0.01</v>
      </c>
      <c r="L6" s="18">
        <v>0.01</v>
      </c>
      <c r="M6" s="18">
        <v>0.01</v>
      </c>
    </row>
    <row r="7" spans="1:13" x14ac:dyDescent="0.2">
      <c r="A7" t="s">
        <v>19</v>
      </c>
      <c r="B7" s="16">
        <f>+(1-B$6)*B2</f>
        <v>1237500</v>
      </c>
      <c r="C7" s="16">
        <f>+(1-C$6)*C2</f>
        <v>238140</v>
      </c>
      <c r="D7" s="16">
        <f>+(1-D$6)*D2</f>
        <v>9900</v>
      </c>
      <c r="E7" s="16">
        <f>+(1-E$6)*E2</f>
        <v>2764775</v>
      </c>
      <c r="F7" s="16">
        <f>+(1-F$6)*F2</f>
        <v>1195906.5</v>
      </c>
      <c r="G7" s="16">
        <f>+(1-G$6)*G2</f>
        <v>625860</v>
      </c>
      <c r="H7" s="16">
        <f>+(1-H$6)*H2</f>
        <v>392000</v>
      </c>
      <c r="I7" s="16">
        <f>+(1-I$6)*I2</f>
        <v>99000</v>
      </c>
      <c r="J7" s="16">
        <f>+(1-J$6)*J2</f>
        <v>99000</v>
      </c>
      <c r="K7" s="16">
        <f>+(1-K$6)*K2</f>
        <v>99000</v>
      </c>
      <c r="L7" s="16">
        <f>+(1-L$6)*L2</f>
        <v>99000</v>
      </c>
      <c r="M7" s="16">
        <f>+(1-M$6)*M2</f>
        <v>99000</v>
      </c>
    </row>
    <row r="8" spans="1:13" x14ac:dyDescent="0.2">
      <c r="A8" t="s">
        <v>20</v>
      </c>
      <c r="B8" s="19">
        <f>+(1-B$6)*B3</f>
        <v>1386000</v>
      </c>
      <c r="C8" s="19">
        <f>+(1-C$6)*C3</f>
        <v>220500</v>
      </c>
      <c r="D8" s="19">
        <f>+(1-D$6)*D3</f>
        <v>9900</v>
      </c>
      <c r="E8" s="19">
        <f>+(1-E$6)*E3</f>
        <v>2715000</v>
      </c>
      <c r="F8" s="19">
        <f>+(1-F$6)*F3</f>
        <v>188100</v>
      </c>
      <c r="G8" s="19">
        <f>+(1-G$6)*G3</f>
        <v>640500</v>
      </c>
      <c r="H8" s="19">
        <f>+(1-H$6)*H3</f>
        <v>392000</v>
      </c>
      <c r="I8" s="19">
        <f>+(1-I$6)*I3</f>
        <v>198000</v>
      </c>
      <c r="J8" s="19">
        <f>+(1-J$6)*J3</f>
        <v>297000</v>
      </c>
      <c r="K8" s="19">
        <f>+(1-K$6)*K3</f>
        <v>396000</v>
      </c>
      <c r="L8" s="19">
        <f>+(1-L$6)*L3</f>
        <v>594000</v>
      </c>
      <c r="M8" s="19">
        <f>+(1-M$6)*M3</f>
        <v>792000</v>
      </c>
    </row>
    <row r="9" spans="1:13" x14ac:dyDescent="0.2">
      <c r="A9" t="s">
        <v>21</v>
      </c>
      <c r="B9" s="20">
        <f>+(1-B$6)*B4</f>
        <v>1485000</v>
      </c>
      <c r="C9" s="20">
        <f>+(1-C$6)*C4</f>
        <v>220500</v>
      </c>
      <c r="D9" s="20">
        <f>+(1-D$6)*D4</f>
        <v>9900</v>
      </c>
      <c r="E9" s="20">
        <f>+(1-E$6)*E4</f>
        <v>2896000</v>
      </c>
      <c r="F9" s="20">
        <f>+(1-F$6)*F4</f>
        <v>39600</v>
      </c>
      <c r="G9" s="20">
        <f>+(1-G$6)*G4</f>
        <v>777750</v>
      </c>
      <c r="H9" s="20">
        <f>+(1-H$6)*H4</f>
        <v>392000</v>
      </c>
      <c r="I9" s="20">
        <f>+(1-I$6)*I4</f>
        <v>198000</v>
      </c>
      <c r="J9" s="20">
        <f>+(1-J$6)*J4</f>
        <v>297000</v>
      </c>
      <c r="K9" s="20">
        <f>+(1-K$6)*K4</f>
        <v>297000</v>
      </c>
      <c r="L9" s="20">
        <f>+(1-L$6)*L4</f>
        <v>396000</v>
      </c>
      <c r="M9" s="20">
        <f>+(1-M$6)*M4</f>
        <v>792000</v>
      </c>
    </row>
    <row r="10" spans="1:13" x14ac:dyDescent="0.2">
      <c r="A10" t="s">
        <v>22</v>
      </c>
      <c r="B10" s="21">
        <f>+(1-B$6)*B5</f>
        <v>1584000</v>
      </c>
      <c r="C10" s="21">
        <f>+(1-C$6)*C5</f>
        <v>315000</v>
      </c>
      <c r="D10" s="21">
        <f>+(1-D$6)*D5</f>
        <v>9900</v>
      </c>
      <c r="E10" s="21">
        <f>+(1-E$6)*E5</f>
        <v>3620000</v>
      </c>
      <c r="F10" s="21">
        <f>+(1-F$6)*F5</f>
        <v>237600</v>
      </c>
      <c r="G10" s="21">
        <f>+(1-G$6)*G5</f>
        <v>915000</v>
      </c>
      <c r="H10" s="21">
        <f>+(1-H$6)*H5</f>
        <v>245000</v>
      </c>
      <c r="I10" s="21">
        <f>+(1-I$6)*I5</f>
        <v>99000</v>
      </c>
      <c r="J10" s="21">
        <f>+(1-J$6)*J5</f>
        <v>99000</v>
      </c>
      <c r="K10" s="21">
        <f>+(1-K$6)*K5</f>
        <v>99000</v>
      </c>
      <c r="L10" s="21">
        <f>+(1-L$6)*L5</f>
        <v>198000</v>
      </c>
      <c r="M10" s="21">
        <f>+(1-M$6)*M5</f>
        <v>594000</v>
      </c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ADC00-7F28-BE4A-8472-493904F09AAA}">
  <dimension ref="A1:CV3"/>
  <sheetViews>
    <sheetView topLeftCell="CE1" workbookViewId="0">
      <selection activeCell="CL2" sqref="CL2"/>
    </sheetView>
  </sheetViews>
  <sheetFormatPr baseColWidth="10" defaultRowHeight="16" x14ac:dyDescent="0.2"/>
  <sheetData>
    <row r="1" spans="1:100" x14ac:dyDescent="0.2">
      <c r="A1" s="22" t="s">
        <v>27</v>
      </c>
      <c r="B1" s="22" t="s">
        <v>28</v>
      </c>
      <c r="C1" s="22" t="s">
        <v>29</v>
      </c>
      <c r="D1" s="22" t="s">
        <v>30</v>
      </c>
      <c r="E1" s="22" t="s">
        <v>31</v>
      </c>
      <c r="F1" s="22" t="s">
        <v>32</v>
      </c>
      <c r="G1" s="22" t="s">
        <v>33</v>
      </c>
      <c r="H1" s="22" t="s">
        <v>34</v>
      </c>
      <c r="I1" s="22" t="s">
        <v>35</v>
      </c>
      <c r="J1" s="22" t="s">
        <v>36</v>
      </c>
      <c r="K1" s="22" t="s">
        <v>37</v>
      </c>
      <c r="L1" s="22" t="s">
        <v>38</v>
      </c>
      <c r="M1" s="22" t="s">
        <v>39</v>
      </c>
      <c r="N1" s="22" t="s">
        <v>40</v>
      </c>
      <c r="O1" s="22" t="s">
        <v>41</v>
      </c>
      <c r="P1" s="22" t="s">
        <v>42</v>
      </c>
      <c r="Q1" s="22" t="s">
        <v>43</v>
      </c>
      <c r="R1" s="22" t="s">
        <v>44</v>
      </c>
      <c r="S1" s="22" t="s">
        <v>45</v>
      </c>
      <c r="T1" s="22" t="s">
        <v>46</v>
      </c>
      <c r="U1" s="22" t="s">
        <v>47</v>
      </c>
      <c r="V1" s="22" t="s">
        <v>48</v>
      </c>
      <c r="W1" s="22" t="s">
        <v>49</v>
      </c>
      <c r="X1" s="22" t="s">
        <v>50</v>
      </c>
      <c r="Y1" s="22" t="s">
        <v>51</v>
      </c>
      <c r="Z1" s="22" t="s">
        <v>52</v>
      </c>
      <c r="AA1" s="22" t="s">
        <v>53</v>
      </c>
      <c r="AB1" s="22" t="s">
        <v>54</v>
      </c>
      <c r="AC1" s="22" t="s">
        <v>55</v>
      </c>
      <c r="AD1" s="22" t="s">
        <v>56</v>
      </c>
      <c r="AE1" s="22" t="s">
        <v>57</v>
      </c>
      <c r="AF1" s="22" t="s">
        <v>58</v>
      </c>
      <c r="AG1" s="22" t="s">
        <v>59</v>
      </c>
      <c r="AH1" s="22" t="s">
        <v>60</v>
      </c>
      <c r="AI1" s="22" t="s">
        <v>61</v>
      </c>
      <c r="AJ1" s="22" t="s">
        <v>62</v>
      </c>
      <c r="AK1" s="22" t="s">
        <v>63</v>
      </c>
      <c r="AL1" s="22" t="s">
        <v>64</v>
      </c>
      <c r="AM1" s="22" t="s">
        <v>65</v>
      </c>
      <c r="AN1" s="22" t="s">
        <v>66</v>
      </c>
      <c r="AO1" s="22" t="s">
        <v>67</v>
      </c>
      <c r="AP1" s="22" t="s">
        <v>68</v>
      </c>
      <c r="AQ1" s="22" t="s">
        <v>69</v>
      </c>
      <c r="AR1" s="22" t="s">
        <v>70</v>
      </c>
      <c r="AS1" s="22" t="s">
        <v>71</v>
      </c>
      <c r="AT1" s="22" t="s">
        <v>72</v>
      </c>
      <c r="AU1" s="22" t="s">
        <v>73</v>
      </c>
      <c r="AV1" s="22" t="s">
        <v>74</v>
      </c>
      <c r="AW1" s="22" t="s">
        <v>75</v>
      </c>
      <c r="AX1" s="22" t="s">
        <v>76</v>
      </c>
      <c r="AY1" s="22" t="s">
        <v>77</v>
      </c>
      <c r="AZ1" s="22" t="s">
        <v>78</v>
      </c>
      <c r="BA1" s="22" t="s">
        <v>79</v>
      </c>
      <c r="BB1" s="22" t="s">
        <v>80</v>
      </c>
      <c r="BC1" s="22" t="s">
        <v>81</v>
      </c>
      <c r="BD1" s="22" t="s">
        <v>82</v>
      </c>
      <c r="BE1" s="22" t="s">
        <v>83</v>
      </c>
      <c r="BF1" s="22" t="s">
        <v>84</v>
      </c>
      <c r="BG1" s="22" t="s">
        <v>85</v>
      </c>
      <c r="BH1" s="22" t="s">
        <v>86</v>
      </c>
      <c r="BI1" s="22" t="s">
        <v>87</v>
      </c>
      <c r="BJ1" s="22" t="s">
        <v>88</v>
      </c>
      <c r="BK1" s="22" t="s">
        <v>89</v>
      </c>
      <c r="BL1" s="22" t="s">
        <v>90</v>
      </c>
      <c r="BM1" s="22" t="s">
        <v>91</v>
      </c>
      <c r="BN1" s="22" t="s">
        <v>92</v>
      </c>
      <c r="BO1" s="22" t="s">
        <v>93</v>
      </c>
      <c r="BP1" s="22" t="s">
        <v>94</v>
      </c>
      <c r="BQ1" s="22" t="s">
        <v>95</v>
      </c>
      <c r="BR1" s="22" t="s">
        <v>96</v>
      </c>
      <c r="BS1" s="22" t="s">
        <v>97</v>
      </c>
      <c r="BT1" s="22" t="s">
        <v>98</v>
      </c>
      <c r="BU1" s="22" t="s">
        <v>99</v>
      </c>
      <c r="BV1" s="22" t="s">
        <v>100</v>
      </c>
      <c r="BW1" s="22" t="s">
        <v>101</v>
      </c>
      <c r="BX1" s="22" t="s">
        <v>102</v>
      </c>
      <c r="BY1" s="22" t="s">
        <v>103</v>
      </c>
      <c r="BZ1" s="22" t="s">
        <v>104</v>
      </c>
      <c r="CA1" s="22" t="s">
        <v>105</v>
      </c>
      <c r="CB1" s="22" t="s">
        <v>106</v>
      </c>
      <c r="CC1" s="22" t="s">
        <v>107</v>
      </c>
      <c r="CD1" s="22" t="s">
        <v>108</v>
      </c>
      <c r="CE1" s="22" t="s">
        <v>109</v>
      </c>
      <c r="CF1" s="22" t="s">
        <v>110</v>
      </c>
      <c r="CG1" s="24" t="s">
        <v>23</v>
      </c>
      <c r="CH1" s="25" t="s">
        <v>24</v>
      </c>
      <c r="CI1" s="26" t="s">
        <v>25</v>
      </c>
      <c r="CJ1" s="24" t="s">
        <v>23</v>
      </c>
      <c r="CK1" s="23" t="s">
        <v>138</v>
      </c>
      <c r="CL1" s="23" t="s">
        <v>138</v>
      </c>
      <c r="CM1" s="24" t="s">
        <v>23</v>
      </c>
      <c r="CN1" s="25" t="s">
        <v>24</v>
      </c>
      <c r="CO1" s="25" t="s">
        <v>24</v>
      </c>
      <c r="CP1" s="27" t="s">
        <v>26</v>
      </c>
      <c r="CQ1" s="26" t="s">
        <v>25</v>
      </c>
      <c r="CR1" s="26" t="s">
        <v>25</v>
      </c>
      <c r="CS1" s="27" t="s">
        <v>26</v>
      </c>
      <c r="CT1" s="26" t="s">
        <v>25</v>
      </c>
      <c r="CU1" s="27" t="s">
        <v>26</v>
      </c>
      <c r="CV1" s="27" t="s">
        <v>26</v>
      </c>
    </row>
    <row r="2" spans="1:100" x14ac:dyDescent="0.2">
      <c r="A2" s="28">
        <v>1</v>
      </c>
      <c r="B2" s="28">
        <v>2</v>
      </c>
      <c r="C2" s="28">
        <v>3</v>
      </c>
      <c r="D2" s="28">
        <v>4</v>
      </c>
      <c r="E2" s="28">
        <v>5</v>
      </c>
      <c r="F2" s="28">
        <v>6</v>
      </c>
      <c r="G2" s="28">
        <v>7</v>
      </c>
      <c r="H2" s="28">
        <v>8</v>
      </c>
      <c r="I2" s="28">
        <v>9</v>
      </c>
      <c r="J2" s="28">
        <v>10</v>
      </c>
      <c r="K2" s="28">
        <v>11</v>
      </c>
      <c r="L2" s="28">
        <v>12</v>
      </c>
      <c r="M2" s="28">
        <v>13</v>
      </c>
      <c r="N2" s="28">
        <v>14</v>
      </c>
      <c r="O2" s="28">
        <v>15</v>
      </c>
      <c r="P2" s="28">
        <v>16</v>
      </c>
      <c r="Q2" s="28">
        <v>17</v>
      </c>
      <c r="R2" s="28">
        <v>18</v>
      </c>
      <c r="S2" s="28">
        <v>19</v>
      </c>
      <c r="T2" s="28">
        <v>20</v>
      </c>
      <c r="U2" s="28">
        <v>21</v>
      </c>
      <c r="V2" s="28">
        <v>22</v>
      </c>
      <c r="W2" s="28">
        <v>23</v>
      </c>
      <c r="X2" s="28">
        <v>24</v>
      </c>
      <c r="Y2" s="28">
        <v>25</v>
      </c>
      <c r="Z2" s="28">
        <v>26</v>
      </c>
      <c r="AA2" s="28">
        <v>27</v>
      </c>
      <c r="AB2" s="28">
        <v>28</v>
      </c>
      <c r="AC2" s="28">
        <v>29</v>
      </c>
      <c r="AD2" s="28">
        <v>30</v>
      </c>
      <c r="AE2" s="28">
        <v>31</v>
      </c>
      <c r="AF2" s="28">
        <v>32</v>
      </c>
      <c r="AG2" s="28">
        <v>33</v>
      </c>
      <c r="AH2" s="28">
        <v>34</v>
      </c>
      <c r="AI2" s="28">
        <v>35</v>
      </c>
      <c r="AJ2" s="28">
        <v>36</v>
      </c>
      <c r="AK2" s="28">
        <v>37</v>
      </c>
      <c r="AL2" s="28">
        <v>38</v>
      </c>
      <c r="AM2" s="28">
        <v>39</v>
      </c>
      <c r="AN2" s="28">
        <v>40</v>
      </c>
      <c r="AO2" s="28">
        <v>41</v>
      </c>
      <c r="AP2" s="28">
        <v>42</v>
      </c>
      <c r="AQ2" s="28">
        <v>43</v>
      </c>
      <c r="AR2" s="28">
        <v>44</v>
      </c>
      <c r="AS2" s="28">
        <v>45</v>
      </c>
      <c r="AT2" s="28">
        <v>46</v>
      </c>
      <c r="AU2" s="28">
        <v>47</v>
      </c>
      <c r="AV2" s="28">
        <v>48</v>
      </c>
      <c r="AW2" s="28">
        <v>49</v>
      </c>
      <c r="AX2" s="28">
        <v>50</v>
      </c>
      <c r="AY2" s="28">
        <v>51</v>
      </c>
      <c r="AZ2" s="28">
        <v>52</v>
      </c>
      <c r="BA2" s="28">
        <v>53</v>
      </c>
      <c r="BB2" s="28">
        <v>54</v>
      </c>
      <c r="BC2" s="28">
        <v>55</v>
      </c>
      <c r="BD2" s="28">
        <v>56</v>
      </c>
      <c r="BE2" s="28">
        <v>57</v>
      </c>
      <c r="BF2" s="28">
        <v>58</v>
      </c>
      <c r="BG2" s="28">
        <v>59</v>
      </c>
      <c r="BH2" s="28">
        <v>60</v>
      </c>
      <c r="BI2" s="28">
        <v>61</v>
      </c>
      <c r="BJ2" s="28">
        <v>62</v>
      </c>
      <c r="BK2" s="28">
        <v>63</v>
      </c>
      <c r="BL2" s="28">
        <v>64</v>
      </c>
      <c r="BM2" s="28">
        <v>65</v>
      </c>
      <c r="BN2" s="28">
        <v>66</v>
      </c>
      <c r="BO2" s="28">
        <v>67</v>
      </c>
      <c r="BP2" s="28">
        <v>68</v>
      </c>
      <c r="BQ2" s="28">
        <v>69</v>
      </c>
      <c r="BR2" s="28">
        <v>70</v>
      </c>
      <c r="BS2" s="28">
        <v>71</v>
      </c>
      <c r="BT2" s="28">
        <v>72</v>
      </c>
      <c r="BU2" s="28">
        <v>73</v>
      </c>
      <c r="BV2" s="28">
        <v>74</v>
      </c>
      <c r="BW2" s="28">
        <v>75</v>
      </c>
      <c r="BX2" s="28">
        <v>76</v>
      </c>
      <c r="BY2" s="28">
        <v>77</v>
      </c>
      <c r="BZ2" s="28">
        <v>78</v>
      </c>
      <c r="CA2" s="28">
        <v>79</v>
      </c>
      <c r="CB2" s="28">
        <v>80</v>
      </c>
      <c r="CC2" s="28">
        <v>81</v>
      </c>
      <c r="CD2" s="28">
        <v>82</v>
      </c>
      <c r="CE2" s="28">
        <v>83</v>
      </c>
      <c r="CF2" s="28">
        <v>84</v>
      </c>
      <c r="CG2" s="28">
        <v>85</v>
      </c>
      <c r="CH2" s="28">
        <v>86</v>
      </c>
      <c r="CI2" s="28">
        <v>87</v>
      </c>
      <c r="CJ2" s="28">
        <v>88</v>
      </c>
      <c r="CK2" s="28">
        <v>89</v>
      </c>
      <c r="CL2" s="28">
        <v>90</v>
      </c>
      <c r="CM2" s="28">
        <v>91</v>
      </c>
      <c r="CN2" s="28">
        <v>92</v>
      </c>
      <c r="CO2" s="28">
        <v>93</v>
      </c>
      <c r="CP2" s="28">
        <v>94</v>
      </c>
      <c r="CQ2" s="28">
        <v>95</v>
      </c>
      <c r="CR2" s="28">
        <v>96</v>
      </c>
      <c r="CS2" s="28">
        <v>97</v>
      </c>
      <c r="CT2" s="28">
        <v>98</v>
      </c>
      <c r="CU2" s="28">
        <v>99</v>
      </c>
      <c r="CV2" s="28">
        <v>100</v>
      </c>
    </row>
    <row r="3" spans="1:100" x14ac:dyDescent="0.2">
      <c r="A3" s="29">
        <v>30</v>
      </c>
      <c r="B3" s="29">
        <v>29</v>
      </c>
      <c r="C3" s="29">
        <v>28</v>
      </c>
      <c r="D3" s="29">
        <v>27</v>
      </c>
      <c r="E3" s="29">
        <v>26</v>
      </c>
      <c r="F3" s="30">
        <v>29</v>
      </c>
      <c r="G3" s="30">
        <v>28</v>
      </c>
      <c r="H3" s="30">
        <v>27</v>
      </c>
      <c r="I3" s="30">
        <v>27</v>
      </c>
      <c r="J3" s="30">
        <v>26</v>
      </c>
      <c r="K3" s="30">
        <v>26</v>
      </c>
      <c r="L3" s="30">
        <v>26</v>
      </c>
      <c r="M3" s="30">
        <v>26</v>
      </c>
      <c r="N3" s="30">
        <v>25</v>
      </c>
      <c r="O3" s="30">
        <v>25</v>
      </c>
      <c r="P3" s="30">
        <v>25</v>
      </c>
      <c r="Q3" s="30">
        <v>25</v>
      </c>
      <c r="R3" s="30">
        <v>25</v>
      </c>
      <c r="S3" s="30">
        <v>25</v>
      </c>
      <c r="T3" s="30">
        <v>24</v>
      </c>
      <c r="U3" s="30">
        <v>24</v>
      </c>
      <c r="V3" s="30">
        <v>24</v>
      </c>
      <c r="W3" s="30">
        <v>24</v>
      </c>
      <c r="X3" s="30">
        <v>24</v>
      </c>
      <c r="Y3" s="30">
        <v>24</v>
      </c>
      <c r="Z3" s="30">
        <v>24</v>
      </c>
      <c r="AA3" s="30">
        <v>24</v>
      </c>
      <c r="AB3" s="30">
        <v>23</v>
      </c>
      <c r="AC3" s="30">
        <v>23</v>
      </c>
      <c r="AD3" s="30">
        <v>23</v>
      </c>
      <c r="AE3" s="30">
        <v>23</v>
      </c>
      <c r="AF3" s="30">
        <v>23</v>
      </c>
      <c r="AG3" s="30">
        <v>23</v>
      </c>
      <c r="AH3" s="30">
        <v>23</v>
      </c>
      <c r="AI3" s="30">
        <v>22</v>
      </c>
      <c r="AJ3" s="30">
        <v>22</v>
      </c>
      <c r="AK3" s="30">
        <v>22</v>
      </c>
      <c r="AL3" s="30">
        <v>22</v>
      </c>
      <c r="AM3" s="30">
        <v>22</v>
      </c>
      <c r="AN3" s="30">
        <v>21</v>
      </c>
      <c r="AO3" s="30">
        <v>21</v>
      </c>
      <c r="AP3" s="30">
        <v>21</v>
      </c>
      <c r="AQ3" s="30">
        <v>20</v>
      </c>
      <c r="AR3" s="30">
        <v>20</v>
      </c>
      <c r="AS3" s="30">
        <v>19</v>
      </c>
      <c r="AT3" s="30">
        <v>26</v>
      </c>
      <c r="AU3" s="30">
        <v>25</v>
      </c>
      <c r="AV3" s="30">
        <v>24</v>
      </c>
      <c r="AW3" s="30">
        <v>24</v>
      </c>
      <c r="AX3" s="31">
        <v>24</v>
      </c>
      <c r="AY3" s="31">
        <v>24</v>
      </c>
      <c r="AZ3" s="31">
        <v>23</v>
      </c>
      <c r="BA3" s="31">
        <v>23</v>
      </c>
      <c r="BB3" s="31">
        <v>23</v>
      </c>
      <c r="BC3" s="31">
        <v>23</v>
      </c>
      <c r="BD3" s="31">
        <v>23</v>
      </c>
      <c r="BE3" s="31">
        <v>23</v>
      </c>
      <c r="BF3" s="31">
        <v>23</v>
      </c>
      <c r="BG3" s="31">
        <v>23</v>
      </c>
      <c r="BH3" s="31">
        <v>22</v>
      </c>
      <c r="BI3" s="31">
        <v>22</v>
      </c>
      <c r="BJ3" s="31">
        <v>22</v>
      </c>
      <c r="BK3" s="31">
        <v>22</v>
      </c>
      <c r="BL3" s="31">
        <v>22</v>
      </c>
      <c r="BM3" s="31">
        <v>22</v>
      </c>
      <c r="BN3" s="31">
        <v>22</v>
      </c>
      <c r="BO3" s="31">
        <v>22</v>
      </c>
      <c r="BP3" s="31">
        <v>22</v>
      </c>
      <c r="BQ3" s="31">
        <v>22</v>
      </c>
      <c r="BR3" s="31">
        <v>21</v>
      </c>
      <c r="BS3" s="31">
        <v>21</v>
      </c>
      <c r="BT3" s="31">
        <v>21</v>
      </c>
      <c r="BU3" s="31">
        <v>21</v>
      </c>
      <c r="BV3" s="31">
        <v>21</v>
      </c>
      <c r="BW3" s="31">
        <v>21</v>
      </c>
      <c r="BX3" s="31">
        <v>21</v>
      </c>
      <c r="BY3" s="31">
        <v>21</v>
      </c>
      <c r="BZ3" s="31">
        <v>21</v>
      </c>
      <c r="CA3" s="31">
        <v>21</v>
      </c>
      <c r="CB3" s="31">
        <v>20</v>
      </c>
      <c r="CC3" s="31">
        <v>20</v>
      </c>
      <c r="CD3" s="31">
        <v>20</v>
      </c>
      <c r="CE3" s="31">
        <v>20</v>
      </c>
      <c r="CF3" s="31">
        <v>20</v>
      </c>
      <c r="CG3" s="31">
        <v>20</v>
      </c>
      <c r="CH3" s="31">
        <v>20</v>
      </c>
      <c r="CI3" s="31">
        <v>19</v>
      </c>
      <c r="CJ3" s="31">
        <v>19</v>
      </c>
      <c r="CK3" s="31">
        <v>19</v>
      </c>
      <c r="CL3" s="31">
        <v>18</v>
      </c>
      <c r="CM3" s="31">
        <v>23</v>
      </c>
      <c r="CN3" s="31">
        <v>22</v>
      </c>
      <c r="CO3" s="31">
        <v>21</v>
      </c>
      <c r="CP3" s="31">
        <v>21</v>
      </c>
      <c r="CQ3" s="31">
        <v>20</v>
      </c>
      <c r="CR3" s="32">
        <v>20</v>
      </c>
      <c r="CS3" s="32">
        <v>20</v>
      </c>
      <c r="CT3" s="32">
        <v>19</v>
      </c>
      <c r="CU3" s="32">
        <v>19</v>
      </c>
      <c r="CV3" s="32">
        <v>18</v>
      </c>
    </row>
  </sheetData>
  <phoneticPr fontId="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C9DB7-4A70-CA41-9722-7CF5328AE50E}">
  <dimension ref="A1:F16"/>
  <sheetViews>
    <sheetView workbookViewId="0">
      <selection activeCell="F2" sqref="F2"/>
    </sheetView>
  </sheetViews>
  <sheetFormatPr baseColWidth="10" defaultRowHeight="16" x14ac:dyDescent="0.2"/>
  <cols>
    <col min="6" max="6" width="6.5" customWidth="1"/>
  </cols>
  <sheetData>
    <row r="1" spans="1:6" x14ac:dyDescent="0.2">
      <c r="A1" s="34" t="s">
        <v>112</v>
      </c>
      <c r="B1" s="34">
        <v>2200</v>
      </c>
      <c r="C1" s="34">
        <v>2000</v>
      </c>
      <c r="D1" s="34">
        <v>1800</v>
      </c>
      <c r="E1" s="34">
        <v>1600</v>
      </c>
      <c r="F1" s="34" t="s">
        <v>128</v>
      </c>
    </row>
    <row r="2" spans="1:6" x14ac:dyDescent="0.2">
      <c r="A2" s="34" t="s">
        <v>113</v>
      </c>
      <c r="B2" s="34">
        <v>1540</v>
      </c>
      <c r="C2" s="34">
        <v>1400</v>
      </c>
      <c r="D2" s="34">
        <v>1260</v>
      </c>
      <c r="E2" s="34">
        <v>1120</v>
      </c>
      <c r="F2" s="34" t="s">
        <v>111</v>
      </c>
    </row>
    <row r="3" spans="1:6" x14ac:dyDescent="0.2">
      <c r="A3" s="34">
        <v>30</v>
      </c>
      <c r="B3" s="33" t="s">
        <v>114</v>
      </c>
      <c r="C3" s="33">
        <v>0</v>
      </c>
      <c r="D3" s="33">
        <v>0</v>
      </c>
      <c r="E3" s="33">
        <v>0</v>
      </c>
      <c r="F3" s="33" t="s">
        <v>114</v>
      </c>
    </row>
    <row r="4" spans="1:6" x14ac:dyDescent="0.2">
      <c r="A4" s="34">
        <v>29</v>
      </c>
      <c r="B4" s="33" t="s">
        <v>114</v>
      </c>
      <c r="C4" s="33" t="s">
        <v>114</v>
      </c>
      <c r="D4" s="33">
        <v>0</v>
      </c>
      <c r="E4" s="33">
        <v>0</v>
      </c>
      <c r="F4" s="33" t="s">
        <v>116</v>
      </c>
    </row>
    <row r="5" spans="1:6" x14ac:dyDescent="0.2">
      <c r="A5" s="34">
        <v>28</v>
      </c>
      <c r="B5" s="33" t="s">
        <v>114</v>
      </c>
      <c r="C5" s="33" t="s">
        <v>114</v>
      </c>
      <c r="D5" s="33">
        <v>0</v>
      </c>
      <c r="E5" s="33">
        <v>0</v>
      </c>
      <c r="F5" s="33" t="s">
        <v>116</v>
      </c>
    </row>
    <row r="6" spans="1:6" x14ac:dyDescent="0.2">
      <c r="A6" s="34">
        <v>27</v>
      </c>
      <c r="B6" s="33" t="s">
        <v>114</v>
      </c>
      <c r="C6" s="33" t="s">
        <v>116</v>
      </c>
      <c r="D6" s="33">
        <v>0</v>
      </c>
      <c r="E6" s="33">
        <v>0</v>
      </c>
      <c r="F6" s="33" t="s">
        <v>117</v>
      </c>
    </row>
    <row r="7" spans="1:6" x14ac:dyDescent="0.2">
      <c r="A7" s="34">
        <v>26</v>
      </c>
      <c r="B7" s="33" t="s">
        <v>114</v>
      </c>
      <c r="C7" s="33" t="s">
        <v>118</v>
      </c>
      <c r="D7" s="33" t="s">
        <v>114</v>
      </c>
      <c r="E7" s="33">
        <v>0</v>
      </c>
      <c r="F7" s="33" t="s">
        <v>119</v>
      </c>
    </row>
    <row r="8" spans="1:6" x14ac:dyDescent="0.2">
      <c r="A8" s="34">
        <v>25</v>
      </c>
      <c r="B8" s="33">
        <v>0</v>
      </c>
      <c r="C8" s="33" t="s">
        <v>119</v>
      </c>
      <c r="D8" s="33" t="s">
        <v>114</v>
      </c>
      <c r="E8" s="33">
        <v>0</v>
      </c>
      <c r="F8" s="33" t="s">
        <v>120</v>
      </c>
    </row>
    <row r="9" spans="1:6" x14ac:dyDescent="0.2">
      <c r="A9" s="34">
        <v>24</v>
      </c>
      <c r="B9" s="33">
        <v>0</v>
      </c>
      <c r="C9" s="33" t="s">
        <v>121</v>
      </c>
      <c r="D9" s="33" t="s">
        <v>118</v>
      </c>
      <c r="E9" s="33">
        <v>0</v>
      </c>
      <c r="F9" s="33" t="s">
        <v>122</v>
      </c>
    </row>
    <row r="10" spans="1:6" x14ac:dyDescent="0.2">
      <c r="A10" s="34">
        <v>23</v>
      </c>
      <c r="B10" s="33">
        <v>0</v>
      </c>
      <c r="C10" s="33" t="s">
        <v>120</v>
      </c>
      <c r="D10" s="33" t="s">
        <v>121</v>
      </c>
      <c r="E10" s="33" t="s">
        <v>114</v>
      </c>
      <c r="F10" s="33" t="s">
        <v>123</v>
      </c>
    </row>
    <row r="11" spans="1:6" x14ac:dyDescent="0.2">
      <c r="A11" s="34">
        <v>22</v>
      </c>
      <c r="B11" s="33">
        <v>0</v>
      </c>
      <c r="C11" s="33" t="s">
        <v>115</v>
      </c>
      <c r="D11" s="33" t="s">
        <v>124</v>
      </c>
      <c r="E11" s="33" t="s">
        <v>114</v>
      </c>
      <c r="F11" s="33" t="s">
        <v>123</v>
      </c>
    </row>
    <row r="12" spans="1:6" x14ac:dyDescent="0.2">
      <c r="A12" s="34">
        <v>21</v>
      </c>
      <c r="B12" s="33">
        <v>0</v>
      </c>
      <c r="C12" s="33" t="s">
        <v>117</v>
      </c>
      <c r="D12" s="33" t="s">
        <v>124</v>
      </c>
      <c r="E12" s="33" t="s">
        <v>116</v>
      </c>
      <c r="F12" s="33" t="s">
        <v>125</v>
      </c>
    </row>
    <row r="13" spans="1:6" x14ac:dyDescent="0.2">
      <c r="A13" s="34">
        <v>20</v>
      </c>
      <c r="B13" s="33">
        <v>0</v>
      </c>
      <c r="C13" s="33" t="s">
        <v>116</v>
      </c>
      <c r="D13" s="33" t="s">
        <v>120</v>
      </c>
      <c r="E13" s="33" t="s">
        <v>117</v>
      </c>
      <c r="F13" s="33" t="s">
        <v>122</v>
      </c>
    </row>
    <row r="14" spans="1:6" x14ac:dyDescent="0.2">
      <c r="A14" s="34">
        <v>19</v>
      </c>
      <c r="B14" s="33">
        <v>0</v>
      </c>
      <c r="C14" s="33" t="s">
        <v>114</v>
      </c>
      <c r="D14" s="33" t="s">
        <v>117</v>
      </c>
      <c r="E14" s="33" t="s">
        <v>116</v>
      </c>
      <c r="F14" s="33" t="s">
        <v>119</v>
      </c>
    </row>
    <row r="15" spans="1:6" x14ac:dyDescent="0.2">
      <c r="A15" s="34">
        <v>18</v>
      </c>
      <c r="B15" s="33">
        <v>0</v>
      </c>
      <c r="C15" s="33">
        <v>0</v>
      </c>
      <c r="D15" s="33" t="s">
        <v>114</v>
      </c>
      <c r="E15" s="33" t="s">
        <v>114</v>
      </c>
      <c r="F15" s="33" t="s">
        <v>116</v>
      </c>
    </row>
    <row r="16" spans="1:6" x14ac:dyDescent="0.2">
      <c r="A16" s="34" t="s">
        <v>111</v>
      </c>
      <c r="B16" s="33" t="s">
        <v>115</v>
      </c>
      <c r="C16" s="33" t="s">
        <v>126</v>
      </c>
      <c r="D16" s="33" t="s">
        <v>127</v>
      </c>
      <c r="E16" s="33" t="s">
        <v>124</v>
      </c>
      <c r="F16" s="33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5BDFB-84E8-3F48-ACAE-C45229A99519}">
  <dimension ref="A1:N50"/>
  <sheetViews>
    <sheetView tabSelected="1" workbookViewId="0">
      <selection activeCell="K1" sqref="K1:N50"/>
    </sheetView>
  </sheetViews>
  <sheetFormatPr baseColWidth="10" defaultRowHeight="16" x14ac:dyDescent="0.2"/>
  <sheetData>
    <row r="1" spans="1:14" x14ac:dyDescent="0.2">
      <c r="A1" t="s">
        <v>136</v>
      </c>
      <c r="B1" t="s">
        <v>5</v>
      </c>
      <c r="C1" t="s">
        <v>134</v>
      </c>
      <c r="D1" t="s">
        <v>7</v>
      </c>
      <c r="E1" t="s">
        <v>8</v>
      </c>
      <c r="F1" t="s">
        <v>9</v>
      </c>
      <c r="G1" t="s">
        <v>135</v>
      </c>
      <c r="H1" t="s">
        <v>11</v>
      </c>
      <c r="I1" t="s">
        <v>3</v>
      </c>
      <c r="J1" t="s">
        <v>137</v>
      </c>
      <c r="K1" t="s">
        <v>139</v>
      </c>
      <c r="L1" t="s">
        <v>140</v>
      </c>
      <c r="M1" t="s">
        <v>141</v>
      </c>
      <c r="N1" t="s">
        <v>142</v>
      </c>
    </row>
    <row r="2" spans="1:14" x14ac:dyDescent="0.2">
      <c r="A2" s="2">
        <v>45170</v>
      </c>
      <c r="J2">
        <v>0</v>
      </c>
      <c r="K2" s="40"/>
      <c r="M2" s="35"/>
      <c r="N2" s="35"/>
    </row>
    <row r="3" spans="1:14" x14ac:dyDescent="0.2">
      <c r="A3" s="3">
        <v>45200</v>
      </c>
      <c r="B3">
        <v>8250</v>
      </c>
      <c r="C3">
        <v>103125</v>
      </c>
      <c r="E3">
        <v>9900</v>
      </c>
      <c r="F3">
        <v>691193.75</v>
      </c>
      <c r="G3">
        <v>1195906.5</v>
      </c>
      <c r="H3">
        <v>187758</v>
      </c>
      <c r="I3">
        <v>39200</v>
      </c>
      <c r="J3">
        <v>2235333.25</v>
      </c>
      <c r="K3" s="41"/>
      <c r="L3" s="42"/>
      <c r="M3" s="36">
        <f t="shared" ref="M3:M50" si="0">AXH3</f>
        <v>0</v>
      </c>
      <c r="N3" s="36">
        <f t="shared" ref="N3:N50" si="1">0.0068*RK2/12</f>
        <v>0</v>
      </c>
    </row>
    <row r="4" spans="1:14" x14ac:dyDescent="0.2">
      <c r="A4" s="3">
        <v>45231</v>
      </c>
      <c r="B4">
        <v>8250</v>
      </c>
      <c r="C4">
        <v>103125</v>
      </c>
      <c r="F4">
        <v>1105910</v>
      </c>
      <c r="H4">
        <v>375516</v>
      </c>
      <c r="I4">
        <v>19600</v>
      </c>
      <c r="J4">
        <v>1612401</v>
      </c>
      <c r="K4" s="43">
        <v>0.05</v>
      </c>
      <c r="L4" s="44">
        <f>K4*L$2</f>
        <v>0</v>
      </c>
      <c r="M4" s="36">
        <f t="shared" si="0"/>
        <v>0</v>
      </c>
      <c r="N4" s="36">
        <f t="shared" si="1"/>
        <v>0</v>
      </c>
    </row>
    <row r="5" spans="1:14" x14ac:dyDescent="0.2">
      <c r="A5" s="3">
        <v>45261</v>
      </c>
      <c r="B5">
        <v>8250</v>
      </c>
      <c r="C5">
        <v>103125</v>
      </c>
      <c r="F5">
        <v>967671.24999999988</v>
      </c>
      <c r="H5">
        <v>62586</v>
      </c>
      <c r="I5">
        <v>7840</v>
      </c>
      <c r="J5">
        <v>1149472.25</v>
      </c>
      <c r="K5" s="43">
        <v>0.1</v>
      </c>
      <c r="L5" s="44">
        <f t="shared" ref="L5:L14" si="2">K5*L$2</f>
        <v>0</v>
      </c>
      <c r="M5" s="36">
        <f t="shared" si="0"/>
        <v>0</v>
      </c>
      <c r="N5" s="36">
        <f t="shared" si="1"/>
        <v>0</v>
      </c>
    </row>
    <row r="6" spans="1:14" x14ac:dyDescent="0.2">
      <c r="A6" s="3">
        <v>45292</v>
      </c>
      <c r="B6">
        <v>8250</v>
      </c>
      <c r="C6">
        <v>103125</v>
      </c>
      <c r="I6">
        <v>7840</v>
      </c>
      <c r="J6">
        <v>119215</v>
      </c>
      <c r="K6" s="43">
        <v>0.15</v>
      </c>
      <c r="L6" s="44">
        <f t="shared" si="2"/>
        <v>0</v>
      </c>
      <c r="M6" s="36">
        <f t="shared" si="0"/>
        <v>0</v>
      </c>
      <c r="N6" s="36">
        <f t="shared" si="1"/>
        <v>0</v>
      </c>
    </row>
    <row r="7" spans="1:14" x14ac:dyDescent="0.2">
      <c r="A7" s="3">
        <v>45323</v>
      </c>
      <c r="B7">
        <v>8250</v>
      </c>
      <c r="C7">
        <v>103125</v>
      </c>
      <c r="I7">
        <v>7840</v>
      </c>
      <c r="J7">
        <v>119215</v>
      </c>
      <c r="K7" s="43">
        <v>0.15</v>
      </c>
      <c r="L7" s="44">
        <f t="shared" si="2"/>
        <v>0</v>
      </c>
      <c r="M7" s="36">
        <f t="shared" si="0"/>
        <v>0</v>
      </c>
      <c r="N7" s="36">
        <f t="shared" si="1"/>
        <v>0</v>
      </c>
    </row>
    <row r="8" spans="1:14" x14ac:dyDescent="0.2">
      <c r="A8" s="3">
        <v>45352</v>
      </c>
      <c r="B8">
        <v>8250</v>
      </c>
      <c r="C8">
        <v>103125</v>
      </c>
      <c r="D8">
        <v>95256</v>
      </c>
      <c r="I8">
        <v>7840</v>
      </c>
      <c r="J8">
        <v>214471</v>
      </c>
      <c r="K8" s="43">
        <v>0.1</v>
      </c>
      <c r="L8" s="44">
        <f t="shared" si="2"/>
        <v>0</v>
      </c>
      <c r="M8" s="36">
        <f t="shared" si="0"/>
        <v>0</v>
      </c>
      <c r="N8" s="36">
        <f t="shared" si="1"/>
        <v>0</v>
      </c>
    </row>
    <row r="9" spans="1:14" x14ac:dyDescent="0.2">
      <c r="A9" s="3">
        <v>45383</v>
      </c>
      <c r="B9">
        <v>8250</v>
      </c>
      <c r="C9">
        <v>103125</v>
      </c>
      <c r="D9">
        <v>142884</v>
      </c>
      <c r="I9">
        <v>7840</v>
      </c>
      <c r="J9">
        <v>262099</v>
      </c>
      <c r="K9" s="43">
        <v>0.03</v>
      </c>
      <c r="L9" s="44">
        <f t="shared" si="2"/>
        <v>0</v>
      </c>
      <c r="M9" s="36">
        <f t="shared" si="0"/>
        <v>0</v>
      </c>
      <c r="N9" s="36">
        <f t="shared" si="1"/>
        <v>0</v>
      </c>
    </row>
    <row r="10" spans="1:14" x14ac:dyDescent="0.2">
      <c r="A10" s="3">
        <v>45413</v>
      </c>
      <c r="B10">
        <v>8250</v>
      </c>
      <c r="C10">
        <v>103125</v>
      </c>
      <c r="I10">
        <v>7840</v>
      </c>
      <c r="J10">
        <v>119215</v>
      </c>
      <c r="K10" s="43">
        <v>0.02</v>
      </c>
      <c r="L10" s="44">
        <f t="shared" si="2"/>
        <v>0</v>
      </c>
      <c r="M10" s="36">
        <f t="shared" si="0"/>
        <v>0</v>
      </c>
      <c r="N10" s="36">
        <f t="shared" si="1"/>
        <v>0</v>
      </c>
    </row>
    <row r="11" spans="1:14" x14ac:dyDescent="0.2">
      <c r="A11" s="3">
        <v>45444</v>
      </c>
      <c r="B11">
        <v>8250</v>
      </c>
      <c r="C11">
        <v>103125</v>
      </c>
      <c r="I11">
        <v>15680</v>
      </c>
      <c r="J11">
        <v>127055</v>
      </c>
      <c r="K11" s="43">
        <v>0.05</v>
      </c>
      <c r="L11" s="44">
        <f t="shared" si="2"/>
        <v>0</v>
      </c>
      <c r="M11" s="36">
        <f t="shared" si="0"/>
        <v>0</v>
      </c>
      <c r="N11" s="36">
        <f t="shared" si="1"/>
        <v>0</v>
      </c>
    </row>
    <row r="12" spans="1:14" x14ac:dyDescent="0.2">
      <c r="A12" s="3">
        <v>45474</v>
      </c>
      <c r="B12">
        <v>8250</v>
      </c>
      <c r="C12">
        <v>103125</v>
      </c>
      <c r="I12">
        <v>47040</v>
      </c>
      <c r="J12">
        <v>158415</v>
      </c>
      <c r="K12" s="43">
        <v>0.1</v>
      </c>
      <c r="L12" s="44">
        <f t="shared" si="2"/>
        <v>0</v>
      </c>
      <c r="M12" s="36">
        <f t="shared" si="0"/>
        <v>0</v>
      </c>
      <c r="N12" s="36">
        <f t="shared" si="1"/>
        <v>0</v>
      </c>
    </row>
    <row r="13" spans="1:14" x14ac:dyDescent="0.2">
      <c r="A13" s="3">
        <v>45505</v>
      </c>
      <c r="B13">
        <v>8250</v>
      </c>
      <c r="C13">
        <v>103125</v>
      </c>
      <c r="I13">
        <v>98000</v>
      </c>
      <c r="J13">
        <v>209375</v>
      </c>
      <c r="K13" s="43">
        <v>0.15</v>
      </c>
      <c r="L13" s="44">
        <f t="shared" si="2"/>
        <v>0</v>
      </c>
      <c r="M13" s="36">
        <f t="shared" si="0"/>
        <v>0</v>
      </c>
      <c r="N13" s="36">
        <f t="shared" si="1"/>
        <v>0</v>
      </c>
    </row>
    <row r="14" spans="1:14" x14ac:dyDescent="0.2">
      <c r="A14" s="3">
        <v>45536</v>
      </c>
      <c r="B14">
        <v>8250</v>
      </c>
      <c r="C14">
        <v>103125</v>
      </c>
      <c r="I14">
        <v>125440</v>
      </c>
      <c r="J14">
        <v>236815</v>
      </c>
      <c r="K14" s="43">
        <v>0.1</v>
      </c>
      <c r="L14" s="44">
        <f t="shared" si="2"/>
        <v>0</v>
      </c>
      <c r="M14" s="36">
        <f t="shared" si="0"/>
        <v>0</v>
      </c>
      <c r="N14" s="36">
        <f t="shared" si="1"/>
        <v>0</v>
      </c>
    </row>
    <row r="15" spans="1:14" x14ac:dyDescent="0.2">
      <c r="A15" s="7">
        <v>45566</v>
      </c>
      <c r="B15">
        <v>49500</v>
      </c>
      <c r="C15">
        <v>115500</v>
      </c>
      <c r="E15">
        <v>9900</v>
      </c>
      <c r="F15">
        <v>678750</v>
      </c>
      <c r="G15">
        <v>188163.8299688003</v>
      </c>
      <c r="H15">
        <v>192150</v>
      </c>
      <c r="I15">
        <v>39200</v>
      </c>
      <c r="J15">
        <v>1273163.8299688003</v>
      </c>
      <c r="K15" s="45">
        <v>0.02</v>
      </c>
      <c r="L15" s="46">
        <f t="shared" ref="L15:L26" si="3">K15*L$3</f>
        <v>0</v>
      </c>
      <c r="M15" s="37">
        <f t="shared" si="0"/>
        <v>0</v>
      </c>
      <c r="N15" s="37">
        <f t="shared" si="1"/>
        <v>0</v>
      </c>
    </row>
    <row r="16" spans="1:14" x14ac:dyDescent="0.2">
      <c r="A16" s="7">
        <v>45597</v>
      </c>
      <c r="B16">
        <v>49500</v>
      </c>
      <c r="C16">
        <v>115500</v>
      </c>
      <c r="F16">
        <v>1086000</v>
      </c>
      <c r="H16">
        <v>384300</v>
      </c>
      <c r="I16">
        <v>19600</v>
      </c>
      <c r="J16">
        <v>1654900</v>
      </c>
      <c r="K16" s="45">
        <v>0.05</v>
      </c>
      <c r="L16" s="46">
        <f t="shared" si="3"/>
        <v>0</v>
      </c>
      <c r="M16" s="37">
        <f t="shared" si="0"/>
        <v>0</v>
      </c>
      <c r="N16" s="37">
        <f t="shared" si="1"/>
        <v>0</v>
      </c>
    </row>
    <row r="17" spans="1:14" x14ac:dyDescent="0.2">
      <c r="A17" s="7">
        <v>45627</v>
      </c>
      <c r="B17">
        <v>49500</v>
      </c>
      <c r="C17">
        <v>115500</v>
      </c>
      <c r="F17">
        <v>950249.99999999988</v>
      </c>
      <c r="H17">
        <v>64050</v>
      </c>
      <c r="I17">
        <v>7840</v>
      </c>
      <c r="J17">
        <v>1187140</v>
      </c>
      <c r="K17" s="45">
        <v>0.1</v>
      </c>
      <c r="L17" s="46">
        <f t="shared" si="3"/>
        <v>0</v>
      </c>
      <c r="M17" s="37">
        <f t="shared" si="0"/>
        <v>0</v>
      </c>
      <c r="N17" s="37">
        <f t="shared" si="1"/>
        <v>0</v>
      </c>
    </row>
    <row r="18" spans="1:14" x14ac:dyDescent="0.2">
      <c r="A18" s="7">
        <v>45658</v>
      </c>
      <c r="B18">
        <v>49500</v>
      </c>
      <c r="C18">
        <v>115500</v>
      </c>
      <c r="I18">
        <v>7840</v>
      </c>
      <c r="J18">
        <v>172840</v>
      </c>
      <c r="K18" s="45">
        <v>0.15</v>
      </c>
      <c r="L18" s="46">
        <f t="shared" si="3"/>
        <v>0</v>
      </c>
      <c r="M18" s="37">
        <f t="shared" si="0"/>
        <v>0</v>
      </c>
      <c r="N18" s="37">
        <f t="shared" si="1"/>
        <v>0</v>
      </c>
    </row>
    <row r="19" spans="1:14" x14ac:dyDescent="0.2">
      <c r="A19" s="7">
        <v>45689</v>
      </c>
      <c r="B19">
        <v>49500</v>
      </c>
      <c r="C19">
        <v>115500</v>
      </c>
      <c r="I19">
        <v>7840</v>
      </c>
      <c r="J19">
        <v>172840</v>
      </c>
      <c r="K19" s="45">
        <v>0.15</v>
      </c>
      <c r="L19" s="46">
        <f t="shared" si="3"/>
        <v>0</v>
      </c>
      <c r="M19" s="37">
        <f t="shared" si="0"/>
        <v>0</v>
      </c>
      <c r="N19" s="37">
        <f t="shared" si="1"/>
        <v>0</v>
      </c>
    </row>
    <row r="20" spans="1:14" x14ac:dyDescent="0.2">
      <c r="A20" s="7">
        <v>45717</v>
      </c>
      <c r="B20">
        <v>49500</v>
      </c>
      <c r="C20">
        <v>115500</v>
      </c>
      <c r="D20">
        <v>88200</v>
      </c>
      <c r="I20">
        <v>7840</v>
      </c>
      <c r="J20">
        <v>261040</v>
      </c>
      <c r="K20" s="45">
        <v>0.1</v>
      </c>
      <c r="L20" s="46">
        <f t="shared" si="3"/>
        <v>0</v>
      </c>
      <c r="M20" s="37">
        <f t="shared" si="0"/>
        <v>0</v>
      </c>
      <c r="N20" s="37">
        <f t="shared" si="1"/>
        <v>0</v>
      </c>
    </row>
    <row r="21" spans="1:14" x14ac:dyDescent="0.2">
      <c r="A21" s="7">
        <v>45748</v>
      </c>
      <c r="B21">
        <v>49500</v>
      </c>
      <c r="C21">
        <v>115500</v>
      </c>
      <c r="D21">
        <v>132300</v>
      </c>
      <c r="I21">
        <v>7840</v>
      </c>
      <c r="J21">
        <v>305140</v>
      </c>
      <c r="K21" s="45">
        <v>0.03</v>
      </c>
      <c r="L21" s="46">
        <f t="shared" si="3"/>
        <v>0</v>
      </c>
      <c r="M21" s="37">
        <f t="shared" si="0"/>
        <v>0</v>
      </c>
      <c r="N21" s="37">
        <f t="shared" si="1"/>
        <v>0</v>
      </c>
    </row>
    <row r="22" spans="1:14" x14ac:dyDescent="0.2">
      <c r="A22" s="7">
        <v>45778</v>
      </c>
      <c r="B22">
        <v>49500</v>
      </c>
      <c r="C22">
        <v>115500</v>
      </c>
      <c r="I22">
        <v>7840</v>
      </c>
      <c r="J22">
        <v>172840</v>
      </c>
      <c r="K22" s="45">
        <v>0.02</v>
      </c>
      <c r="L22" s="46">
        <f t="shared" si="3"/>
        <v>0</v>
      </c>
      <c r="M22" s="37">
        <f t="shared" si="0"/>
        <v>0</v>
      </c>
      <c r="N22" s="37">
        <f t="shared" si="1"/>
        <v>0</v>
      </c>
    </row>
    <row r="23" spans="1:14" x14ac:dyDescent="0.2">
      <c r="A23" s="7">
        <v>45809</v>
      </c>
      <c r="B23">
        <v>49500</v>
      </c>
      <c r="C23">
        <v>115500</v>
      </c>
      <c r="I23">
        <v>15680</v>
      </c>
      <c r="J23">
        <v>180680</v>
      </c>
      <c r="K23" s="45">
        <v>0.05</v>
      </c>
      <c r="L23" s="46">
        <f t="shared" si="3"/>
        <v>0</v>
      </c>
      <c r="M23" s="37">
        <f t="shared" si="0"/>
        <v>0</v>
      </c>
      <c r="N23" s="37">
        <f t="shared" si="1"/>
        <v>0</v>
      </c>
    </row>
    <row r="24" spans="1:14" x14ac:dyDescent="0.2">
      <c r="A24" s="7">
        <v>45839</v>
      </c>
      <c r="B24">
        <v>49500</v>
      </c>
      <c r="C24">
        <v>115500</v>
      </c>
      <c r="I24">
        <v>47040</v>
      </c>
      <c r="J24">
        <v>212040</v>
      </c>
      <c r="K24" s="45">
        <v>0.09</v>
      </c>
      <c r="L24" s="46">
        <f t="shared" si="3"/>
        <v>0</v>
      </c>
      <c r="M24" s="37">
        <f t="shared" si="0"/>
        <v>0</v>
      </c>
      <c r="N24" s="37">
        <f t="shared" si="1"/>
        <v>0</v>
      </c>
    </row>
    <row r="25" spans="1:14" x14ac:dyDescent="0.2">
      <c r="A25" s="7">
        <v>45870</v>
      </c>
      <c r="B25">
        <v>49500</v>
      </c>
      <c r="C25">
        <v>115500</v>
      </c>
      <c r="I25">
        <v>98000</v>
      </c>
      <c r="J25">
        <v>263000</v>
      </c>
      <c r="K25" s="45">
        <v>0.14000000000000001</v>
      </c>
      <c r="L25" s="46">
        <f t="shared" si="3"/>
        <v>0</v>
      </c>
      <c r="M25" s="37">
        <f t="shared" si="0"/>
        <v>0</v>
      </c>
      <c r="N25" s="37">
        <f t="shared" si="1"/>
        <v>0</v>
      </c>
    </row>
    <row r="26" spans="1:14" x14ac:dyDescent="0.2">
      <c r="A26" s="7">
        <v>45901</v>
      </c>
      <c r="B26">
        <v>49500</v>
      </c>
      <c r="C26">
        <v>115500</v>
      </c>
      <c r="I26">
        <v>125440</v>
      </c>
      <c r="J26">
        <v>290440</v>
      </c>
      <c r="K26" s="45">
        <v>0.1</v>
      </c>
      <c r="L26" s="46">
        <f t="shared" si="3"/>
        <v>0</v>
      </c>
      <c r="M26" s="37">
        <f t="shared" si="0"/>
        <v>0</v>
      </c>
      <c r="N26" s="37">
        <f t="shared" si="1"/>
        <v>0</v>
      </c>
    </row>
    <row r="27" spans="1:14" x14ac:dyDescent="0.2">
      <c r="A27" s="10">
        <v>45931</v>
      </c>
      <c r="B27">
        <v>33000</v>
      </c>
      <c r="C27">
        <v>123750</v>
      </c>
      <c r="F27">
        <v>724000</v>
      </c>
      <c r="H27">
        <v>233325</v>
      </c>
      <c r="I27">
        <v>39200</v>
      </c>
      <c r="J27">
        <v>1153275</v>
      </c>
      <c r="K27" s="47">
        <v>0.02</v>
      </c>
      <c r="L27" s="48">
        <f t="shared" ref="L27:L38" si="4">K27*L$4</f>
        <v>0</v>
      </c>
      <c r="M27" s="38">
        <f t="shared" si="0"/>
        <v>0</v>
      </c>
      <c r="N27" s="38">
        <f t="shared" si="1"/>
        <v>0</v>
      </c>
    </row>
    <row r="28" spans="1:14" x14ac:dyDescent="0.2">
      <c r="A28" s="10">
        <v>45962</v>
      </c>
      <c r="B28">
        <v>33000</v>
      </c>
      <c r="C28">
        <v>123750</v>
      </c>
      <c r="F28">
        <v>1158400</v>
      </c>
      <c r="H28">
        <v>466650</v>
      </c>
      <c r="I28">
        <v>19600</v>
      </c>
      <c r="J28">
        <v>1801400</v>
      </c>
      <c r="K28" s="47">
        <v>0.05</v>
      </c>
      <c r="L28" s="48">
        <f t="shared" si="4"/>
        <v>0</v>
      </c>
      <c r="M28" s="38">
        <f t="shared" si="0"/>
        <v>0</v>
      </c>
      <c r="N28" s="38">
        <f t="shared" si="1"/>
        <v>0</v>
      </c>
    </row>
    <row r="29" spans="1:14" x14ac:dyDescent="0.2">
      <c r="A29" s="10">
        <v>45992</v>
      </c>
      <c r="B29">
        <v>33000</v>
      </c>
      <c r="C29">
        <v>123750</v>
      </c>
      <c r="F29">
        <v>1013599.9999999999</v>
      </c>
      <c r="H29">
        <v>77775</v>
      </c>
      <c r="I29">
        <v>7840</v>
      </c>
      <c r="J29">
        <v>1255965</v>
      </c>
      <c r="K29" s="47">
        <v>0.1</v>
      </c>
      <c r="L29" s="48">
        <f t="shared" si="4"/>
        <v>0</v>
      </c>
      <c r="M29" s="38">
        <f t="shared" si="0"/>
        <v>0</v>
      </c>
      <c r="N29" s="38">
        <f t="shared" si="1"/>
        <v>0</v>
      </c>
    </row>
    <row r="30" spans="1:14" x14ac:dyDescent="0.2">
      <c r="A30" s="10">
        <v>46023</v>
      </c>
      <c r="B30">
        <v>33000</v>
      </c>
      <c r="C30">
        <v>123750</v>
      </c>
      <c r="I30">
        <v>7840</v>
      </c>
      <c r="J30">
        <v>164590</v>
      </c>
      <c r="K30" s="47">
        <v>0.15</v>
      </c>
      <c r="L30" s="48">
        <f t="shared" si="4"/>
        <v>0</v>
      </c>
      <c r="M30" s="38">
        <f t="shared" si="0"/>
        <v>0</v>
      </c>
      <c r="N30" s="38">
        <f t="shared" si="1"/>
        <v>0</v>
      </c>
    </row>
    <row r="31" spans="1:14" x14ac:dyDescent="0.2">
      <c r="A31" s="10">
        <v>46054</v>
      </c>
      <c r="B31">
        <v>33000</v>
      </c>
      <c r="C31">
        <v>123750</v>
      </c>
      <c r="I31">
        <v>7840</v>
      </c>
      <c r="J31">
        <v>164590</v>
      </c>
      <c r="K31" s="47">
        <v>0.15</v>
      </c>
      <c r="L31" s="48">
        <f t="shared" si="4"/>
        <v>0</v>
      </c>
      <c r="M31" s="38">
        <f t="shared" si="0"/>
        <v>0</v>
      </c>
      <c r="N31" s="38">
        <f t="shared" si="1"/>
        <v>0</v>
      </c>
    </row>
    <row r="32" spans="1:14" x14ac:dyDescent="0.2">
      <c r="A32" s="10">
        <v>46082</v>
      </c>
      <c r="B32">
        <v>33000</v>
      </c>
      <c r="C32">
        <v>123750</v>
      </c>
      <c r="D32">
        <v>88200</v>
      </c>
      <c r="I32">
        <v>7840</v>
      </c>
      <c r="J32">
        <v>252790</v>
      </c>
      <c r="K32" s="47">
        <v>0.1</v>
      </c>
      <c r="L32" s="48">
        <f t="shared" si="4"/>
        <v>0</v>
      </c>
      <c r="M32" s="38">
        <f t="shared" si="0"/>
        <v>0</v>
      </c>
      <c r="N32" s="38">
        <f t="shared" si="1"/>
        <v>0</v>
      </c>
    </row>
    <row r="33" spans="1:14" x14ac:dyDescent="0.2">
      <c r="A33" s="10">
        <v>46113</v>
      </c>
      <c r="B33">
        <v>33000</v>
      </c>
      <c r="C33">
        <v>123750</v>
      </c>
      <c r="D33">
        <v>132300</v>
      </c>
      <c r="I33">
        <v>7840</v>
      </c>
      <c r="J33">
        <v>296890</v>
      </c>
      <c r="K33" s="47">
        <v>0.03</v>
      </c>
      <c r="L33" s="48">
        <f t="shared" si="4"/>
        <v>0</v>
      </c>
      <c r="M33" s="38">
        <f t="shared" si="0"/>
        <v>0</v>
      </c>
      <c r="N33" s="38">
        <f t="shared" si="1"/>
        <v>0</v>
      </c>
    </row>
    <row r="34" spans="1:14" x14ac:dyDescent="0.2">
      <c r="A34" s="10">
        <v>46143</v>
      </c>
      <c r="B34">
        <v>33000</v>
      </c>
      <c r="C34">
        <v>123750</v>
      </c>
      <c r="I34">
        <v>7840</v>
      </c>
      <c r="J34">
        <v>164590</v>
      </c>
      <c r="K34" s="47">
        <v>0.02</v>
      </c>
      <c r="L34" s="48">
        <f t="shared" si="4"/>
        <v>0</v>
      </c>
      <c r="M34" s="38">
        <f t="shared" si="0"/>
        <v>0</v>
      </c>
      <c r="N34" s="38">
        <f t="shared" si="1"/>
        <v>0</v>
      </c>
    </row>
    <row r="35" spans="1:14" x14ac:dyDescent="0.2">
      <c r="A35" s="10">
        <v>46174</v>
      </c>
      <c r="B35">
        <v>33000</v>
      </c>
      <c r="C35">
        <v>123750</v>
      </c>
      <c r="I35">
        <v>15680</v>
      </c>
      <c r="J35">
        <v>172430</v>
      </c>
      <c r="K35" s="47">
        <v>0.05</v>
      </c>
      <c r="L35" s="48">
        <f t="shared" si="4"/>
        <v>0</v>
      </c>
      <c r="M35" s="38">
        <f t="shared" si="0"/>
        <v>0</v>
      </c>
      <c r="N35" s="38">
        <f t="shared" si="1"/>
        <v>0</v>
      </c>
    </row>
    <row r="36" spans="1:14" x14ac:dyDescent="0.2">
      <c r="A36" s="10">
        <v>46204</v>
      </c>
      <c r="B36">
        <v>33000</v>
      </c>
      <c r="C36">
        <v>123750</v>
      </c>
      <c r="I36">
        <v>47040</v>
      </c>
      <c r="J36">
        <v>203790</v>
      </c>
      <c r="K36" s="47">
        <v>0.09</v>
      </c>
      <c r="L36" s="48">
        <f t="shared" si="4"/>
        <v>0</v>
      </c>
      <c r="M36" s="38">
        <f t="shared" si="0"/>
        <v>0</v>
      </c>
      <c r="N36" s="38">
        <f t="shared" si="1"/>
        <v>0</v>
      </c>
    </row>
    <row r="37" spans="1:14" x14ac:dyDescent="0.2">
      <c r="A37" s="10">
        <v>46235</v>
      </c>
      <c r="B37">
        <v>33000</v>
      </c>
      <c r="C37">
        <v>123750</v>
      </c>
      <c r="I37">
        <v>98000</v>
      </c>
      <c r="J37">
        <v>254750</v>
      </c>
      <c r="K37" s="47">
        <v>0.14000000000000001</v>
      </c>
      <c r="L37" s="48">
        <f t="shared" si="4"/>
        <v>0</v>
      </c>
      <c r="M37" s="38">
        <f t="shared" si="0"/>
        <v>0</v>
      </c>
      <c r="N37" s="38">
        <f t="shared" si="1"/>
        <v>0</v>
      </c>
    </row>
    <row r="38" spans="1:14" x14ac:dyDescent="0.2">
      <c r="A38" s="10">
        <v>46266</v>
      </c>
      <c r="B38">
        <v>33000</v>
      </c>
      <c r="C38">
        <v>123750</v>
      </c>
      <c r="I38">
        <v>125440</v>
      </c>
      <c r="J38">
        <v>282190</v>
      </c>
      <c r="K38" s="47">
        <v>0.1</v>
      </c>
      <c r="L38" s="48">
        <f t="shared" si="4"/>
        <v>0</v>
      </c>
      <c r="M38" s="38">
        <f t="shared" si="0"/>
        <v>0</v>
      </c>
      <c r="N38" s="38">
        <f t="shared" si="1"/>
        <v>0</v>
      </c>
    </row>
    <row r="39" spans="1:14" x14ac:dyDescent="0.2">
      <c r="A39" s="13">
        <v>46296</v>
      </c>
      <c r="B39">
        <v>16500</v>
      </c>
      <c r="C39">
        <v>132000</v>
      </c>
      <c r="F39">
        <v>905000</v>
      </c>
      <c r="H39">
        <v>274500</v>
      </c>
      <c r="I39">
        <v>24500</v>
      </c>
      <c r="J39">
        <v>1352500</v>
      </c>
      <c r="K39" s="49">
        <v>0.02</v>
      </c>
      <c r="L39" s="50">
        <f t="shared" ref="L39:L50" si="5">K39*L$5</f>
        <v>0</v>
      </c>
      <c r="M39" s="39">
        <f t="shared" si="0"/>
        <v>0</v>
      </c>
      <c r="N39" s="39">
        <f t="shared" si="1"/>
        <v>0</v>
      </c>
    </row>
    <row r="40" spans="1:14" x14ac:dyDescent="0.2">
      <c r="A40" s="13">
        <v>46327</v>
      </c>
      <c r="B40">
        <v>16500</v>
      </c>
      <c r="C40">
        <v>132000</v>
      </c>
      <c r="F40">
        <v>1448000</v>
      </c>
      <c r="H40">
        <v>549000</v>
      </c>
      <c r="I40">
        <v>12250</v>
      </c>
      <c r="J40">
        <v>2157750</v>
      </c>
      <c r="K40" s="49">
        <v>0.05</v>
      </c>
      <c r="L40" s="50">
        <f t="shared" si="5"/>
        <v>0</v>
      </c>
      <c r="M40" s="39">
        <f t="shared" si="0"/>
        <v>0</v>
      </c>
      <c r="N40" s="39">
        <f t="shared" si="1"/>
        <v>0</v>
      </c>
    </row>
    <row r="41" spans="1:14" x14ac:dyDescent="0.2">
      <c r="A41" s="13">
        <v>46357</v>
      </c>
      <c r="B41">
        <v>16500</v>
      </c>
      <c r="C41">
        <v>132000</v>
      </c>
      <c r="F41">
        <v>1267000</v>
      </c>
      <c r="H41">
        <v>91500</v>
      </c>
      <c r="I41">
        <v>4900</v>
      </c>
      <c r="J41">
        <v>1511900</v>
      </c>
      <c r="K41" s="49">
        <v>0.1</v>
      </c>
      <c r="L41" s="50">
        <f t="shared" si="5"/>
        <v>0</v>
      </c>
      <c r="M41" s="39">
        <f t="shared" si="0"/>
        <v>0</v>
      </c>
      <c r="N41" s="39">
        <f t="shared" si="1"/>
        <v>0</v>
      </c>
    </row>
    <row r="42" spans="1:14" x14ac:dyDescent="0.2">
      <c r="A42" s="13">
        <v>46388</v>
      </c>
      <c r="B42">
        <v>16500</v>
      </c>
      <c r="C42">
        <v>132000</v>
      </c>
      <c r="I42">
        <v>4900</v>
      </c>
      <c r="J42">
        <v>153400</v>
      </c>
      <c r="K42" s="49">
        <v>0.15</v>
      </c>
      <c r="L42" s="50">
        <f t="shared" si="5"/>
        <v>0</v>
      </c>
      <c r="M42" s="39">
        <f t="shared" si="0"/>
        <v>0</v>
      </c>
      <c r="N42" s="39">
        <f t="shared" si="1"/>
        <v>0</v>
      </c>
    </row>
    <row r="43" spans="1:14" x14ac:dyDescent="0.2">
      <c r="A43" s="13">
        <v>46419</v>
      </c>
      <c r="B43">
        <v>16500</v>
      </c>
      <c r="C43">
        <v>132000</v>
      </c>
      <c r="I43">
        <v>4900</v>
      </c>
      <c r="J43">
        <v>153400</v>
      </c>
      <c r="K43" s="49">
        <v>0.15</v>
      </c>
      <c r="L43" s="50">
        <f t="shared" si="5"/>
        <v>0</v>
      </c>
      <c r="M43" s="39">
        <f t="shared" si="0"/>
        <v>0</v>
      </c>
      <c r="N43" s="39">
        <f t="shared" si="1"/>
        <v>0</v>
      </c>
    </row>
    <row r="44" spans="1:14" x14ac:dyDescent="0.2">
      <c r="A44" s="13">
        <v>46447</v>
      </c>
      <c r="B44">
        <v>16500</v>
      </c>
      <c r="C44">
        <v>132000</v>
      </c>
      <c r="D44">
        <v>126000</v>
      </c>
      <c r="I44">
        <v>4900</v>
      </c>
      <c r="J44">
        <v>279400</v>
      </c>
      <c r="K44" s="49">
        <v>0.1</v>
      </c>
      <c r="L44" s="50">
        <f t="shared" si="5"/>
        <v>0</v>
      </c>
      <c r="M44" s="39">
        <f t="shared" si="0"/>
        <v>0</v>
      </c>
      <c r="N44" s="39">
        <f t="shared" si="1"/>
        <v>0</v>
      </c>
    </row>
    <row r="45" spans="1:14" x14ac:dyDescent="0.2">
      <c r="A45" s="13">
        <v>46478</v>
      </c>
      <c r="B45">
        <v>16500</v>
      </c>
      <c r="C45">
        <v>132000</v>
      </c>
      <c r="D45">
        <v>189000</v>
      </c>
      <c r="I45">
        <v>4900</v>
      </c>
      <c r="J45">
        <v>342400</v>
      </c>
      <c r="K45" s="49">
        <v>0.03</v>
      </c>
      <c r="L45" s="50">
        <f t="shared" si="5"/>
        <v>0</v>
      </c>
      <c r="M45" s="39">
        <f t="shared" si="0"/>
        <v>0</v>
      </c>
      <c r="N45" s="39">
        <f t="shared" si="1"/>
        <v>0</v>
      </c>
    </row>
    <row r="46" spans="1:14" x14ac:dyDescent="0.2">
      <c r="A46" s="13">
        <v>46508</v>
      </c>
      <c r="B46">
        <v>16500</v>
      </c>
      <c r="C46">
        <v>132000</v>
      </c>
      <c r="I46">
        <v>4900</v>
      </c>
      <c r="J46">
        <v>153400</v>
      </c>
      <c r="K46" s="49">
        <v>0.02</v>
      </c>
      <c r="L46" s="50">
        <f t="shared" si="5"/>
        <v>0</v>
      </c>
      <c r="M46" s="39">
        <f t="shared" si="0"/>
        <v>0</v>
      </c>
      <c r="N46" s="39">
        <f t="shared" si="1"/>
        <v>0</v>
      </c>
    </row>
    <row r="47" spans="1:14" x14ac:dyDescent="0.2">
      <c r="A47" s="13">
        <v>46539</v>
      </c>
      <c r="B47">
        <v>16500</v>
      </c>
      <c r="C47">
        <v>132000</v>
      </c>
      <c r="I47">
        <v>9800</v>
      </c>
      <c r="J47">
        <v>158300</v>
      </c>
      <c r="K47" s="49">
        <v>0.05</v>
      </c>
      <c r="L47" s="50">
        <f t="shared" si="5"/>
        <v>0</v>
      </c>
      <c r="M47" s="39">
        <f t="shared" si="0"/>
        <v>0</v>
      </c>
      <c r="N47" s="39">
        <f t="shared" si="1"/>
        <v>0</v>
      </c>
    </row>
    <row r="48" spans="1:14" x14ac:dyDescent="0.2">
      <c r="A48" s="13">
        <v>46569</v>
      </c>
      <c r="B48">
        <v>16500</v>
      </c>
      <c r="C48">
        <v>132000</v>
      </c>
      <c r="I48">
        <v>29400</v>
      </c>
      <c r="J48">
        <v>177900</v>
      </c>
      <c r="K48" s="49">
        <v>0.09</v>
      </c>
      <c r="L48" s="50">
        <f t="shared" si="5"/>
        <v>0</v>
      </c>
      <c r="M48" s="39">
        <f t="shared" si="0"/>
        <v>0</v>
      </c>
      <c r="N48" s="39">
        <f t="shared" si="1"/>
        <v>0</v>
      </c>
    </row>
    <row r="49" spans="1:14" x14ac:dyDescent="0.2">
      <c r="A49" s="13">
        <v>46600</v>
      </c>
      <c r="B49">
        <v>16500</v>
      </c>
      <c r="C49">
        <v>132000</v>
      </c>
      <c r="I49">
        <v>61250</v>
      </c>
      <c r="J49">
        <v>209750</v>
      </c>
      <c r="K49" s="49">
        <v>0.14000000000000001</v>
      </c>
      <c r="L49" s="50">
        <f t="shared" si="5"/>
        <v>0</v>
      </c>
      <c r="M49" s="39">
        <f t="shared" si="0"/>
        <v>0</v>
      </c>
      <c r="N49" s="39">
        <f t="shared" si="1"/>
        <v>0</v>
      </c>
    </row>
    <row r="50" spans="1:14" x14ac:dyDescent="0.2">
      <c r="A50" s="13">
        <v>46631</v>
      </c>
      <c r="B50">
        <v>16500</v>
      </c>
      <c r="C50">
        <v>132000</v>
      </c>
      <c r="I50">
        <v>78400</v>
      </c>
      <c r="J50">
        <v>226900</v>
      </c>
      <c r="K50" s="49">
        <v>0.1</v>
      </c>
      <c r="L50" s="50">
        <f t="shared" si="5"/>
        <v>0</v>
      </c>
      <c r="M50" s="39">
        <f t="shared" si="0"/>
        <v>0</v>
      </c>
      <c r="N50" s="39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harvest_month</vt:lpstr>
      <vt:lpstr>food</vt:lpstr>
      <vt:lpstr>energy_intake_dist</vt:lpstr>
      <vt:lpstr>BMI_intake</vt:lpstr>
      <vt:lpstr>642-inputs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Peterson</dc:creator>
  <cp:lastModifiedBy>Andrew Peterson</cp:lastModifiedBy>
  <dcterms:created xsi:type="dcterms:W3CDTF">2024-09-26T12:00:35Z</dcterms:created>
  <dcterms:modified xsi:type="dcterms:W3CDTF">2024-09-27T21:19:49Z</dcterms:modified>
</cp:coreProperties>
</file>