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<sst xmlns="http://schemas.openxmlformats.org/spreadsheetml/2006/main" count="499" uniqueCount="484">
  <si>
    <t>inggris</t>
  </si>
  <si>
    <t>indo</t>
  </si>
  <si>
    <t>abacus</t>
  </si>
  <si>
    <t>abaft</t>
  </si>
  <si>
    <t>abalone</t>
  </si>
  <si>
    <t>abandon</t>
  </si>
  <si>
    <t>abandoned</t>
  </si>
  <si>
    <t>abandonment</t>
  </si>
  <si>
    <t>abase</t>
  </si>
  <si>
    <t>abasement</t>
  </si>
  <si>
    <t>abash</t>
  </si>
  <si>
    <t>abashed</t>
  </si>
  <si>
    <t>abate</t>
  </si>
  <si>
    <t>abattoir</t>
  </si>
  <si>
    <t>abbes</t>
  </si>
  <si>
    <t>abbey</t>
  </si>
  <si>
    <t>abbot</t>
  </si>
  <si>
    <t>abbreviate</t>
  </si>
  <si>
    <t>abbreviated</t>
  </si>
  <si>
    <t>abbreviation</t>
  </si>
  <si>
    <t>abdicate</t>
  </si>
  <si>
    <t>abdication</t>
  </si>
  <si>
    <t>abdomen</t>
  </si>
  <si>
    <t>abdominal</t>
  </si>
  <si>
    <t>abductor</t>
  </si>
  <si>
    <t>abeam</t>
  </si>
  <si>
    <t>aberrant</t>
  </si>
  <si>
    <t>abberation</t>
  </si>
  <si>
    <t>abettor</t>
  </si>
  <si>
    <t>abeyance</t>
  </si>
  <si>
    <t>abhor</t>
  </si>
  <si>
    <t>abhorred</t>
  </si>
  <si>
    <t>abhorrent</t>
  </si>
  <si>
    <t>abide</t>
  </si>
  <si>
    <t>abiding</t>
  </si>
  <si>
    <t>ability</t>
  </si>
  <si>
    <t>abject</t>
  </si>
  <si>
    <t>ablative</t>
  </si>
  <si>
    <t>ablaze</t>
  </si>
  <si>
    <t>ablution</t>
  </si>
  <si>
    <t>able</t>
  </si>
  <si>
    <t>abnormal</t>
  </si>
  <si>
    <t>abnormality</t>
  </si>
  <si>
    <t>aboard</t>
  </si>
  <si>
    <t>abolishment</t>
  </si>
  <si>
    <t>abolition</t>
  </si>
  <si>
    <t>abolitionist</t>
  </si>
  <si>
    <t>abominable</t>
  </si>
  <si>
    <t>abomination</t>
  </si>
  <si>
    <t>aboriginal</t>
  </si>
  <si>
    <t>aborigine</t>
  </si>
  <si>
    <t>abort</t>
  </si>
  <si>
    <t>abortion</t>
  </si>
  <si>
    <t>abortionist</t>
  </si>
  <si>
    <t>abortive</t>
  </si>
  <si>
    <t>abound</t>
  </si>
  <si>
    <t>about</t>
  </si>
  <si>
    <t>activity</t>
  </si>
  <si>
    <t>tourist</t>
  </si>
  <si>
    <t>actor</t>
  </si>
  <si>
    <t>actress</t>
  </si>
  <si>
    <t>selebgram</t>
  </si>
  <si>
    <t>natural</t>
  </si>
  <si>
    <t>world</t>
  </si>
  <si>
    <t>rock</t>
  </si>
  <si>
    <t>mining</t>
  </si>
  <si>
    <t>nice</t>
  </si>
  <si>
    <t>place</t>
  </si>
  <si>
    <t>i</t>
  </si>
  <si>
    <t>love</t>
  </si>
  <si>
    <t>it</t>
  </si>
  <si>
    <t>beautiful</t>
  </si>
  <si>
    <t>view</t>
  </si>
  <si>
    <t>adventure</t>
  </si>
  <si>
    <t>a</t>
  </si>
  <si>
    <t>sebuah</t>
  </si>
  <si>
    <t>unique</t>
  </si>
  <si>
    <t>amazing</t>
  </si>
  <si>
    <t>great</t>
  </si>
  <si>
    <t>wall</t>
  </si>
  <si>
    <t>exotic</t>
  </si>
  <si>
    <t>like</t>
  </si>
  <si>
    <t>and</t>
  </si>
  <si>
    <t>very</t>
  </si>
  <si>
    <t>for</t>
  </si>
  <si>
    <t>entertainment</t>
  </si>
  <si>
    <t>liked</t>
  </si>
  <si>
    <t>sight</t>
  </si>
  <si>
    <t>seeing</t>
  </si>
  <si>
    <t>photo</t>
  </si>
  <si>
    <t>spot</t>
  </si>
  <si>
    <t>taking</t>
  </si>
  <si>
    <t>picture</t>
  </si>
  <si>
    <t>picturing</t>
  </si>
  <si>
    <t>not</t>
  </si>
  <si>
    <t>much</t>
  </si>
  <si>
    <t>to</t>
  </si>
  <si>
    <t>see</t>
  </si>
  <si>
    <t>but</t>
  </si>
  <si>
    <t>stone</t>
  </si>
  <si>
    <t>hill</t>
  </si>
  <si>
    <t>selfie</t>
  </si>
  <si>
    <t>one</t>
  </si>
  <si>
    <t>more</t>
  </si>
  <si>
    <t>new</t>
  </si>
  <si>
    <t>traveling</t>
  </si>
  <si>
    <t>manage</t>
  </si>
  <si>
    <t>by</t>
  </si>
  <si>
    <t>local</t>
  </si>
  <si>
    <t>poor</t>
  </si>
  <si>
    <t>facility</t>
  </si>
  <si>
    <t>ex</t>
  </si>
  <si>
    <t>this</t>
  </si>
  <si>
    <t>is</t>
  </si>
  <si>
    <t>breathtaking</t>
  </si>
  <si>
    <t>look</t>
  </si>
  <si>
    <t>in</t>
  </si>
  <si>
    <t>karst</t>
  </si>
  <si>
    <t>site</t>
  </si>
  <si>
    <t>district</t>
  </si>
  <si>
    <t>photograph</t>
  </si>
  <si>
    <t>its</t>
  </si>
  <si>
    <t>really</t>
  </si>
  <si>
    <t>views</t>
  </si>
  <si>
    <t>take</t>
  </si>
  <si>
    <t>pretty</t>
  </si>
  <si>
    <t>work</t>
  </si>
  <si>
    <t>day</t>
  </si>
  <si>
    <t>avoid</t>
  </si>
  <si>
    <t>crowded</t>
  </si>
  <si>
    <t>thank you</t>
  </si>
  <si>
    <t>adrenaline</t>
  </si>
  <si>
    <t>pool</t>
  </si>
  <si>
    <t>stops</t>
  </si>
  <si>
    <t>destination</t>
  </si>
  <si>
    <t>angle</t>
  </si>
  <si>
    <t>experience</t>
  </si>
  <si>
    <t>limestone</t>
  </si>
  <si>
    <t>angel</t>
  </si>
  <si>
    <t>hunting</t>
  </si>
  <si>
    <t>healing</t>
  </si>
  <si>
    <t>brown</t>
  </si>
  <si>
    <t>canyon</t>
  </si>
  <si>
    <t>photoshoots</t>
  </si>
  <si>
    <t>small</t>
  </si>
  <si>
    <t>roads</t>
  </si>
  <si>
    <t>cave</t>
  </si>
  <si>
    <t>need</t>
  </si>
  <si>
    <t>efforts</t>
  </si>
  <si>
    <t>because</t>
  </si>
  <si>
    <t>way</t>
  </si>
  <si>
    <t>too</t>
  </si>
  <si>
    <t>narrow</t>
  </si>
  <si>
    <t>such</t>
  </si>
  <si>
    <t>shooting</t>
  </si>
  <si>
    <t>must</t>
  </si>
  <si>
    <t>say</t>
  </si>
  <si>
    <t>guys</t>
  </si>
  <si>
    <t>are</t>
  </si>
  <si>
    <t>talented</t>
  </si>
  <si>
    <t>do</t>
  </si>
  <si>
    <t>come</t>
  </si>
  <si>
    <t>alone</t>
  </si>
  <si>
    <t>get</t>
  </si>
  <si>
    <t>there</t>
  </si>
  <si>
    <t>still</t>
  </si>
  <si>
    <t>bad</t>
  </si>
  <si>
    <t>improvement</t>
  </si>
  <si>
    <t>dont</t>
  </si>
  <si>
    <t>know</t>
  </si>
  <si>
    <t>why</t>
  </si>
  <si>
    <t>open</t>
  </si>
  <si>
    <t>public</t>
  </si>
  <si>
    <t>you</t>
  </si>
  <si>
    <t>can</t>
  </si>
  <si>
    <t>except</t>
  </si>
  <si>
    <t>some</t>
  </si>
  <si>
    <t>far</t>
  </si>
  <si>
    <t>from</t>
  </si>
  <si>
    <t>charm</t>
  </si>
  <si>
    <t>mined</t>
  </si>
  <si>
    <t>out</t>
  </si>
  <si>
    <t>into</t>
  </si>
  <si>
    <t>these</t>
  </si>
  <si>
    <t>interesting</t>
  </si>
  <si>
    <t>patterns</t>
  </si>
  <si>
    <t>which</t>
  </si>
  <si>
    <t>only</t>
  </si>
  <si>
    <t>makes</t>
  </si>
  <si>
    <t>with</t>
  </si>
  <si>
    <t>vegetation</t>
  </si>
  <si>
    <t>scarring</t>
  </si>
  <si>
    <t>hidden</t>
  </si>
  <si>
    <t>caves</t>
  </si>
  <si>
    <t>several</t>
  </si>
  <si>
    <t>boy</t>
  </si>
  <si>
    <t>who</t>
  </si>
  <si>
    <t>siapa</t>
  </si>
  <si>
    <t>be</t>
  </si>
  <si>
    <t>guided</t>
  </si>
  <si>
    <t>help</t>
  </si>
  <si>
    <t>your</t>
  </si>
  <si>
    <t>they</t>
  </si>
  <si>
    <t>kind</t>
  </si>
  <si>
    <t>money</t>
  </si>
  <si>
    <t>oriented</t>
  </si>
  <si>
    <t>should</t>
  </si>
  <si>
    <t>scenery</t>
  </si>
  <si>
    <t>paradise</t>
  </si>
  <si>
    <t>please</t>
  </si>
  <si>
    <t>did</t>
  </si>
  <si>
    <t>wuite</t>
  </si>
  <si>
    <t>fascinating</t>
  </si>
  <si>
    <t>most</t>
  </si>
  <si>
    <t>famous</t>
  </si>
  <si>
    <t>attractions</t>
  </si>
  <si>
    <t>chalk</t>
  </si>
  <si>
    <t>zone</t>
  </si>
  <si>
    <t>area</t>
  </si>
  <si>
    <t>find</t>
  </si>
  <si>
    <t>different</t>
  </si>
  <si>
    <t>trip</t>
  </si>
  <si>
    <t>weekend</t>
  </si>
  <si>
    <t>weekday</t>
  </si>
  <si>
    <t>inside</t>
  </si>
  <si>
    <t>dramatic</t>
  </si>
  <si>
    <t>light</t>
  </si>
  <si>
    <t>outside</t>
  </si>
  <si>
    <t>hot</t>
  </si>
  <si>
    <t>cool</t>
  </si>
  <si>
    <t>under</t>
  </si>
  <si>
    <t>trees</t>
  </si>
  <si>
    <t>hills</t>
  </si>
  <si>
    <t>as</t>
  </si>
  <si>
    <t>well</t>
  </si>
  <si>
    <t>green</t>
  </si>
  <si>
    <t>closed</t>
  </si>
  <si>
    <t>harvest</t>
  </si>
  <si>
    <t>humid</t>
  </si>
  <si>
    <t>bit</t>
  </si>
  <si>
    <t>safety</t>
  </si>
  <si>
    <t>precaution</t>
  </si>
  <si>
    <t>part</t>
  </si>
  <si>
    <t>street</t>
  </si>
  <si>
    <t>car</t>
  </si>
  <si>
    <t>collapse</t>
  </si>
  <si>
    <t>easily</t>
  </si>
  <si>
    <t>reach</t>
  </si>
  <si>
    <t>entrance</t>
  </si>
  <si>
    <t>nothing</t>
  </si>
  <si>
    <t>got</t>
  </si>
  <si>
    <t>time</t>
  </si>
  <si>
    <t>huge</t>
  </si>
  <si>
    <t>cliff</t>
  </si>
  <si>
    <t>redish</t>
  </si>
  <si>
    <t>colour</t>
  </si>
  <si>
    <t>down</t>
  </si>
  <si>
    <t>location</t>
  </si>
  <si>
    <t>hard</t>
  </si>
  <si>
    <t>expensive</t>
  </si>
  <si>
    <t>parking</t>
  </si>
  <si>
    <t>sure</t>
  </si>
  <si>
    <t>driving</t>
  </si>
  <si>
    <t>carry</t>
  </si>
  <si>
    <t>fit</t>
  </si>
  <si>
    <t>hour</t>
  </si>
  <si>
    <t>drive</t>
  </si>
  <si>
    <t>speed</t>
  </si>
  <si>
    <t>restribution</t>
  </si>
  <si>
    <t>motorcycle</t>
  </si>
  <si>
    <t>person</t>
  </si>
  <si>
    <t>entering</t>
  </si>
  <si>
    <t>own</t>
  </si>
  <si>
    <t>food</t>
  </si>
  <si>
    <t>beverage</t>
  </si>
  <si>
    <t>prewedding</t>
  </si>
  <si>
    <t>session</t>
  </si>
  <si>
    <t>real</t>
  </si>
  <si>
    <t>life</t>
  </si>
  <si>
    <t>temple</t>
  </si>
  <si>
    <t>run</t>
  </si>
  <si>
    <t>just</t>
  </si>
  <si>
    <t>chilling</t>
  </si>
  <si>
    <t>here</t>
  </si>
  <si>
    <t>careful</t>
  </si>
  <si>
    <t>it's</t>
  </si>
  <si>
    <t>raining</t>
  </si>
  <si>
    <t>slippery</t>
  </si>
  <si>
    <t>overall</t>
  </si>
  <si>
    <t>over</t>
  </si>
  <si>
    <t>all</t>
  </si>
  <si>
    <t>worth</t>
  </si>
  <si>
    <t>recommended</t>
  </si>
  <si>
    <t>recommendation</t>
  </si>
  <si>
    <t>access</t>
  </si>
  <si>
    <t>vehicles</t>
  </si>
  <si>
    <t>has</t>
  </si>
  <si>
    <t>have</t>
  </si>
  <si>
    <t>minimum</t>
  </si>
  <si>
    <t>weather</t>
  </si>
  <si>
    <t>little</t>
  </si>
  <si>
    <t>fine</t>
  </si>
  <si>
    <t>pic</t>
  </si>
  <si>
    <t>pict</t>
  </si>
  <si>
    <t>shot</t>
  </si>
  <si>
    <t>dry</t>
  </si>
  <si>
    <t>fee</t>
  </si>
  <si>
    <t>cheap</t>
  </si>
  <si>
    <t>bridge</t>
  </si>
  <si>
    <t>tourism</t>
  </si>
  <si>
    <t>object</t>
  </si>
  <si>
    <t>came</t>
  </si>
  <si>
    <t>first</t>
  </si>
  <si>
    <t>although</t>
  </si>
  <si>
    <t>rather</t>
  </si>
  <si>
    <t>once</t>
  </si>
  <si>
    <t>amazed</t>
  </si>
  <si>
    <t>beauty</t>
  </si>
  <si>
    <t>excavations</t>
  </si>
  <si>
    <t>extraordinarily</t>
  </si>
  <si>
    <t>extraordinary</t>
  </si>
  <si>
    <t>bring</t>
  </si>
  <si>
    <t>camera</t>
  </si>
  <si>
    <t>background</t>
  </si>
  <si>
    <t>our</t>
  </si>
  <si>
    <t>cold</t>
  </si>
  <si>
    <t>hand</t>
  </si>
  <si>
    <t>chiseling</t>
  </si>
  <si>
    <t>sawing</t>
  </si>
  <si>
    <t>bricks</t>
  </si>
  <si>
    <t>lots</t>
  </si>
  <si>
    <t>enjoy</t>
  </si>
  <si>
    <t>friendly</t>
  </si>
  <si>
    <t>hang</t>
  </si>
  <si>
    <t>together</t>
  </si>
  <si>
    <t>hangout</t>
  </si>
  <si>
    <t>hunt</t>
  </si>
  <si>
    <t>pay</t>
  </si>
  <si>
    <t>depends</t>
  </si>
  <si>
    <t>transportation</t>
  </si>
  <si>
    <t>superb</t>
  </si>
  <si>
    <t>quarry</t>
  </si>
  <si>
    <t>surreal</t>
  </si>
  <si>
    <t>produce</t>
  </si>
  <si>
    <t>excellent</t>
  </si>
  <si>
    <t>photographic</t>
  </si>
  <si>
    <t>opportunity</t>
  </si>
  <si>
    <t>opportunities</t>
  </si>
  <si>
    <t>advisable</t>
  </si>
  <si>
    <t>also</t>
  </si>
  <si>
    <t>suggesting</t>
  </si>
  <si>
    <t xml:space="preserve">definitely </t>
  </si>
  <si>
    <t>expect</t>
  </si>
  <si>
    <t>going</t>
  </si>
  <si>
    <t>big</t>
  </si>
  <si>
    <t>thought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</si>
  <si>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</si>
  <si>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</si>
  <si>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</si>
  <si>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</si>
  <si>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</si>
  <si>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</si>
  <si>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</si>
  <si>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</si>
  <si>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</si>
  <si>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minute</t>
  </si>
  <si>
    <t>visit</t>
  </si>
  <si>
    <t>turned</t>
  </si>
  <si>
    <t>longer</t>
  </si>
  <si>
    <t>paths</t>
  </si>
  <si>
    <t>path</t>
  </si>
  <si>
    <t>type</t>
  </si>
  <si>
    <t>many</t>
  </si>
  <si>
    <t>other</t>
  </si>
  <si>
    <t>places</t>
  </si>
  <si>
    <t>people</t>
  </si>
  <si>
    <t>even</t>
  </si>
  <si>
    <t>label</t>
  </si>
  <si>
    <t>think</t>
  </si>
  <si>
    <t>certainly</t>
  </si>
  <si>
    <t>identity</t>
  </si>
  <si>
    <t>village</t>
  </si>
  <si>
    <t>art</t>
  </si>
  <si>
    <t>craved</t>
  </si>
  <si>
    <t>cost</t>
  </si>
  <si>
    <t>stunning</t>
  </si>
  <si>
    <t>featuring</t>
  </si>
  <si>
    <t>resulted</t>
  </si>
  <si>
    <t>landscape</t>
  </si>
  <si>
    <t>disappointing</t>
  </si>
  <si>
    <t>thing</t>
  </si>
  <si>
    <t>found</t>
  </si>
  <si>
    <t>snack</t>
  </si>
  <si>
    <t>stalls</t>
  </si>
  <si>
    <t>would</t>
  </si>
  <si>
    <t>better</t>
  </si>
  <si>
    <t>toilet</t>
  </si>
  <si>
    <t>provided</t>
  </si>
  <si>
    <t>gem</t>
  </si>
  <si>
    <t>secluded</t>
  </si>
  <si>
    <t>enter</t>
  </si>
  <si>
    <t>mine</t>
  </si>
  <si>
    <t>spend</t>
  </si>
  <si>
    <t>spent</t>
  </si>
  <si>
    <t>explore</t>
  </si>
  <si>
    <t>around</t>
  </si>
  <si>
    <t>refreshment</t>
  </si>
  <si>
    <t>refreshments</t>
  </si>
  <si>
    <t>translator</t>
  </si>
  <si>
    <t>barely</t>
  </si>
  <si>
    <t>any</t>
  </si>
  <si>
    <t>english</t>
  </si>
  <si>
    <t>cut</t>
  </si>
  <si>
    <t>artistic</t>
  </si>
  <si>
    <t>difficult</t>
  </si>
  <si>
    <t>large</t>
  </si>
  <si>
    <t>lover</t>
  </si>
  <si>
    <t>city</t>
  </si>
  <si>
    <t>rest</t>
  </si>
  <si>
    <t>skill</t>
  </si>
  <si>
    <t>skilled</t>
  </si>
  <si>
    <t>driver</t>
  </si>
  <si>
    <t>paid</t>
  </si>
  <si>
    <t>lile</t>
  </si>
  <si>
    <t>ally</t>
  </si>
  <si>
    <t>between</t>
  </si>
  <si>
    <t>houses</t>
  </si>
  <si>
    <t>beware</t>
  </si>
  <si>
    <t>unstable</t>
  </si>
  <si>
    <t>surrounding</t>
  </si>
  <si>
    <t>surrounded</t>
  </si>
  <si>
    <t>combine</t>
  </si>
  <si>
    <t>combined</t>
  </si>
  <si>
    <t>wild</t>
  </si>
  <si>
    <t>greeneries</t>
  </si>
  <si>
    <t>high</t>
  </si>
  <si>
    <t>trading</t>
  </si>
  <si>
    <t>resident</t>
  </si>
  <si>
    <t>cooperate</t>
  </si>
  <si>
    <t>show</t>
  </si>
  <si>
    <t>visitor</t>
  </si>
  <si>
    <t>visitors</t>
  </si>
  <si>
    <t>landslide</t>
  </si>
  <si>
    <t>accesible</t>
  </si>
  <si>
    <t>professional</t>
  </si>
  <si>
    <t>sneak</t>
  </si>
  <si>
    <t>peak</t>
  </si>
  <si>
    <t>naturally</t>
  </si>
  <si>
    <t>through</t>
  </si>
  <si>
    <t>ancient</t>
  </si>
  <si>
    <t>interest</t>
  </si>
  <si>
    <t>affordable</t>
  </si>
  <si>
    <t>whole</t>
  </si>
  <si>
    <t>sky</t>
  </si>
  <si>
    <t>clear</t>
  </si>
  <si>
    <t>went</t>
  </si>
  <si>
    <t>want</t>
  </si>
  <si>
    <t>cloudy</t>
  </si>
  <si>
    <t>an</t>
  </si>
  <si>
    <t>dark</t>
  </si>
  <si>
    <t>family</t>
  </si>
  <si>
    <t>couple</t>
  </si>
  <si>
    <t>boyfriend</t>
  </si>
  <si>
    <t>husband</t>
  </si>
  <si>
    <t>friend</t>
  </si>
  <si>
    <t>sister</t>
  </si>
  <si>
    <t>older sister</t>
  </si>
  <si>
    <t>younger sister</t>
  </si>
  <si>
    <t>ask</t>
  </si>
  <si>
    <t>ticket</t>
  </si>
  <si>
    <t>coconut</t>
  </si>
  <si>
    <t>softdrink</t>
  </si>
  <si>
    <t>maybe</t>
  </si>
  <si>
    <t>easy</t>
  </si>
  <si>
    <t>minibus</t>
  </si>
  <si>
    <t>used</t>
  </si>
  <si>
    <t>now</t>
  </si>
  <si>
    <t>become</t>
  </si>
  <si>
    <t>holiday</t>
  </si>
  <si>
    <t>offer</t>
  </si>
  <si>
    <t>enjoyable</t>
  </si>
  <si>
    <t>funtastic</t>
  </si>
  <si>
    <t>fantastis</t>
  </si>
  <si>
    <t>fun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</si>
</sst>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tr">
        <f>IFERROR(__xludf.DUMMYFUNCTION("GOOGLETRANSLATE(A2, ""EN"", ""IN"")"),"Abacus")</f>
        <v>Abacus</v>
      </c>
    </row>
    <row r="3">
      <c r="A3" s="2" t="s">
        <v>3</v>
      </c>
      <c r="B3" s="3" t="str">
        <f>IFERROR(__xludf.DUMMYFUNCTION("GOOGLETRANSLATE(A3, ""EN"", ""IN"")"),"abaft")</f>
        <v>abaft</v>
      </c>
    </row>
    <row r="4">
      <c r="A4" s="2" t="s">
        <v>4</v>
      </c>
      <c r="B4" s="3" t="str">
        <f>IFERROR(__xludf.DUMMYFUNCTION("GOOGLETRANSLATE(A4, ""EN"", ""IN"")"),"pauhi")</f>
        <v>pauhi</v>
      </c>
    </row>
    <row r="5">
      <c r="A5" s="2" t="s">
        <v>5</v>
      </c>
      <c r="B5" s="3" t="str">
        <f>IFERROR(__xludf.DUMMYFUNCTION("GOOGLETRANSLATE(A5, ""EN"", ""IN"")"),"meninggalkan")</f>
        <v>meninggalkan</v>
      </c>
    </row>
    <row r="6">
      <c r="A6" s="2" t="s">
        <v>6</v>
      </c>
      <c r="B6" s="3" t="str">
        <f>IFERROR(__xludf.DUMMYFUNCTION("GOOGLETRANSLATE(A6, ""EN"", ""IN"")"),"ditinggalkan")</f>
        <v>ditinggalkan</v>
      </c>
    </row>
    <row r="7">
      <c r="A7" s="2" t="s">
        <v>7</v>
      </c>
      <c r="B7" s="3" t="str">
        <f>IFERROR(__xludf.DUMMYFUNCTION("GOOGLETRANSLATE(A7, ""EN"", ""IN"")"),"pengabaian")</f>
        <v>pengabaian</v>
      </c>
    </row>
    <row r="8">
      <c r="A8" s="2" t="s">
        <v>8</v>
      </c>
      <c r="B8" s="3" t="str">
        <f>IFERROR(__xludf.DUMMYFUNCTION("GOOGLETRANSLATE(A8, ""EN"", ""IN"")"),"menghina")</f>
        <v>menghina</v>
      </c>
    </row>
    <row r="9">
      <c r="A9" s="2" t="s">
        <v>9</v>
      </c>
      <c r="B9" s="3" t="str">
        <f>IFERROR(__xludf.DUMMYFUNCTION("GOOGLETRANSLATE(A9, ""EN"", ""IN"")"),"kerendahan diri")</f>
        <v>kerendahan diri</v>
      </c>
    </row>
    <row r="10">
      <c r="A10" s="2" t="s">
        <v>10</v>
      </c>
      <c r="B10" s="3" t="str">
        <f>IFERROR(__xludf.DUMMYFUNCTION("GOOGLETRANSLATE(A10, ""EN"", ""IN"")"),"memalukan")</f>
        <v>memalukan</v>
      </c>
    </row>
    <row r="11">
      <c r="A11" s="2" t="s">
        <v>11</v>
      </c>
      <c r="B11" s="3" t="str">
        <f>IFERROR(__xludf.DUMMYFUNCTION("GOOGLETRANSLATE(A11, ""EN"", ""IN"")"),"malu")</f>
        <v>malu</v>
      </c>
    </row>
    <row r="12">
      <c r="A12" s="2" t="s">
        <v>12</v>
      </c>
      <c r="B12" s="3" t="str">
        <f>IFERROR(__xludf.DUMMYFUNCTION("GOOGLETRANSLATE(A12, ""EN"", ""IN"")"),"mereda")</f>
        <v>mereda</v>
      </c>
    </row>
    <row r="13">
      <c r="A13" s="2" t="s">
        <v>13</v>
      </c>
      <c r="B13" s="3" t="str">
        <f>IFERROR(__xludf.DUMMYFUNCTION("GOOGLETRANSLATE(A13, ""EN"", ""IN"")"),"tempat pemotongan")</f>
        <v>tempat pemotongan</v>
      </c>
    </row>
    <row r="14">
      <c r="A14" s="2" t="s">
        <v>14</v>
      </c>
      <c r="B14" s="3" t="str">
        <f>IFERROR(__xludf.DUMMYFUNCTION("GOOGLETRANSLATE(A14, ""EN"", ""IN"")"),"Abbes")</f>
        <v>Abbes</v>
      </c>
    </row>
    <row r="15">
      <c r="A15" s="2" t="s">
        <v>15</v>
      </c>
      <c r="B15" s="3" t="str">
        <f>IFERROR(__xludf.DUMMYFUNCTION("GOOGLETRANSLATE(A15, ""EN"", ""IN"")"),"biara")</f>
        <v>biara</v>
      </c>
    </row>
    <row r="16">
      <c r="A16" s="2" t="s">
        <v>16</v>
      </c>
      <c r="B16" s="3" t="str">
        <f>IFERROR(__xludf.DUMMYFUNCTION("GOOGLETRANSLATE(A16, ""EN"", ""IN"")"),"Kepala biara")</f>
        <v>Kepala biara</v>
      </c>
    </row>
    <row r="17">
      <c r="A17" s="2" t="s">
        <v>17</v>
      </c>
      <c r="B17" s="3" t="str">
        <f>IFERROR(__xludf.DUMMYFUNCTION("GOOGLETRANSLATE(A17, ""EN"", ""IN"")"),"Singkatan")</f>
        <v>Singkatan</v>
      </c>
    </row>
    <row r="18">
      <c r="A18" s="2" t="s">
        <v>18</v>
      </c>
      <c r="B18" s="3" t="str">
        <f>IFERROR(__xludf.DUMMYFUNCTION("GOOGLETRANSLATE(A18, ""EN"", ""IN"")"),"disingkat")</f>
        <v>disingkat</v>
      </c>
    </row>
    <row r="19">
      <c r="A19" s="2" t="s">
        <v>19</v>
      </c>
      <c r="B19" s="3" t="str">
        <f>IFERROR(__xludf.DUMMYFUNCTION("GOOGLETRANSLATE(A19, ""EN"", ""IN"")"),"singkatan")</f>
        <v>singkatan</v>
      </c>
    </row>
    <row r="20">
      <c r="A20" s="2" t="s">
        <v>20</v>
      </c>
      <c r="B20" s="3" t="str">
        <f>IFERROR(__xludf.DUMMYFUNCTION("GOOGLETRANSLATE(A20, ""EN"", ""IN"")"),"melepaskan")</f>
        <v>melepaskan</v>
      </c>
    </row>
    <row r="21">
      <c r="A21" s="2" t="s">
        <v>21</v>
      </c>
      <c r="B21" s="3" t="str">
        <f>IFERROR(__xludf.DUMMYFUNCTION("GOOGLETRANSLATE(A21, ""EN"", ""IN"")"),"abdikasi")</f>
        <v>abdikasi</v>
      </c>
    </row>
    <row r="22">
      <c r="A22" s="2" t="s">
        <v>22</v>
      </c>
      <c r="B22" s="3" t="str">
        <f>IFERROR(__xludf.DUMMYFUNCTION("GOOGLETRANSLATE(A22, ""EN"", ""IN"")"),"perut")</f>
        <v>perut</v>
      </c>
    </row>
    <row r="23">
      <c r="A23" s="2" t="s">
        <v>23</v>
      </c>
      <c r="B23" s="3" t="str">
        <f>IFERROR(__xludf.DUMMYFUNCTION("GOOGLETRANSLATE(A23, ""EN"", ""IN"")"),"perut")</f>
        <v>perut</v>
      </c>
    </row>
    <row r="24">
      <c r="A24" s="2" t="s">
        <v>24</v>
      </c>
      <c r="B24" s="3" t="str">
        <f>IFERROR(__xludf.DUMMYFUNCTION("GOOGLETRANSLATE(A24, ""EN"", ""IN"")"),"penculik")</f>
        <v>penculik</v>
      </c>
    </row>
    <row r="25">
      <c r="A25" s="2" t="s">
        <v>25</v>
      </c>
      <c r="B25" s="3" t="str">
        <f>IFERROR(__xludf.DUMMYFUNCTION("GOOGLETRANSLATE(A25, ""EN"", ""IN"")"),"abeam")</f>
        <v>abeam</v>
      </c>
    </row>
    <row r="26">
      <c r="A26" s="2" t="s">
        <v>26</v>
      </c>
      <c r="B26" s="3" t="str">
        <f>IFERROR(__xludf.DUMMYFUNCTION("GOOGLETRANSLATE(A26, ""EN"", ""IN"")"),"menyimpang")</f>
        <v>menyimpang</v>
      </c>
    </row>
    <row r="27">
      <c r="A27" s="2" t="s">
        <v>27</v>
      </c>
      <c r="B27" s="3" t="str">
        <f>IFERROR(__xludf.DUMMYFUNCTION("GOOGLETRANSLATE(A27, ""EN"", ""IN"")"),"Abberasi")</f>
        <v>Abberasi</v>
      </c>
    </row>
    <row r="28">
      <c r="A28" s="2" t="s">
        <v>28</v>
      </c>
      <c r="B28" s="3" t="str">
        <f>IFERROR(__xludf.DUMMYFUNCTION("GOOGLETRANSLATE(A28, ""EN"", ""IN"")"),"kaki tangan")</f>
        <v>kaki tangan</v>
      </c>
    </row>
    <row r="29">
      <c r="A29" s="1" t="s">
        <v>29</v>
      </c>
      <c r="B29" s="3" t="str">
        <f>IFERROR(__xludf.DUMMYFUNCTION("GOOGLETRANSLATE(A29, ""EN"", ""IN"")"),"penundaan")</f>
        <v>penundaan</v>
      </c>
    </row>
    <row r="30">
      <c r="A30" s="1" t="s">
        <v>30</v>
      </c>
      <c r="B30" s="3" t="str">
        <f>IFERROR(__xludf.DUMMYFUNCTION("GOOGLETRANSLATE(A30, ""EN"", ""IN"")"),"benci")</f>
        <v>benci</v>
      </c>
    </row>
    <row r="31">
      <c r="A31" s="1" t="s">
        <v>31</v>
      </c>
      <c r="B31" s="3" t="str">
        <f>IFERROR(__xludf.DUMMYFUNCTION("GOOGLETRANSLATE(A31, ""EN"", ""IN"")"),"dibenci")</f>
        <v>dibenci</v>
      </c>
    </row>
    <row r="32">
      <c r="A32" s="1" t="s">
        <v>32</v>
      </c>
      <c r="B32" s="3" t="str">
        <f>IFERROR(__xludf.DUMMYFUNCTION("GOOGLETRANSLATE(A32, ""EN"", ""IN"")"),"mengerikan")</f>
        <v>mengerikan</v>
      </c>
    </row>
    <row r="33">
      <c r="A33" s="1" t="s">
        <v>33</v>
      </c>
      <c r="B33" s="3" t="str">
        <f>IFERROR(__xludf.DUMMYFUNCTION("GOOGLETRANSLATE(A33, ""EN"", ""IN"")"),"tinggal")</f>
        <v>tinggal</v>
      </c>
    </row>
    <row r="34">
      <c r="A34" s="1" t="s">
        <v>34</v>
      </c>
      <c r="B34" s="3" t="str">
        <f>IFERROR(__xludf.DUMMYFUNCTION("GOOGLETRANSLATE(A34, ""EN"", ""IN"")"),"kekal")</f>
        <v>kekal</v>
      </c>
    </row>
    <row r="35">
      <c r="A35" s="1" t="s">
        <v>35</v>
      </c>
      <c r="B35" s="3" t="str">
        <f>IFERROR(__xludf.DUMMYFUNCTION("GOOGLETRANSLATE(A35, ""EN"", ""IN"")"),"kemampuan")</f>
        <v>kemampuan</v>
      </c>
    </row>
    <row r="36">
      <c r="A36" s="1" t="s">
        <v>36</v>
      </c>
      <c r="B36" s="3" t="str">
        <f>IFERROR(__xludf.DUMMYFUNCTION("GOOGLETRANSLATE(A36, ""EN"", ""IN"")"),"hina")</f>
        <v>hina</v>
      </c>
    </row>
    <row r="37">
      <c r="A37" s="1" t="s">
        <v>37</v>
      </c>
      <c r="B37" s="3" t="str">
        <f>IFERROR(__xludf.DUMMYFUNCTION("GOOGLETRANSLATE(A37, ""EN"", ""IN"")"),"ablatif")</f>
        <v>ablatif</v>
      </c>
    </row>
    <row r="38">
      <c r="A38" s="1" t="s">
        <v>38</v>
      </c>
      <c r="B38" s="3" t="str">
        <f>IFERROR(__xludf.DUMMYFUNCTION("GOOGLETRANSLATE(A38, ""EN"", ""IN"")"),"terang benderang")</f>
        <v>terang benderang</v>
      </c>
    </row>
    <row r="39">
      <c r="A39" s="1" t="s">
        <v>39</v>
      </c>
      <c r="B39" s="3" t="str">
        <f>IFERROR(__xludf.DUMMYFUNCTION("GOOGLETRANSLATE(A39, ""EN"", ""IN"")"),"pembersihan")</f>
        <v>pembersihan</v>
      </c>
    </row>
    <row r="40">
      <c r="A40" s="1" t="s">
        <v>40</v>
      </c>
      <c r="B40" s="3" t="str">
        <f>IFERROR(__xludf.DUMMYFUNCTION("GOOGLETRANSLATE(A40, ""EN"", ""IN"")"),"mampu")</f>
        <v>mampu</v>
      </c>
    </row>
    <row r="41">
      <c r="A41" s="1" t="s">
        <v>41</v>
      </c>
      <c r="B41" s="3" t="str">
        <f>IFERROR(__xludf.DUMMYFUNCTION("GOOGLETRANSLATE(A41, ""EN"", ""IN"")"),"abnormal")</f>
        <v>abnormal</v>
      </c>
    </row>
    <row r="42">
      <c r="A42" s="1" t="s">
        <v>42</v>
      </c>
      <c r="B42" s="3" t="str">
        <f>IFERROR(__xludf.DUMMYFUNCTION("GOOGLETRANSLATE(A42, ""EN"", ""IN"")"),"kelainan")</f>
        <v>kelainan</v>
      </c>
    </row>
    <row r="43">
      <c r="A43" s="1" t="s">
        <v>43</v>
      </c>
      <c r="B43" s="3" t="str">
        <f>IFERROR(__xludf.DUMMYFUNCTION("GOOGLETRANSLATE(A43, ""EN"", ""IN"")"),"naik")</f>
        <v>naik</v>
      </c>
    </row>
    <row r="44">
      <c r="A44" s="1" t="s">
        <v>44</v>
      </c>
      <c r="B44" s="3" t="str">
        <f>IFERROR(__xludf.DUMMYFUNCTION("GOOGLETRANSLATE(A44, ""EN"", ""IN"")"),"penghapusan")</f>
        <v>penghapusan</v>
      </c>
    </row>
    <row r="45">
      <c r="A45" s="1" t="s">
        <v>45</v>
      </c>
      <c r="B45" s="3" t="str">
        <f>IFERROR(__xludf.DUMMYFUNCTION("GOOGLETRANSLATE(A45, ""EN"", ""IN"")"),"penghapusan")</f>
        <v>penghapusan</v>
      </c>
    </row>
    <row r="46">
      <c r="A46" s="1" t="s">
        <v>46</v>
      </c>
      <c r="B46" s="3" t="str">
        <f>IFERROR(__xludf.DUMMYFUNCTION("GOOGLETRANSLATE(A46, ""EN"", ""IN"")"),"Abolisionis")</f>
        <v>Abolisionis</v>
      </c>
    </row>
    <row r="47">
      <c r="A47" s="1" t="s">
        <v>47</v>
      </c>
      <c r="B47" s="3" t="str">
        <f>IFERROR(__xludf.DUMMYFUNCTION("GOOGLETRANSLATE(A47, ""EN"", ""IN"")"),"mengerikan")</f>
        <v>mengerikan</v>
      </c>
    </row>
    <row r="48">
      <c r="A48" s="1" t="s">
        <v>48</v>
      </c>
      <c r="B48" s="3" t="str">
        <f>IFERROR(__xludf.DUMMYFUNCTION("GOOGLETRANSLATE(A48, ""EN"", ""IN"")"),"kekejian")</f>
        <v>kekejian</v>
      </c>
    </row>
    <row r="49">
      <c r="A49" s="1" t="s">
        <v>49</v>
      </c>
      <c r="B49" s="3" t="str">
        <f>IFERROR(__xludf.DUMMYFUNCTION("GOOGLETRANSLATE(A49, ""EN"", ""IN"")"),"asli")</f>
        <v>asli</v>
      </c>
    </row>
    <row r="50">
      <c r="A50" s="1" t="s">
        <v>50</v>
      </c>
      <c r="B50" s="3" t="str">
        <f>IFERROR(__xludf.DUMMYFUNCTION("GOOGLETRANSLATE(A50, ""EN"", ""IN"")"),"orang pribumi")</f>
        <v>orang pribumi</v>
      </c>
    </row>
    <row r="51">
      <c r="A51" s="1" t="s">
        <v>51</v>
      </c>
      <c r="B51" s="3" t="str">
        <f>IFERROR(__xludf.DUMMYFUNCTION("GOOGLETRANSLATE(A51, ""EN"", ""IN"")"),"menggugurkan")</f>
        <v>menggugurkan</v>
      </c>
    </row>
    <row r="52">
      <c r="A52" s="1" t="s">
        <v>52</v>
      </c>
      <c r="B52" s="3" t="str">
        <f>IFERROR(__xludf.DUMMYFUNCTION("GOOGLETRANSLATE(A52, ""EN"", ""IN"")"),"abortus")</f>
        <v>abortus</v>
      </c>
    </row>
    <row r="53">
      <c r="A53" s="1" t="s">
        <v>53</v>
      </c>
      <c r="B53" s="3" t="str">
        <f>IFERROR(__xludf.DUMMYFUNCTION("GOOGLETRANSLATE(A53, ""EN"", ""IN"")"),"tukang menggugurkan kandungan")</f>
        <v>tukang menggugurkan kandungan</v>
      </c>
    </row>
    <row r="54">
      <c r="A54" s="1" t="s">
        <v>54</v>
      </c>
      <c r="B54" s="3" t="str">
        <f>IFERROR(__xludf.DUMMYFUNCTION("GOOGLETRANSLATE(A54, ""EN"", ""IN"")"),"gagal")</f>
        <v>gagal</v>
      </c>
    </row>
    <row r="55">
      <c r="A55" s="1" t="s">
        <v>55</v>
      </c>
      <c r="B55" s="3" t="str">
        <f>IFERROR(__xludf.DUMMYFUNCTION("GOOGLETRANSLATE(A55, ""EN"", ""IN"")"),"berlimpah")</f>
        <v>berlimpah</v>
      </c>
    </row>
    <row r="56">
      <c r="A56" s="1" t="s">
        <v>56</v>
      </c>
      <c r="B56" s="3" t="str">
        <f>IFERROR(__xludf.DUMMYFUNCTION("GOOGLETRANSLATE(A56, ""EN"", ""IN"")"),"tentang")</f>
        <v>tentang</v>
      </c>
    </row>
    <row r="57">
      <c r="A57" s="1" t="s">
        <v>57</v>
      </c>
      <c r="B57" s="3" t="str">
        <f>IFERROR(__xludf.DUMMYFUNCTION("GOOGLETRANSLATE(A57, ""EN"", ""IN"")"),"aktivitas")</f>
        <v>aktivitas</v>
      </c>
    </row>
    <row r="58">
      <c r="A58" s="1" t="s">
        <v>58</v>
      </c>
      <c r="B58" s="3" t="str">
        <f>IFERROR(__xludf.DUMMYFUNCTION("GOOGLETRANSLATE(A58, ""EN"", ""IN"")"),"turis")</f>
        <v>turis</v>
      </c>
    </row>
    <row r="59">
      <c r="A59" s="1" t="s">
        <v>59</v>
      </c>
      <c r="B59" s="3" t="str">
        <f>IFERROR(__xludf.DUMMYFUNCTION("GOOGLETRANSLATE(A59, ""EN"", ""IN"")"),"aktor")</f>
        <v>aktor</v>
      </c>
    </row>
    <row r="60">
      <c r="A60" s="1" t="s">
        <v>60</v>
      </c>
      <c r="B60" s="3" t="str">
        <f>IFERROR(__xludf.DUMMYFUNCTION("GOOGLETRANSLATE(A60, ""EN"", ""IN"")"),"aktris")</f>
        <v>aktris</v>
      </c>
    </row>
    <row r="61">
      <c r="A61" s="1" t="s">
        <v>61</v>
      </c>
      <c r="B61" s="3" t="str">
        <f>IFERROR(__xludf.DUMMYFUNCTION("GOOGLETRANSLATE(A61, ""EN"", ""IN"")"),"selebgram")</f>
        <v>selebgram</v>
      </c>
    </row>
    <row r="62">
      <c r="A62" s="1" t="s">
        <v>62</v>
      </c>
      <c r="B62" s="3" t="str">
        <f>IFERROR(__xludf.DUMMYFUNCTION("GOOGLETRANSLATE(A62, ""EN"", ""IN"")"),"alami")</f>
        <v>alami</v>
      </c>
    </row>
    <row r="63">
      <c r="A63" s="1" t="s">
        <v>63</v>
      </c>
      <c r="B63" s="3" t="str">
        <f>IFERROR(__xludf.DUMMYFUNCTION("GOOGLETRANSLATE(A63, ""EN"", ""IN"")"),"dunia")</f>
        <v>dunia</v>
      </c>
    </row>
    <row r="64">
      <c r="A64" s="1" t="s">
        <v>64</v>
      </c>
      <c r="B64" s="3" t="str">
        <f>IFERROR(__xludf.DUMMYFUNCTION("GOOGLETRANSLATE(A64, ""EN"", ""IN"")"),"batu")</f>
        <v>batu</v>
      </c>
    </row>
    <row r="65">
      <c r="A65" s="1" t="s">
        <v>65</v>
      </c>
      <c r="B65" s="3" t="str">
        <f>IFERROR(__xludf.DUMMYFUNCTION("GOOGLETRANSLATE(A65, ""EN"", ""IN"")"),"pertambangan")</f>
        <v>pertambangan</v>
      </c>
    </row>
    <row r="66">
      <c r="A66" s="1" t="s">
        <v>66</v>
      </c>
      <c r="B66" s="3" t="str">
        <f>IFERROR(__xludf.DUMMYFUNCTION("GOOGLETRANSLATE(A66, ""EN"", ""IN"")"),"Bagus")</f>
        <v>Bagus</v>
      </c>
    </row>
    <row r="67">
      <c r="A67" s="1" t="s">
        <v>67</v>
      </c>
      <c r="B67" s="3" t="str">
        <f>IFERROR(__xludf.DUMMYFUNCTION("GOOGLETRANSLATE(A67, ""EN"", ""IN"")"),"tempat")</f>
        <v>tempat</v>
      </c>
    </row>
    <row r="68">
      <c r="A68" s="1" t="s">
        <v>68</v>
      </c>
      <c r="B68" s="3" t="str">
        <f>IFERROR(__xludf.DUMMYFUNCTION("GOOGLETRANSLATE(A68, ""EN"", ""IN"")"),"Saya")</f>
        <v>Saya</v>
      </c>
    </row>
    <row r="69">
      <c r="A69" s="1" t="s">
        <v>69</v>
      </c>
      <c r="B69" s="3" t="str">
        <f>IFERROR(__xludf.DUMMYFUNCTION("GOOGLETRANSLATE(A69, ""EN"", ""IN"")"),"Cinta")</f>
        <v>Cinta</v>
      </c>
    </row>
    <row r="70">
      <c r="A70" s="1" t="s">
        <v>70</v>
      </c>
      <c r="B70" s="3" t="str">
        <f>IFERROR(__xludf.DUMMYFUNCTION("GOOGLETRANSLATE(A70, ""EN"", ""IN"")"),"dia")</f>
        <v>dia</v>
      </c>
    </row>
    <row r="71">
      <c r="A71" s="1" t="s">
        <v>71</v>
      </c>
      <c r="B71" s="3" t="str">
        <f>IFERROR(__xludf.DUMMYFUNCTION("GOOGLETRANSLATE(A71, ""EN"", ""IN"")"),"cantik")</f>
        <v>cantik</v>
      </c>
    </row>
    <row r="72">
      <c r="A72" s="1" t="s">
        <v>72</v>
      </c>
      <c r="B72" s="3" t="str">
        <f>IFERROR(__xludf.DUMMYFUNCTION("GOOGLETRANSLATE(A72, ""EN"", ""IN"")"),"melihat")</f>
        <v>melihat</v>
      </c>
    </row>
    <row r="73">
      <c r="A73" s="1" t="s">
        <v>73</v>
      </c>
      <c r="B73" s="3" t="str">
        <f>IFERROR(__xludf.DUMMYFUNCTION("GOOGLETRANSLATE(A73, ""EN"", ""IN"")"),"petualangan")</f>
        <v>petualangan</v>
      </c>
    </row>
    <row r="74">
      <c r="A74" s="1" t="s">
        <v>74</v>
      </c>
      <c r="B74" s="1" t="s">
        <v>75</v>
      </c>
    </row>
    <row r="75">
      <c r="A75" s="1" t="s">
        <v>76</v>
      </c>
      <c r="B75" s="3" t="str">
        <f>IFERROR(__xludf.DUMMYFUNCTION("GOOGLETRANSLATE(A75, ""EN"", ""IN"")"),"unik")</f>
        <v>unik</v>
      </c>
    </row>
    <row r="76">
      <c r="A76" s="1" t="s">
        <v>77</v>
      </c>
      <c r="B76" s="3" t="str">
        <f>IFERROR(__xludf.DUMMYFUNCTION("GOOGLETRANSLATE(A76, ""EN"", ""IN"")"),"luar biasa")</f>
        <v>luar biasa</v>
      </c>
    </row>
    <row r="77">
      <c r="A77" s="1" t="s">
        <v>78</v>
      </c>
      <c r="B77" s="3" t="str">
        <f>IFERROR(__xludf.DUMMYFUNCTION("GOOGLETRANSLATE(A77, ""EN"", ""IN"")"),"Besar")</f>
        <v>Besar</v>
      </c>
    </row>
    <row r="78">
      <c r="A78" s="1" t="s">
        <v>79</v>
      </c>
      <c r="B78" s="3" t="str">
        <f>IFERROR(__xludf.DUMMYFUNCTION("GOOGLETRANSLATE(A78, ""EN"", ""IN"")"),"dinding")</f>
        <v>dinding</v>
      </c>
    </row>
    <row r="79">
      <c r="A79" s="1" t="s">
        <v>80</v>
      </c>
      <c r="B79" s="3" t="str">
        <f>IFERROR(__xludf.DUMMYFUNCTION("GOOGLETRANSLATE(A79, ""EN"", ""IN"")"),"eksotik")</f>
        <v>eksotik</v>
      </c>
    </row>
    <row r="80">
      <c r="A80" s="1" t="s">
        <v>81</v>
      </c>
      <c r="B80" s="3" t="str">
        <f>IFERROR(__xludf.DUMMYFUNCTION("GOOGLETRANSLATE(A80, ""EN"", ""IN"")"),"menyukai")</f>
        <v>menyukai</v>
      </c>
    </row>
    <row r="81">
      <c r="A81" s="1" t="s">
        <v>82</v>
      </c>
      <c r="B81" s="3" t="str">
        <f>IFERROR(__xludf.DUMMYFUNCTION("GOOGLETRANSLATE(A81, ""EN"", ""IN"")"),"Dan")</f>
        <v>Dan</v>
      </c>
    </row>
    <row r="82">
      <c r="A82" s="1" t="s">
        <v>83</v>
      </c>
      <c r="B82" s="3" t="str">
        <f>IFERROR(__xludf.DUMMYFUNCTION("GOOGLETRANSLATE(A82, ""EN"", ""IN"")"),"sangat")</f>
        <v>sangat</v>
      </c>
    </row>
    <row r="83">
      <c r="A83" s="1" t="s">
        <v>84</v>
      </c>
      <c r="B83" s="3" t="str">
        <f>IFERROR(__xludf.DUMMYFUNCTION("GOOGLETRANSLATE(A83, ""EN"", ""IN"")"),"untuk")</f>
        <v>untuk</v>
      </c>
    </row>
    <row r="84">
      <c r="A84" s="1" t="s">
        <v>85</v>
      </c>
      <c r="B84" s="3" t="str">
        <f>IFERROR(__xludf.DUMMYFUNCTION("GOOGLETRANSLATE(A84, ""EN"", ""IN"")"),"hiburan")</f>
        <v>hiburan</v>
      </c>
    </row>
    <row r="85">
      <c r="A85" s="1" t="s">
        <v>86</v>
      </c>
      <c r="B85" s="3" t="str">
        <f>IFERROR(__xludf.DUMMYFUNCTION("GOOGLETRANSLATE(A85, ""EN"", ""IN"")"),"menyukai")</f>
        <v>menyukai</v>
      </c>
    </row>
    <row r="86">
      <c r="A86" s="1" t="s">
        <v>87</v>
      </c>
      <c r="B86" s="3" t="str">
        <f>IFERROR(__xludf.DUMMYFUNCTION("GOOGLETRANSLATE(A86, ""EN"", ""IN"")"),"penglihatan")</f>
        <v>penglihatan</v>
      </c>
    </row>
    <row r="87">
      <c r="A87" s="1" t="s">
        <v>88</v>
      </c>
      <c r="B87" s="3" t="str">
        <f>IFERROR(__xludf.DUMMYFUNCTION("GOOGLETRANSLATE(A87, ""EN"", ""IN"")"),"melihat")</f>
        <v>melihat</v>
      </c>
    </row>
    <row r="88">
      <c r="A88" s="1" t="s">
        <v>89</v>
      </c>
      <c r="B88" s="3" t="str">
        <f>IFERROR(__xludf.DUMMYFUNCTION("GOOGLETRANSLATE(A88, ""EN"", ""IN"")"),"foto")</f>
        <v>foto</v>
      </c>
    </row>
    <row r="89">
      <c r="A89" s="1" t="s">
        <v>90</v>
      </c>
      <c r="B89" s="3" t="str">
        <f>IFERROR(__xludf.DUMMYFUNCTION("GOOGLETRANSLATE(A89, ""EN"", ""IN"")"),"titik")</f>
        <v>titik</v>
      </c>
    </row>
    <row r="90">
      <c r="A90" s="1" t="s">
        <v>91</v>
      </c>
      <c r="B90" s="3" t="str">
        <f>IFERROR(__xludf.DUMMYFUNCTION("GOOGLETRANSLATE(A90, ""EN"", ""IN"")"),"memukau")</f>
        <v>memukau</v>
      </c>
    </row>
    <row r="91">
      <c r="A91" s="1" t="s">
        <v>92</v>
      </c>
      <c r="B91" s="3" t="str">
        <f>IFERROR(__xludf.DUMMYFUNCTION("GOOGLETRANSLATE(A91, ""EN"", ""IN"")"),"gambar")</f>
        <v>gambar</v>
      </c>
    </row>
    <row r="92">
      <c r="A92" s="1" t="s">
        <v>93</v>
      </c>
      <c r="B92" s="3" t="str">
        <f>IFERROR(__xludf.DUMMYFUNCTION("GOOGLETRANSLATE(A92, ""EN"", ""IN"")"),"foto")</f>
        <v>foto</v>
      </c>
    </row>
    <row r="93">
      <c r="A93" s="1" t="s">
        <v>94</v>
      </c>
      <c r="B93" s="3" t="str">
        <f>IFERROR(__xludf.DUMMYFUNCTION("GOOGLETRANSLATE(A93, ""EN"", ""IN"")"),"bukan")</f>
        <v>bukan</v>
      </c>
    </row>
    <row r="94">
      <c r="A94" s="1" t="s">
        <v>95</v>
      </c>
      <c r="B94" s="3" t="str">
        <f>IFERROR(__xludf.DUMMYFUNCTION("GOOGLETRANSLATE(A94, ""EN"", ""IN"")"),"banyak")</f>
        <v>banyak</v>
      </c>
    </row>
    <row r="95">
      <c r="A95" s="1" t="s">
        <v>96</v>
      </c>
      <c r="B95" s="3" t="str">
        <f>IFERROR(__xludf.DUMMYFUNCTION("GOOGLETRANSLATE(A95, ""EN"", ""IN"")"),"ke")</f>
        <v>ke</v>
      </c>
    </row>
    <row r="96">
      <c r="A96" s="1" t="s">
        <v>97</v>
      </c>
      <c r="B96" s="3" t="str">
        <f>IFERROR(__xludf.DUMMYFUNCTION("GOOGLETRANSLATE(A96, ""EN"", ""IN"")"),"melihat")</f>
        <v>melihat</v>
      </c>
    </row>
    <row r="97">
      <c r="A97" s="1" t="s">
        <v>98</v>
      </c>
      <c r="B97" s="3" t="str">
        <f>IFERROR(__xludf.DUMMYFUNCTION("GOOGLETRANSLATE(A97, ""EN"", ""IN"")"),"Tetapi")</f>
        <v>Tetapi</v>
      </c>
    </row>
    <row r="98">
      <c r="A98" s="1" t="s">
        <v>99</v>
      </c>
      <c r="B98" s="3" t="str">
        <f>IFERROR(__xludf.DUMMYFUNCTION("GOOGLETRANSLATE(A98, ""EN"", ""IN"")"),"batu")</f>
        <v>batu</v>
      </c>
    </row>
    <row r="99">
      <c r="A99" s="1" t="s">
        <v>100</v>
      </c>
      <c r="B99" s="3" t="str">
        <f>IFERROR(__xludf.DUMMYFUNCTION("GOOGLETRANSLATE(A99, ""EN"", ""IN"")"),"bukit")</f>
        <v>bukit</v>
      </c>
    </row>
    <row r="100">
      <c r="A100" s="1" t="s">
        <v>101</v>
      </c>
      <c r="B100" s="3" t="str">
        <f>IFERROR(__xludf.DUMMYFUNCTION("GOOGLETRANSLATE(A100, ""EN"", ""IN"")"),"Selfie")</f>
        <v>Selfie</v>
      </c>
    </row>
    <row r="101">
      <c r="A101" s="1" t="s">
        <v>102</v>
      </c>
      <c r="B101" s="3" t="str">
        <f>IFERROR(__xludf.DUMMYFUNCTION("GOOGLETRANSLATE(A101, ""EN"", ""IN"")"),"satu")</f>
        <v>satu</v>
      </c>
    </row>
    <row r="102">
      <c r="A102" s="1" t="s">
        <v>103</v>
      </c>
      <c r="B102" s="3" t="str">
        <f>IFERROR(__xludf.DUMMYFUNCTION("GOOGLETRANSLATE(A102, ""EN"", ""IN"")"),"lagi")</f>
        <v>lagi</v>
      </c>
    </row>
    <row r="103">
      <c r="A103" s="1" t="s">
        <v>104</v>
      </c>
      <c r="B103" s="3" t="str">
        <f>IFERROR(__xludf.DUMMYFUNCTION("GOOGLETRANSLATE(A103, ""EN"", ""IN"")"),"baru")</f>
        <v>baru</v>
      </c>
    </row>
    <row r="104">
      <c r="A104" s="1" t="s">
        <v>105</v>
      </c>
      <c r="B104" s="3" t="str">
        <f>IFERROR(__xludf.DUMMYFUNCTION("GOOGLETRANSLATE(A104, ""EN"", ""IN"")"),"bepergian")</f>
        <v>bepergian</v>
      </c>
    </row>
    <row r="105">
      <c r="A105" s="1" t="s">
        <v>106</v>
      </c>
      <c r="B105" s="3" t="str">
        <f>IFERROR(__xludf.DUMMYFUNCTION("GOOGLETRANSLATE(A105, ""EN"", ""IN"")"),"mengelola")</f>
        <v>mengelola</v>
      </c>
    </row>
    <row r="106">
      <c r="A106" s="1" t="s">
        <v>107</v>
      </c>
      <c r="B106" s="3" t="str">
        <f>IFERROR(__xludf.DUMMYFUNCTION("GOOGLETRANSLATE(A106, ""EN"", ""IN"")"),"oleh")</f>
        <v>oleh</v>
      </c>
    </row>
    <row r="107">
      <c r="A107" s="1" t="s">
        <v>108</v>
      </c>
      <c r="B107" s="3" t="str">
        <f>IFERROR(__xludf.DUMMYFUNCTION("GOOGLETRANSLATE(A107, ""EN"", ""IN"")"),"lokal")</f>
        <v>lokal</v>
      </c>
    </row>
    <row r="108">
      <c r="A108" s="1" t="s">
        <v>109</v>
      </c>
      <c r="B108" s="3" t="str">
        <f>IFERROR(__xludf.DUMMYFUNCTION("GOOGLETRANSLATE(A108, ""EN"", ""IN"")"),"miskin")</f>
        <v>miskin</v>
      </c>
    </row>
    <row r="109">
      <c r="A109" s="1" t="s">
        <v>110</v>
      </c>
      <c r="B109" s="3" t="str">
        <f>IFERROR(__xludf.DUMMYFUNCTION("GOOGLETRANSLATE(A109, ""EN"", ""IN"")"),"fasilitas")</f>
        <v>fasilitas</v>
      </c>
    </row>
    <row r="110">
      <c r="A110" s="1" t="s">
        <v>111</v>
      </c>
      <c r="B110" s="3" t="str">
        <f>IFERROR(__xludf.DUMMYFUNCTION("GOOGLETRANSLATE(A110, ""EN"", ""IN"")"),"mantan")</f>
        <v>mantan</v>
      </c>
    </row>
    <row r="111">
      <c r="A111" s="1" t="s">
        <v>112</v>
      </c>
      <c r="B111" s="3" t="str">
        <f>IFERROR(__xludf.DUMMYFUNCTION("GOOGLETRANSLATE(A111, ""EN"", ""IN"")"),"ini")</f>
        <v>ini</v>
      </c>
    </row>
    <row r="112">
      <c r="A112" s="1" t="s">
        <v>113</v>
      </c>
      <c r="B112" s="3" t="str">
        <f>IFERROR(__xludf.DUMMYFUNCTION("GOOGLETRANSLATE(A112, ""EN"", ""IN"")"),"adalah")</f>
        <v>adalah</v>
      </c>
    </row>
    <row r="113">
      <c r="A113" s="1" t="s">
        <v>114</v>
      </c>
      <c r="B113" s="3" t="str">
        <f>IFERROR(__xludf.DUMMYFUNCTION("GOOGLETRANSLATE(A113, ""EN"", ""IN"")"),"mempesona")</f>
        <v>mempesona</v>
      </c>
    </row>
    <row r="114">
      <c r="A114" s="1" t="s">
        <v>115</v>
      </c>
      <c r="B114" s="3" t="str">
        <f>IFERROR(__xludf.DUMMYFUNCTION("GOOGLETRANSLATE(A114, ""EN"", ""IN"")"),"Lihat")</f>
        <v>Lihat</v>
      </c>
    </row>
    <row r="115">
      <c r="A115" s="1" t="s">
        <v>116</v>
      </c>
      <c r="B115" s="3" t="str">
        <f>IFERROR(__xludf.DUMMYFUNCTION("GOOGLETRANSLATE(A115, ""EN"", ""IN"")"),"di dalam")</f>
        <v>di dalam</v>
      </c>
    </row>
    <row r="116">
      <c r="A116" s="1" t="s">
        <v>117</v>
      </c>
      <c r="B116" s="3" t="str">
        <f>IFERROR(__xludf.DUMMYFUNCTION("GOOGLETRANSLATE(A116, ""EN"", ""IN"")"),"Karst")</f>
        <v>Karst</v>
      </c>
    </row>
    <row r="117">
      <c r="A117" s="1" t="s">
        <v>118</v>
      </c>
      <c r="B117" s="3" t="str">
        <f>IFERROR(__xludf.DUMMYFUNCTION("GOOGLETRANSLATE(A117, ""EN"", ""IN"")"),"lokasi")</f>
        <v>lokasi</v>
      </c>
    </row>
    <row r="118">
      <c r="A118" s="1" t="s">
        <v>119</v>
      </c>
      <c r="B118" s="3" t="str">
        <f>IFERROR(__xludf.DUMMYFUNCTION("GOOGLETRANSLATE(A118, ""EN"", ""IN"")"),"daerah")</f>
        <v>daerah</v>
      </c>
    </row>
    <row r="119">
      <c r="A119" s="1" t="s">
        <v>120</v>
      </c>
      <c r="B119" s="3" t="str">
        <f>IFERROR(__xludf.DUMMYFUNCTION("GOOGLETRANSLATE(A119, ""EN"", ""IN"")"),"foto")</f>
        <v>foto</v>
      </c>
    </row>
    <row r="120">
      <c r="A120" s="1" t="s">
        <v>121</v>
      </c>
      <c r="B120" s="3" t="str">
        <f>IFERROR(__xludf.DUMMYFUNCTION("GOOGLETRANSLATE(A120, ""EN"", ""IN"")"),"-nya")</f>
        <v>-nya</v>
      </c>
    </row>
    <row r="121">
      <c r="A121" s="1" t="s">
        <v>122</v>
      </c>
      <c r="B121" s="3" t="str">
        <f>IFERROR(__xludf.DUMMYFUNCTION("GOOGLETRANSLATE(A121, ""EN"", ""IN"")"),"Sungguh")</f>
        <v>Sungguh</v>
      </c>
    </row>
    <row r="122">
      <c r="A122" s="1" t="s">
        <v>123</v>
      </c>
      <c r="B122" s="3" t="str">
        <f>IFERROR(__xludf.DUMMYFUNCTION("GOOGLETRANSLATE(A122, ""EN"", ""IN"")"),"tampilan")</f>
        <v>tampilan</v>
      </c>
    </row>
    <row r="123">
      <c r="A123" s="1" t="s">
        <v>124</v>
      </c>
      <c r="B123" s="3" t="str">
        <f>IFERROR(__xludf.DUMMYFUNCTION("GOOGLETRANSLATE(A123, ""EN"", ""IN"")"),"mengambil")</f>
        <v>mengambil</v>
      </c>
    </row>
    <row r="124">
      <c r="A124" s="1" t="s">
        <v>125</v>
      </c>
      <c r="B124" s="3" t="str">
        <f>IFERROR(__xludf.DUMMYFUNCTION("GOOGLETRANSLATE(A124, ""EN"", ""IN"")"),"cantik")</f>
        <v>cantik</v>
      </c>
    </row>
    <row r="125">
      <c r="A125" s="1" t="s">
        <v>126</v>
      </c>
      <c r="B125" s="3" t="str">
        <f>IFERROR(__xludf.DUMMYFUNCTION("GOOGLETRANSLATE(A125, ""EN"", ""IN"")"),"bekerja")</f>
        <v>bekerja</v>
      </c>
    </row>
    <row r="126">
      <c r="A126" s="1" t="s">
        <v>127</v>
      </c>
      <c r="B126" s="3" t="str">
        <f>IFERROR(__xludf.DUMMYFUNCTION("GOOGLETRANSLATE(A126, ""EN"", ""IN"")"),"hari")</f>
        <v>hari</v>
      </c>
    </row>
    <row r="127">
      <c r="A127" s="1" t="s">
        <v>128</v>
      </c>
      <c r="B127" s="3" t="str">
        <f>IFERROR(__xludf.DUMMYFUNCTION("GOOGLETRANSLATE(A127, ""EN"", ""IN"")"),"menghindari")</f>
        <v>menghindari</v>
      </c>
    </row>
    <row r="128">
      <c r="A128" s="1" t="s">
        <v>129</v>
      </c>
      <c r="B128" s="3" t="str">
        <f>IFERROR(__xludf.DUMMYFUNCTION("GOOGLETRANSLATE(A128, ""EN"", ""IN"")"),"penuh sesak")</f>
        <v>penuh sesak</v>
      </c>
    </row>
    <row r="129">
      <c r="A129" s="1" t="s">
        <v>130</v>
      </c>
      <c r="B129" s="3" t="str">
        <f>IFERROR(__xludf.DUMMYFUNCTION("GOOGLETRANSLATE(A129, ""EN"", ""IN"")"),"Terima kasih")</f>
        <v>Terima kasih</v>
      </c>
    </row>
    <row r="130">
      <c r="A130" s="1" t="s">
        <v>131</v>
      </c>
      <c r="B130" s="3" t="str">
        <f>IFERROR(__xludf.DUMMYFUNCTION("GOOGLETRANSLATE(A130, ""EN"", ""IN"")"),"adrenalin")</f>
        <v>adrenalin</v>
      </c>
    </row>
    <row r="131">
      <c r="A131" s="1" t="s">
        <v>132</v>
      </c>
      <c r="B131" s="3" t="str">
        <f>IFERROR(__xludf.DUMMYFUNCTION("GOOGLETRANSLATE(A131, ""EN"", ""IN"")"),"kolam")</f>
        <v>kolam</v>
      </c>
    </row>
    <row r="132">
      <c r="A132" s="1" t="s">
        <v>133</v>
      </c>
      <c r="B132" s="3" t="str">
        <f>IFERROR(__xludf.DUMMYFUNCTION("GOOGLETRANSLATE(A132, ""EN"", ""IN"")"),"berhenti")</f>
        <v>berhenti</v>
      </c>
    </row>
    <row r="133">
      <c r="A133" s="1" t="s">
        <v>134</v>
      </c>
      <c r="B133" s="3" t="str">
        <f>IFERROR(__xludf.DUMMYFUNCTION("GOOGLETRANSLATE(A133, ""EN"", ""IN"")"),"tujuan")</f>
        <v>tujuan</v>
      </c>
    </row>
    <row r="134">
      <c r="A134" s="1" t="s">
        <v>135</v>
      </c>
      <c r="B134" s="3" t="str">
        <f>IFERROR(__xludf.DUMMYFUNCTION("GOOGLETRANSLATE(A134, ""EN"", ""IN"")"),"sudut")</f>
        <v>sudut</v>
      </c>
    </row>
    <row r="135">
      <c r="A135" s="1" t="s">
        <v>136</v>
      </c>
      <c r="B135" s="3" t="str">
        <f>IFERROR(__xludf.DUMMYFUNCTION("GOOGLETRANSLATE(A135, ""EN"", ""IN"")"),"pengalaman")</f>
        <v>pengalaman</v>
      </c>
    </row>
    <row r="136">
      <c r="A136" s="1" t="s">
        <v>111</v>
      </c>
      <c r="B136" s="3" t="str">
        <f>IFERROR(__xludf.DUMMYFUNCTION("GOOGLETRANSLATE(A136, ""EN"", ""IN"")"),"mantan")</f>
        <v>mantan</v>
      </c>
    </row>
    <row r="137">
      <c r="A137" s="1" t="s">
        <v>137</v>
      </c>
      <c r="B137" s="3" t="str">
        <f>IFERROR(__xludf.DUMMYFUNCTION("GOOGLETRANSLATE(A137, ""EN"", ""IN"")"),"batu gamping")</f>
        <v>batu gamping</v>
      </c>
    </row>
    <row r="138">
      <c r="A138" s="1" t="s">
        <v>138</v>
      </c>
      <c r="B138" s="3" t="str">
        <f>IFERROR(__xludf.DUMMYFUNCTION("GOOGLETRANSLATE(A138, ""EN"", ""IN"")"),"malaikat")</f>
        <v>malaikat</v>
      </c>
    </row>
    <row r="139">
      <c r="A139" s="1" t="s">
        <v>139</v>
      </c>
      <c r="B139" s="3" t="str">
        <f>IFERROR(__xludf.DUMMYFUNCTION("GOOGLETRANSLATE(A139, ""EN"", ""IN"")"),"memburu")</f>
        <v>memburu</v>
      </c>
    </row>
    <row r="140">
      <c r="A140" s="1" t="s">
        <v>140</v>
      </c>
      <c r="B140" s="3" t="str">
        <f>IFERROR(__xludf.DUMMYFUNCTION("GOOGLETRANSLATE(A140, ""EN"", ""IN"")"),"penyembuhan")</f>
        <v>penyembuhan</v>
      </c>
    </row>
    <row r="141">
      <c r="A141" s="1" t="s">
        <v>141</v>
      </c>
      <c r="B141" s="3" t="str">
        <f>IFERROR(__xludf.DUMMYFUNCTION("GOOGLETRANSLATE(A141, ""EN"", ""IN"")"),"cokelat")</f>
        <v>cokelat</v>
      </c>
    </row>
    <row r="142">
      <c r="A142" s="1" t="s">
        <v>142</v>
      </c>
      <c r="B142" s="3" t="str">
        <f>IFERROR(__xludf.DUMMYFUNCTION("GOOGLETRANSLATE(A142, ""EN"", ""IN"")"),"ngarai")</f>
        <v>ngarai</v>
      </c>
    </row>
    <row r="143">
      <c r="A143" s="1" t="s">
        <v>143</v>
      </c>
      <c r="B143" s="3" t="str">
        <f>IFERROR(__xludf.DUMMYFUNCTION("GOOGLETRANSLATE(A143, ""EN"", ""IN"")"),"pemotretan")</f>
        <v>pemotretan</v>
      </c>
    </row>
    <row r="144">
      <c r="A144" s="1" t="s">
        <v>144</v>
      </c>
      <c r="B144" s="3" t="str">
        <f>IFERROR(__xludf.DUMMYFUNCTION("GOOGLETRANSLATE(A144, ""EN"", ""IN"")"),"kecil")</f>
        <v>kecil</v>
      </c>
    </row>
    <row r="145">
      <c r="A145" s="1" t="s">
        <v>145</v>
      </c>
      <c r="B145" s="3" t="str">
        <f>IFERROR(__xludf.DUMMYFUNCTION("GOOGLETRANSLATE(A145, ""EN"", ""IN"")"),"jalan")</f>
        <v>jalan</v>
      </c>
    </row>
    <row r="146">
      <c r="A146" s="1" t="s">
        <v>146</v>
      </c>
      <c r="B146" s="3" t="str">
        <f>IFERROR(__xludf.DUMMYFUNCTION("GOOGLETRANSLATE(A146, ""EN"", ""IN"")"),"gua")</f>
        <v>gua</v>
      </c>
    </row>
    <row r="147">
      <c r="A147" s="1" t="s">
        <v>147</v>
      </c>
      <c r="B147" s="3" t="str">
        <f>IFERROR(__xludf.DUMMYFUNCTION("GOOGLETRANSLATE(A147, ""EN"", ""IN"")"),"membutuhkan")</f>
        <v>membutuhkan</v>
      </c>
    </row>
    <row r="148">
      <c r="A148" s="1" t="s">
        <v>148</v>
      </c>
      <c r="B148" s="3" t="str">
        <f>IFERROR(__xludf.DUMMYFUNCTION("GOOGLETRANSLATE(A148, ""EN"", ""IN"")"),"upaya")</f>
        <v>upaya</v>
      </c>
    </row>
    <row r="149">
      <c r="A149" s="1" t="s">
        <v>149</v>
      </c>
      <c r="B149" s="3" t="str">
        <f>IFERROR(__xludf.DUMMYFUNCTION("GOOGLETRANSLATE(A149, ""EN"", ""IN"")"),"Karena")</f>
        <v>Karena</v>
      </c>
    </row>
    <row r="150">
      <c r="A150" s="1" t="s">
        <v>150</v>
      </c>
      <c r="B150" s="3" t="str">
        <f>IFERROR(__xludf.DUMMYFUNCTION("GOOGLETRANSLATE(A150, ""EN"", ""IN"")"),"jalan")</f>
        <v>jalan</v>
      </c>
    </row>
    <row r="151">
      <c r="A151" s="1" t="s">
        <v>151</v>
      </c>
      <c r="B151" s="3" t="str">
        <f>IFERROR(__xludf.DUMMYFUNCTION("GOOGLETRANSLATE(A151, ""EN"", ""IN"")"),"juga")</f>
        <v>juga</v>
      </c>
    </row>
    <row r="152">
      <c r="A152" s="1" t="s">
        <v>152</v>
      </c>
      <c r="B152" s="3" t="str">
        <f>IFERROR(__xludf.DUMMYFUNCTION("GOOGLETRANSLATE(A152, ""EN"", ""IN"")"),"sempit")</f>
        <v>sempit</v>
      </c>
    </row>
    <row r="153">
      <c r="A153" s="1" t="s">
        <v>153</v>
      </c>
      <c r="B153" s="3" t="str">
        <f>IFERROR(__xludf.DUMMYFUNCTION("GOOGLETRANSLATE(A153, ""EN"", ""IN"")"),"seperti")</f>
        <v>seperti</v>
      </c>
    </row>
    <row r="154">
      <c r="A154" s="1" t="s">
        <v>154</v>
      </c>
      <c r="B154" s="3" t="str">
        <f>IFERROR(__xludf.DUMMYFUNCTION("GOOGLETRANSLATE(A154, ""EN"", ""IN"")"),"penembakan")</f>
        <v>penembakan</v>
      </c>
    </row>
    <row r="155">
      <c r="A155" s="1" t="s">
        <v>155</v>
      </c>
      <c r="B155" s="3" t="str">
        <f>IFERROR(__xludf.DUMMYFUNCTION("GOOGLETRANSLATE(A155, ""EN"", ""IN"")"),"harus")</f>
        <v>harus</v>
      </c>
    </row>
    <row r="156">
      <c r="A156" s="1" t="s">
        <v>156</v>
      </c>
      <c r="B156" s="3" t="str">
        <f>IFERROR(__xludf.DUMMYFUNCTION("GOOGLETRANSLATE(A156, ""EN"", ""IN"")"),"mengatakan")</f>
        <v>mengatakan</v>
      </c>
    </row>
    <row r="157">
      <c r="A157" s="1" t="s">
        <v>157</v>
      </c>
      <c r="B157" s="3" t="str">
        <f>IFERROR(__xludf.DUMMYFUNCTION("GOOGLETRANSLATE(A157, ""EN"", ""IN"")"),"Teman-teman")</f>
        <v>Teman-teman</v>
      </c>
    </row>
    <row r="158">
      <c r="A158" s="1" t="s">
        <v>158</v>
      </c>
      <c r="B158" s="3" t="str">
        <f>IFERROR(__xludf.DUMMYFUNCTION("GOOGLETRANSLATE(A158, ""EN"", ""IN"")"),"adalah")</f>
        <v>adalah</v>
      </c>
    </row>
    <row r="159">
      <c r="A159" s="1" t="s">
        <v>159</v>
      </c>
      <c r="B159" s="3" t="str">
        <f>IFERROR(__xludf.DUMMYFUNCTION("GOOGLETRANSLATE(A159, ""EN"", ""IN"")"),"berbakat")</f>
        <v>berbakat</v>
      </c>
    </row>
    <row r="160">
      <c r="A160" s="1" t="s">
        <v>160</v>
      </c>
      <c r="B160" s="3" t="str">
        <f>IFERROR(__xludf.DUMMYFUNCTION("GOOGLETRANSLATE(A160, ""EN"", ""IN"")"),"Mengerjakan")</f>
        <v>Mengerjakan</v>
      </c>
    </row>
    <row r="161">
      <c r="A161" s="1" t="s">
        <v>161</v>
      </c>
      <c r="B161" s="3" t="str">
        <f>IFERROR(__xludf.DUMMYFUNCTION("GOOGLETRANSLATE(A161, ""EN"", ""IN"")"),"datang")</f>
        <v>datang</v>
      </c>
    </row>
    <row r="162">
      <c r="A162" s="1" t="s">
        <v>162</v>
      </c>
      <c r="B162" s="3" t="str">
        <f>IFERROR(__xludf.DUMMYFUNCTION("GOOGLETRANSLATE(A162, ""EN"", ""IN"")"),"sendiri")</f>
        <v>sendiri</v>
      </c>
    </row>
    <row r="163">
      <c r="A163" s="1" t="s">
        <v>163</v>
      </c>
      <c r="B163" s="3" t="str">
        <f>IFERROR(__xludf.DUMMYFUNCTION("GOOGLETRANSLATE(A163, ""EN"", ""IN"")"),"mendapatkan")</f>
        <v>mendapatkan</v>
      </c>
    </row>
    <row r="164">
      <c r="A164" s="1" t="s">
        <v>164</v>
      </c>
      <c r="B164" s="3" t="str">
        <f>IFERROR(__xludf.DUMMYFUNCTION("GOOGLETRANSLATE(A164, ""EN"", ""IN"")"),"di sana")</f>
        <v>di sana</v>
      </c>
    </row>
    <row r="165">
      <c r="A165" s="1" t="s">
        <v>165</v>
      </c>
      <c r="B165" s="3" t="str">
        <f>IFERROR(__xludf.DUMMYFUNCTION("GOOGLETRANSLATE(A165, ""EN"", ""IN"")"),"tetap")</f>
        <v>tetap</v>
      </c>
    </row>
    <row r="166">
      <c r="A166" s="1" t="s">
        <v>166</v>
      </c>
      <c r="B166" s="3" t="str">
        <f>IFERROR(__xludf.DUMMYFUNCTION("GOOGLETRANSLATE(A166, ""EN"", ""IN"")"),"buruk")</f>
        <v>buruk</v>
      </c>
    </row>
    <row r="167">
      <c r="A167" s="1" t="s">
        <v>167</v>
      </c>
      <c r="B167" s="3" t="str">
        <f>IFERROR(__xludf.DUMMYFUNCTION("GOOGLETRANSLATE(A167, ""EN"", ""IN"")"),"peningkatan")</f>
        <v>peningkatan</v>
      </c>
    </row>
    <row r="168">
      <c r="A168" s="1" t="s">
        <v>168</v>
      </c>
      <c r="B168" s="3" t="str">
        <f>IFERROR(__xludf.DUMMYFUNCTION("GOOGLETRANSLATE(A168, ""EN"", ""IN"")"),"jangan")</f>
        <v>jangan</v>
      </c>
    </row>
    <row r="169">
      <c r="A169" s="1" t="s">
        <v>169</v>
      </c>
      <c r="B169" s="3" t="str">
        <f>IFERROR(__xludf.DUMMYFUNCTION("GOOGLETRANSLATE(A169, ""EN"", ""IN"")"),"tahu")</f>
        <v>tahu</v>
      </c>
    </row>
    <row r="170">
      <c r="A170" s="1" t="s">
        <v>170</v>
      </c>
      <c r="B170" s="3" t="str">
        <f>IFERROR(__xludf.DUMMYFUNCTION("GOOGLETRANSLATE(A170, ""EN"", ""IN"")"),"Mengapa")</f>
        <v>Mengapa</v>
      </c>
    </row>
    <row r="171">
      <c r="A171" s="1" t="s">
        <v>171</v>
      </c>
      <c r="B171" s="3" t="str">
        <f>IFERROR(__xludf.DUMMYFUNCTION("GOOGLETRANSLATE(A171, ""EN"", ""IN"")"),"membuka")</f>
        <v>membuka</v>
      </c>
    </row>
    <row r="172">
      <c r="A172" s="1" t="s">
        <v>172</v>
      </c>
      <c r="B172" s="3" t="str">
        <f>IFERROR(__xludf.DUMMYFUNCTION("GOOGLETRANSLATE(A172, ""EN"", ""IN"")"),"publik")</f>
        <v>publik</v>
      </c>
    </row>
    <row r="173">
      <c r="A173" s="1" t="s">
        <v>95</v>
      </c>
      <c r="B173" s="3" t="str">
        <f>IFERROR(__xludf.DUMMYFUNCTION("GOOGLETRANSLATE(A173, ""EN"", ""IN"")"),"banyak")</f>
        <v>banyak</v>
      </c>
    </row>
    <row r="174">
      <c r="A174" s="1" t="s">
        <v>173</v>
      </c>
      <c r="B174" s="3" t="str">
        <f>IFERROR(__xludf.DUMMYFUNCTION("GOOGLETRANSLATE(A174, ""EN"", ""IN"")"),"Anda")</f>
        <v>Anda</v>
      </c>
    </row>
    <row r="175">
      <c r="A175" s="1" t="s">
        <v>174</v>
      </c>
      <c r="B175" s="3" t="str">
        <f>IFERROR(__xludf.DUMMYFUNCTION("GOOGLETRANSLATE(A175, ""EN"", ""IN"")"),"Bisa")</f>
        <v>Bisa</v>
      </c>
    </row>
    <row r="176">
      <c r="A176" s="1" t="s">
        <v>175</v>
      </c>
      <c r="B176" s="3" t="str">
        <f>IFERROR(__xludf.DUMMYFUNCTION("GOOGLETRANSLATE(A176, ""EN"", ""IN"")"),"kecuali")</f>
        <v>kecuali</v>
      </c>
    </row>
    <row r="177">
      <c r="A177" s="1" t="s">
        <v>176</v>
      </c>
      <c r="B177" s="3" t="str">
        <f>IFERROR(__xludf.DUMMYFUNCTION("GOOGLETRANSLATE(A177, ""EN"", ""IN"")"),"beberapa")</f>
        <v>beberapa</v>
      </c>
    </row>
    <row r="178">
      <c r="A178" s="1" t="s">
        <v>177</v>
      </c>
      <c r="B178" s="3" t="str">
        <f>IFERROR(__xludf.DUMMYFUNCTION("GOOGLETRANSLATE(A178, ""EN"", ""IN"")"),"jauh")</f>
        <v>jauh</v>
      </c>
    </row>
    <row r="179">
      <c r="A179" s="1" t="s">
        <v>178</v>
      </c>
      <c r="B179" s="3" t="str">
        <f>IFERROR(__xludf.DUMMYFUNCTION("GOOGLETRANSLATE(A179, ""EN"", ""IN"")"),"dari")</f>
        <v>dari</v>
      </c>
    </row>
    <row r="180">
      <c r="A180" s="1" t="s">
        <v>179</v>
      </c>
      <c r="B180" s="3" t="str">
        <f>IFERROR(__xludf.DUMMYFUNCTION("GOOGLETRANSLATE(A180, ""EN"", ""IN"")"),"pesona")</f>
        <v>pesona</v>
      </c>
    </row>
    <row r="181">
      <c r="A181" s="1" t="s">
        <v>180</v>
      </c>
      <c r="B181" s="3" t="str">
        <f>IFERROR(__xludf.DUMMYFUNCTION("GOOGLETRANSLATE(A181, ""EN"", ""IN"")"),"beranjau")</f>
        <v>beranjau</v>
      </c>
    </row>
    <row r="182">
      <c r="A182" s="1" t="s">
        <v>181</v>
      </c>
      <c r="B182" s="3" t="str">
        <f>IFERROR(__xludf.DUMMYFUNCTION("GOOGLETRANSLATE(A182, ""EN"", ""IN"")"),"keluar")</f>
        <v>keluar</v>
      </c>
    </row>
    <row r="183">
      <c r="A183" s="1" t="s">
        <v>182</v>
      </c>
      <c r="B183" s="3" t="str">
        <f>IFERROR(__xludf.DUMMYFUNCTION("GOOGLETRANSLATE(A183, ""EN"", ""IN"")"),"ke dalam")</f>
        <v>ke dalam</v>
      </c>
    </row>
    <row r="184">
      <c r="A184" s="1" t="s">
        <v>183</v>
      </c>
      <c r="B184" s="3" t="str">
        <f>IFERROR(__xludf.DUMMYFUNCTION("GOOGLETRANSLATE(A184, ""EN"", ""IN"")"),"ini")</f>
        <v>ini</v>
      </c>
    </row>
    <row r="185">
      <c r="A185" s="1" t="s">
        <v>184</v>
      </c>
      <c r="B185" s="3" t="str">
        <f>IFERROR(__xludf.DUMMYFUNCTION("GOOGLETRANSLATE(A185, ""EN"", ""IN"")"),"menarik")</f>
        <v>menarik</v>
      </c>
    </row>
    <row r="186">
      <c r="A186" s="1" t="s">
        <v>185</v>
      </c>
      <c r="B186" s="3" t="str">
        <f>IFERROR(__xludf.DUMMYFUNCTION("GOOGLETRANSLATE(A186, ""EN"", ""IN"")"),"pola")</f>
        <v>pola</v>
      </c>
    </row>
    <row r="187">
      <c r="A187" s="1" t="s">
        <v>186</v>
      </c>
      <c r="B187" s="3" t="str">
        <f>IFERROR(__xludf.DUMMYFUNCTION("GOOGLETRANSLATE(A187, ""EN"", ""IN"")"),"yang")</f>
        <v>yang</v>
      </c>
    </row>
    <row r="188">
      <c r="A188" s="1" t="s">
        <v>187</v>
      </c>
      <c r="B188" s="3" t="str">
        <f>IFERROR(__xludf.DUMMYFUNCTION("GOOGLETRANSLATE(A188, ""EN"", ""IN"")"),"hanya")</f>
        <v>hanya</v>
      </c>
    </row>
    <row r="189">
      <c r="A189" s="1" t="s">
        <v>188</v>
      </c>
      <c r="B189" s="3" t="str">
        <f>IFERROR(__xludf.DUMMYFUNCTION("GOOGLETRANSLATE(A189, ""EN"", ""IN"")"),"membuat")</f>
        <v>membuat</v>
      </c>
    </row>
    <row r="190">
      <c r="A190" s="1" t="s">
        <v>189</v>
      </c>
      <c r="B190" s="3" t="str">
        <f>IFERROR(__xludf.DUMMYFUNCTION("GOOGLETRANSLATE(A190, ""EN"", ""IN"")"),"dengan")</f>
        <v>dengan</v>
      </c>
    </row>
    <row r="191">
      <c r="A191" s="1" t="s">
        <v>190</v>
      </c>
      <c r="B191" s="3" t="str">
        <f>IFERROR(__xludf.DUMMYFUNCTION("GOOGLETRANSLATE(A191, ""EN"", ""IN"")"),"vegetasi")</f>
        <v>vegetasi</v>
      </c>
    </row>
    <row r="192">
      <c r="A192" s="1" t="s">
        <v>191</v>
      </c>
      <c r="B192" s="3" t="str">
        <f>IFERROR(__xludf.DUMMYFUNCTION("GOOGLETRANSLATE(A192, ""EN"", ""IN"")"),"bekas luka")</f>
        <v>bekas luka</v>
      </c>
    </row>
    <row r="193">
      <c r="A193" s="1" t="s">
        <v>192</v>
      </c>
      <c r="B193" s="3" t="str">
        <f>IFERROR(__xludf.DUMMYFUNCTION("GOOGLETRANSLATE(A193, ""EN"", ""IN"")"),"tersembunyi")</f>
        <v>tersembunyi</v>
      </c>
    </row>
    <row r="194">
      <c r="A194" s="1" t="s">
        <v>193</v>
      </c>
      <c r="B194" s="3" t="str">
        <f>IFERROR(__xludf.DUMMYFUNCTION("GOOGLETRANSLATE(A194, ""EN"", ""IN"")"),"gua")</f>
        <v>gua</v>
      </c>
    </row>
    <row r="195">
      <c r="A195" s="1" t="s">
        <v>194</v>
      </c>
      <c r="B195" s="3" t="str">
        <f>IFERROR(__xludf.DUMMYFUNCTION("GOOGLETRANSLATE(A195, ""EN"", ""IN"")"),"beberapa")</f>
        <v>beberapa</v>
      </c>
    </row>
    <row r="196">
      <c r="A196" s="1" t="s">
        <v>195</v>
      </c>
      <c r="B196" s="3" t="str">
        <f>IFERROR(__xludf.DUMMYFUNCTION("GOOGLETRANSLATE(A196, ""EN"", ""IN"")"),"anak laki-laki")</f>
        <v>anak laki-laki</v>
      </c>
    </row>
    <row r="197">
      <c r="A197" s="1" t="s">
        <v>196</v>
      </c>
      <c r="B197" s="1" t="s">
        <v>197</v>
      </c>
    </row>
    <row r="198">
      <c r="A198" s="1" t="s">
        <v>198</v>
      </c>
      <c r="B198" s="3" t="str">
        <f>IFERROR(__xludf.DUMMYFUNCTION("GOOGLETRANSLATE(A198, ""EN"", ""IN"")"),"menjadi")</f>
        <v>menjadi</v>
      </c>
    </row>
    <row r="199">
      <c r="A199" s="1" t="s">
        <v>199</v>
      </c>
      <c r="B199" s="3" t="str">
        <f>IFERROR(__xludf.DUMMYFUNCTION("GOOGLETRANSLATE(A199, ""EN"", ""IN"")"),"dibimbing")</f>
        <v>dibimbing</v>
      </c>
    </row>
    <row r="200">
      <c r="A200" s="1" t="s">
        <v>200</v>
      </c>
      <c r="B200" s="3" t="str">
        <f>IFERROR(__xludf.DUMMYFUNCTION("GOOGLETRANSLATE(A200, ""EN"", ""IN"")"),"membantu")</f>
        <v>membantu</v>
      </c>
    </row>
    <row r="201">
      <c r="A201" s="1" t="s">
        <v>201</v>
      </c>
      <c r="B201" s="3" t="str">
        <f>IFERROR(__xludf.DUMMYFUNCTION("GOOGLETRANSLATE(A201, ""EN"", ""IN"")"),"milikmu")</f>
        <v>milikmu</v>
      </c>
    </row>
    <row r="202">
      <c r="A202" s="1" t="s">
        <v>202</v>
      </c>
      <c r="B202" s="3" t="str">
        <f>IFERROR(__xludf.DUMMYFUNCTION("GOOGLETRANSLATE(A202, ""EN"", ""IN"")"),"mereka")</f>
        <v>mereka</v>
      </c>
    </row>
    <row r="203">
      <c r="A203" s="1" t="s">
        <v>203</v>
      </c>
      <c r="B203" s="3" t="str">
        <f>IFERROR(__xludf.DUMMYFUNCTION("GOOGLETRANSLATE(A203, ""EN"", ""IN"")"),"baik")</f>
        <v>baik</v>
      </c>
    </row>
    <row r="204">
      <c r="A204" s="1" t="s">
        <v>204</v>
      </c>
      <c r="B204" s="3" t="str">
        <f>IFERROR(__xludf.DUMMYFUNCTION("GOOGLETRANSLATE(A204, ""EN"", ""IN"")"),"uang")</f>
        <v>uang</v>
      </c>
    </row>
    <row r="205">
      <c r="A205" s="1" t="s">
        <v>205</v>
      </c>
      <c r="B205" s="3" t="str">
        <f>IFERROR(__xludf.DUMMYFUNCTION("GOOGLETRANSLATE(A205, ""EN"", ""IN"")"),"berorientasi")</f>
        <v>berorientasi</v>
      </c>
    </row>
    <row r="206">
      <c r="A206" s="1" t="s">
        <v>206</v>
      </c>
      <c r="B206" s="3" t="str">
        <f>IFERROR(__xludf.DUMMYFUNCTION("GOOGLETRANSLATE(A206, ""EN"", ""IN"")"),"sebaiknya")</f>
        <v>sebaiknya</v>
      </c>
    </row>
    <row r="207">
      <c r="A207" s="1" t="s">
        <v>207</v>
      </c>
      <c r="B207" s="3" t="str">
        <f>IFERROR(__xludf.DUMMYFUNCTION("GOOGLETRANSLATE(A207, ""EN"", ""IN"")"),"pemandangan")</f>
        <v>pemandangan</v>
      </c>
    </row>
    <row r="208">
      <c r="A208" s="1" t="s">
        <v>208</v>
      </c>
      <c r="B208" s="3" t="str">
        <f>IFERROR(__xludf.DUMMYFUNCTION("GOOGLETRANSLATE(A208, ""EN"", ""IN"")"),"surga")</f>
        <v>surga</v>
      </c>
    </row>
    <row r="209">
      <c r="A209" s="1" t="s">
        <v>209</v>
      </c>
      <c r="B209" s="3" t="str">
        <f>IFERROR(__xludf.DUMMYFUNCTION("GOOGLETRANSLATE(A209, ""EN"", ""IN"")"),"Tolong")</f>
        <v>Tolong</v>
      </c>
    </row>
    <row r="210">
      <c r="A210" s="1" t="s">
        <v>210</v>
      </c>
      <c r="B210" s="3" t="str">
        <f>IFERROR(__xludf.DUMMYFUNCTION("GOOGLETRANSLATE(A210, ""EN"", ""IN"")"),"telah melakukan")</f>
        <v>telah melakukan</v>
      </c>
    </row>
    <row r="211">
      <c r="A211" s="1" t="s">
        <v>211</v>
      </c>
      <c r="B211" s="3" t="str">
        <f>IFERROR(__xludf.DUMMYFUNCTION("GOOGLETRANSLATE(A211, ""EN"", ""IN"")"),"Wuite")</f>
        <v>Wuite</v>
      </c>
    </row>
    <row r="212">
      <c r="A212" s="1" t="s">
        <v>212</v>
      </c>
      <c r="B212" s="3" t="str">
        <f>IFERROR(__xludf.DUMMYFUNCTION("GOOGLETRANSLATE(A212, ""EN"", ""IN"")"),"memukau")</f>
        <v>memukau</v>
      </c>
    </row>
    <row r="213">
      <c r="A213" s="1" t="s">
        <v>213</v>
      </c>
      <c r="B213" s="3" t="str">
        <f>IFERROR(__xludf.DUMMYFUNCTION("GOOGLETRANSLATE(A213, ""EN"", ""IN"")"),"paling")</f>
        <v>paling</v>
      </c>
    </row>
    <row r="214">
      <c r="A214" s="1" t="s">
        <v>214</v>
      </c>
      <c r="B214" s="3" t="str">
        <f>IFERROR(__xludf.DUMMYFUNCTION("GOOGLETRANSLATE(A214, ""EN"", ""IN"")"),"terkenal")</f>
        <v>terkenal</v>
      </c>
    </row>
    <row r="215">
      <c r="A215" s="1" t="s">
        <v>215</v>
      </c>
      <c r="B215" s="3" t="str">
        <f>IFERROR(__xludf.DUMMYFUNCTION("GOOGLETRANSLATE(A215, ""EN"", ""IN"")"),"atraksi")</f>
        <v>atraksi</v>
      </c>
    </row>
    <row r="216">
      <c r="A216" s="1" t="s">
        <v>216</v>
      </c>
      <c r="B216" s="3" t="str">
        <f>IFERROR(__xludf.DUMMYFUNCTION("GOOGLETRANSLATE(A216, ""EN"", ""IN"")"),"kapur")</f>
        <v>kapur</v>
      </c>
    </row>
    <row r="217">
      <c r="A217" s="1" t="s">
        <v>217</v>
      </c>
      <c r="B217" s="3" t="str">
        <f>IFERROR(__xludf.DUMMYFUNCTION("GOOGLETRANSLATE(A217, ""EN"", ""IN"")"),"daerah")</f>
        <v>daerah</v>
      </c>
    </row>
    <row r="218">
      <c r="A218" s="1" t="s">
        <v>218</v>
      </c>
      <c r="B218" s="3" t="str">
        <f>IFERROR(__xludf.DUMMYFUNCTION("GOOGLETRANSLATE(A218, ""EN"", ""IN"")"),"daerah")</f>
        <v>daerah</v>
      </c>
    </row>
    <row r="219">
      <c r="A219" s="1" t="s">
        <v>219</v>
      </c>
      <c r="B219" s="3" t="str">
        <f>IFERROR(__xludf.DUMMYFUNCTION("GOOGLETRANSLATE(A219, ""EN"", ""IN"")"),"menemukan")</f>
        <v>menemukan</v>
      </c>
    </row>
    <row r="220">
      <c r="A220" s="1" t="s">
        <v>220</v>
      </c>
      <c r="B220" s="3" t="str">
        <f>IFERROR(__xludf.DUMMYFUNCTION("GOOGLETRANSLATE(A220, ""EN"", ""IN"")"),"berbeda")</f>
        <v>berbeda</v>
      </c>
    </row>
    <row r="221">
      <c r="A221" s="1" t="s">
        <v>221</v>
      </c>
      <c r="B221" s="3" t="str">
        <f>IFERROR(__xludf.DUMMYFUNCTION("GOOGLETRANSLATE(A221, ""EN"", ""IN"")"),"perjalanan")</f>
        <v>perjalanan</v>
      </c>
    </row>
    <row r="222">
      <c r="A222" s="1" t="s">
        <v>222</v>
      </c>
      <c r="B222" s="3" t="str">
        <f>IFERROR(__xludf.DUMMYFUNCTION("GOOGLETRANSLATE(A222, ""EN"", ""IN"")"),"akhir pekan")</f>
        <v>akhir pekan</v>
      </c>
    </row>
    <row r="223">
      <c r="A223" s="1" t="s">
        <v>223</v>
      </c>
      <c r="B223" s="3" t="str">
        <f>IFERROR(__xludf.DUMMYFUNCTION("GOOGLETRANSLATE(A223, ""EN"", ""IN"")"),"hari kerja")</f>
        <v>hari kerja</v>
      </c>
    </row>
    <row r="224">
      <c r="A224" s="1" t="s">
        <v>224</v>
      </c>
      <c r="B224" s="3" t="str">
        <f>IFERROR(__xludf.DUMMYFUNCTION("GOOGLETRANSLATE(A224, ""EN"", ""IN"")"),"di dalam")</f>
        <v>di dalam</v>
      </c>
    </row>
    <row r="225">
      <c r="A225" s="1" t="s">
        <v>225</v>
      </c>
      <c r="B225" s="3" t="str">
        <f>IFERROR(__xludf.DUMMYFUNCTION("GOOGLETRANSLATE(A225, ""EN"", ""IN"")"),"dramatis")</f>
        <v>dramatis</v>
      </c>
    </row>
    <row r="226">
      <c r="A226" s="1" t="s">
        <v>226</v>
      </c>
      <c r="B226" s="3" t="str">
        <f>IFERROR(__xludf.DUMMYFUNCTION("GOOGLETRANSLATE(A226, ""EN"", ""IN"")"),"lampu")</f>
        <v>lampu</v>
      </c>
    </row>
    <row r="227">
      <c r="A227" s="1" t="s">
        <v>227</v>
      </c>
      <c r="B227" s="3" t="str">
        <f>IFERROR(__xludf.DUMMYFUNCTION("GOOGLETRANSLATE(A227, ""EN"", ""IN"")"),"di luar")</f>
        <v>di luar</v>
      </c>
    </row>
    <row r="228">
      <c r="A228" s="1" t="s">
        <v>228</v>
      </c>
      <c r="B228" s="3" t="str">
        <f>IFERROR(__xludf.DUMMYFUNCTION("GOOGLETRANSLATE(A228, ""EN"", ""IN"")"),"panas")</f>
        <v>panas</v>
      </c>
    </row>
    <row r="229">
      <c r="A229" s="1" t="s">
        <v>229</v>
      </c>
      <c r="B229" s="3" t="str">
        <f>IFERROR(__xludf.DUMMYFUNCTION("GOOGLETRANSLATE(A229, ""EN"", ""IN"")"),"Dingin")</f>
        <v>Dingin</v>
      </c>
    </row>
    <row r="230">
      <c r="A230" s="1" t="s">
        <v>230</v>
      </c>
      <c r="B230" s="3" t="str">
        <f>IFERROR(__xludf.DUMMYFUNCTION("GOOGLETRANSLATE(A230, ""EN"", ""IN"")"),"di bawah")</f>
        <v>di bawah</v>
      </c>
    </row>
    <row r="231">
      <c r="A231" s="1" t="s">
        <v>231</v>
      </c>
      <c r="B231" s="3" t="str">
        <f>IFERROR(__xludf.DUMMYFUNCTION("GOOGLETRANSLATE(A231, ""EN"", ""IN"")"),"pohon")</f>
        <v>pohon</v>
      </c>
    </row>
    <row r="232">
      <c r="A232" s="1" t="s">
        <v>232</v>
      </c>
      <c r="B232" s="3" t="str">
        <f>IFERROR(__xludf.DUMMYFUNCTION("GOOGLETRANSLATE(A232, ""EN"", ""IN"")"),"bukit")</f>
        <v>bukit</v>
      </c>
    </row>
    <row r="233">
      <c r="A233" s="1" t="s">
        <v>233</v>
      </c>
      <c r="B233" s="3" t="str">
        <f>IFERROR(__xludf.DUMMYFUNCTION("GOOGLETRANSLATE(A233, ""EN"", ""IN"")"),"sebagai")</f>
        <v>sebagai</v>
      </c>
    </row>
    <row r="234">
      <c r="A234" s="1" t="s">
        <v>234</v>
      </c>
      <c r="B234" s="3" t="str">
        <f>IFERROR(__xludf.DUMMYFUNCTION("GOOGLETRANSLATE(A234, ""EN"", ""IN"")"),"Sehat")</f>
        <v>Sehat</v>
      </c>
    </row>
    <row r="235">
      <c r="A235" s="1" t="s">
        <v>235</v>
      </c>
      <c r="B235" s="3" t="str">
        <f>IFERROR(__xludf.DUMMYFUNCTION("GOOGLETRANSLATE(A235, ""EN"", ""IN"")"),"hijau")</f>
        <v>hijau</v>
      </c>
    </row>
    <row r="236">
      <c r="A236" s="1" t="s">
        <v>236</v>
      </c>
      <c r="B236" s="3" t="str">
        <f>IFERROR(__xludf.DUMMYFUNCTION("GOOGLETRANSLATE(A236, ""EN"", ""IN"")"),"tertutup")</f>
        <v>tertutup</v>
      </c>
    </row>
    <row r="237">
      <c r="A237" s="1" t="s">
        <v>237</v>
      </c>
      <c r="B237" s="3" t="str">
        <f>IFERROR(__xludf.DUMMYFUNCTION("GOOGLETRANSLATE(A237, ""EN"", ""IN"")"),"memanen")</f>
        <v>memanen</v>
      </c>
    </row>
    <row r="238">
      <c r="A238" s="1" t="s">
        <v>238</v>
      </c>
      <c r="B238" s="3" t="str">
        <f>IFERROR(__xludf.DUMMYFUNCTION("GOOGLETRANSLATE(A238, ""EN"", ""IN"")"),"lembab")</f>
        <v>lembab</v>
      </c>
    </row>
    <row r="239">
      <c r="A239" s="1" t="s">
        <v>239</v>
      </c>
      <c r="B239" s="3" t="str">
        <f>IFERROR(__xludf.DUMMYFUNCTION("GOOGLETRANSLATE(A239, ""EN"", ""IN"")"),"sedikit")</f>
        <v>sedikit</v>
      </c>
    </row>
    <row r="240">
      <c r="A240" s="1" t="s">
        <v>240</v>
      </c>
      <c r="B240" s="3" t="str">
        <f>IFERROR(__xludf.DUMMYFUNCTION("GOOGLETRANSLATE(A240, ""EN"", ""IN"")"),"keamanan")</f>
        <v>keamanan</v>
      </c>
    </row>
    <row r="241">
      <c r="A241" s="1" t="s">
        <v>241</v>
      </c>
      <c r="B241" s="3" t="str">
        <f>IFERROR(__xludf.DUMMYFUNCTION("GOOGLETRANSLATE(A241, ""EN"", ""IN"")"),"pencegahan")</f>
        <v>pencegahan</v>
      </c>
    </row>
    <row r="242">
      <c r="A242" s="1" t="s">
        <v>242</v>
      </c>
      <c r="B242" s="3" t="str">
        <f>IFERROR(__xludf.DUMMYFUNCTION("GOOGLETRANSLATE(A242, ""EN"", ""IN"")"),"bagian")</f>
        <v>bagian</v>
      </c>
    </row>
    <row r="243">
      <c r="A243" s="1" t="s">
        <v>243</v>
      </c>
      <c r="B243" s="3" t="str">
        <f>IFERROR(__xludf.DUMMYFUNCTION("GOOGLETRANSLATE(A243, ""EN"", ""IN"")"),"jalan")</f>
        <v>jalan</v>
      </c>
    </row>
    <row r="244">
      <c r="A244" s="1" t="s">
        <v>244</v>
      </c>
      <c r="B244" s="3" t="str">
        <f>IFERROR(__xludf.DUMMYFUNCTION("GOOGLETRANSLATE(A244, ""EN"", ""IN"")"),"mobil")</f>
        <v>mobil</v>
      </c>
    </row>
    <row r="245">
      <c r="A245" s="1" t="s">
        <v>245</v>
      </c>
      <c r="B245" s="3" t="str">
        <f>IFERROR(__xludf.DUMMYFUNCTION("GOOGLETRANSLATE(A245, ""EN"", ""IN"")"),"runtuh")</f>
        <v>runtuh</v>
      </c>
    </row>
    <row r="246">
      <c r="A246" s="1" t="s">
        <v>246</v>
      </c>
      <c r="B246" s="3" t="str">
        <f>IFERROR(__xludf.DUMMYFUNCTION("GOOGLETRANSLATE(A246, ""EN"", ""IN"")"),"dengan mudah")</f>
        <v>dengan mudah</v>
      </c>
    </row>
    <row r="247">
      <c r="A247" s="1" t="s">
        <v>247</v>
      </c>
      <c r="B247" s="3" t="str">
        <f>IFERROR(__xludf.DUMMYFUNCTION("GOOGLETRANSLATE(A247, ""EN"", ""IN"")"),"mencapai")</f>
        <v>mencapai</v>
      </c>
    </row>
    <row r="248">
      <c r="A248" s="1" t="s">
        <v>248</v>
      </c>
      <c r="B248" s="3" t="str">
        <f>IFERROR(__xludf.DUMMYFUNCTION("GOOGLETRANSLATE(A248, ""EN"", ""IN"")"),"pintu masuk")</f>
        <v>pintu masuk</v>
      </c>
    </row>
    <row r="249">
      <c r="A249" s="1" t="s">
        <v>249</v>
      </c>
      <c r="B249" s="3" t="str">
        <f>IFERROR(__xludf.DUMMYFUNCTION("GOOGLETRANSLATE(A249, ""EN"", ""IN"")"),"Tidak ada apa-apa")</f>
        <v>Tidak ada apa-apa</v>
      </c>
    </row>
    <row r="250">
      <c r="A250" s="1" t="s">
        <v>250</v>
      </c>
      <c r="B250" s="3" t="str">
        <f>IFERROR(__xludf.DUMMYFUNCTION("GOOGLETRANSLATE(A250, ""EN"", ""IN"")"),"telah mendapatkan")</f>
        <v>telah mendapatkan</v>
      </c>
    </row>
    <row r="251">
      <c r="A251" s="1" t="s">
        <v>251</v>
      </c>
      <c r="B251" s="3" t="str">
        <f>IFERROR(__xludf.DUMMYFUNCTION("GOOGLETRANSLATE(A251, ""EN"", ""IN"")"),"waktu")</f>
        <v>waktu</v>
      </c>
    </row>
    <row r="252">
      <c r="A252" s="1" t="s">
        <v>252</v>
      </c>
      <c r="B252" s="3" t="str">
        <f>IFERROR(__xludf.DUMMYFUNCTION("GOOGLETRANSLATE(A252, ""EN"", ""IN"")"),"sangat besar")</f>
        <v>sangat besar</v>
      </c>
    </row>
    <row r="253">
      <c r="A253" s="1" t="s">
        <v>253</v>
      </c>
      <c r="B253" s="3" t="str">
        <f>IFERROR(__xludf.DUMMYFUNCTION("GOOGLETRANSLATE(A253, ""EN"", ""IN"")"),"jurang")</f>
        <v>jurang</v>
      </c>
    </row>
    <row r="254">
      <c r="A254" s="1" t="s">
        <v>254</v>
      </c>
      <c r="B254" s="3" t="str">
        <f>IFERROR(__xludf.DUMMYFUNCTION("GOOGLETRANSLATE(A254, ""EN"", ""IN"")"),"Redish")</f>
        <v>Redish</v>
      </c>
    </row>
    <row r="255">
      <c r="A255" s="1" t="s">
        <v>255</v>
      </c>
      <c r="B255" s="3" t="str">
        <f>IFERROR(__xludf.DUMMYFUNCTION("GOOGLETRANSLATE(A255, ""EN"", ""IN"")"),"warna")</f>
        <v>warna</v>
      </c>
    </row>
    <row r="256">
      <c r="A256" s="1" t="s">
        <v>256</v>
      </c>
      <c r="B256" s="3" t="str">
        <f>IFERROR(__xludf.DUMMYFUNCTION("GOOGLETRANSLATE(A256, ""EN"", ""IN"")"),"turun")</f>
        <v>turun</v>
      </c>
    </row>
    <row r="257">
      <c r="A257" s="1" t="s">
        <v>257</v>
      </c>
      <c r="B257" s="3" t="str">
        <f>IFERROR(__xludf.DUMMYFUNCTION("GOOGLETRANSLATE(A257, ""EN"", ""IN"")"),"Lokasi")</f>
        <v>Lokasi</v>
      </c>
    </row>
    <row r="258">
      <c r="A258" s="1" t="s">
        <v>258</v>
      </c>
      <c r="B258" s="3" t="str">
        <f>IFERROR(__xludf.DUMMYFUNCTION("GOOGLETRANSLATE(A258, ""EN"", ""IN"")"),"keras")</f>
        <v>keras</v>
      </c>
    </row>
    <row r="259">
      <c r="A259" s="1" t="s">
        <v>259</v>
      </c>
      <c r="B259" s="3" t="str">
        <f>IFERROR(__xludf.DUMMYFUNCTION("GOOGLETRANSLATE(A259, ""EN"", ""IN"")"),"mahal")</f>
        <v>mahal</v>
      </c>
    </row>
    <row r="260">
      <c r="A260" s="1" t="s">
        <v>260</v>
      </c>
      <c r="B260" s="3" t="str">
        <f>IFERROR(__xludf.DUMMYFUNCTION("GOOGLETRANSLATE(A260, ""EN"", ""IN"")"),"parkir")</f>
        <v>parkir</v>
      </c>
    </row>
    <row r="261">
      <c r="A261" s="1" t="s">
        <v>261</v>
      </c>
      <c r="B261" s="3" t="str">
        <f>IFERROR(__xludf.DUMMYFUNCTION("GOOGLETRANSLATE(A261, ""EN"", ""IN"")"),"Tentu")</f>
        <v>Tentu</v>
      </c>
    </row>
    <row r="262">
      <c r="A262" s="1" t="s">
        <v>262</v>
      </c>
      <c r="B262" s="3" t="str">
        <f>IFERROR(__xludf.DUMMYFUNCTION("GOOGLETRANSLATE(A262, ""EN"", ""IN"")"),"menyetir")</f>
        <v>menyetir</v>
      </c>
    </row>
    <row r="263">
      <c r="A263" s="1" t="s">
        <v>263</v>
      </c>
      <c r="B263" s="3" t="str">
        <f>IFERROR(__xludf.DUMMYFUNCTION("GOOGLETRANSLATE(A263, ""EN"", ""IN"")"),"membawa")</f>
        <v>membawa</v>
      </c>
    </row>
    <row r="264">
      <c r="A264" s="1" t="s">
        <v>264</v>
      </c>
      <c r="B264" s="3" t="str">
        <f>IFERROR(__xludf.DUMMYFUNCTION("GOOGLETRANSLATE(A264, ""EN"", ""IN"")"),"bugar")</f>
        <v>bugar</v>
      </c>
    </row>
    <row r="265">
      <c r="A265" s="1" t="s">
        <v>265</v>
      </c>
      <c r="B265" s="3" t="str">
        <f>IFERROR(__xludf.DUMMYFUNCTION("GOOGLETRANSLATE(A265, ""EN"", ""IN"")"),"jam")</f>
        <v>jam</v>
      </c>
    </row>
    <row r="266">
      <c r="A266" s="1" t="s">
        <v>266</v>
      </c>
      <c r="B266" s="3" t="str">
        <f>IFERROR(__xludf.DUMMYFUNCTION("GOOGLETRANSLATE(A266, ""EN"", ""IN"")"),"menyetir")</f>
        <v>menyetir</v>
      </c>
    </row>
    <row r="267">
      <c r="A267" s="1" t="s">
        <v>267</v>
      </c>
      <c r="B267" s="3" t="str">
        <f>IFERROR(__xludf.DUMMYFUNCTION("GOOGLETRANSLATE(A267, ""EN"", ""IN"")"),"kecepatan")</f>
        <v>kecepatan</v>
      </c>
    </row>
    <row r="268">
      <c r="A268" s="1" t="s">
        <v>108</v>
      </c>
      <c r="B268" s="3" t="str">
        <f>IFERROR(__xludf.DUMMYFUNCTION("GOOGLETRANSLATE(A268, ""EN"", ""IN"")"),"lokal")</f>
        <v>lokal</v>
      </c>
    </row>
    <row r="269">
      <c r="A269" s="1" t="s">
        <v>268</v>
      </c>
      <c r="B269" s="3" t="str">
        <f>IFERROR(__xludf.DUMMYFUNCTION("GOOGLETRANSLATE(A269, ""EN"", ""IN"")"),"restribusi")</f>
        <v>restribusi</v>
      </c>
    </row>
    <row r="270">
      <c r="A270" s="1" t="s">
        <v>269</v>
      </c>
      <c r="B270" s="3" t="str">
        <f>IFERROR(__xludf.DUMMYFUNCTION("GOOGLETRANSLATE(A270, ""EN"", ""IN"")"),"sepeda motor")</f>
        <v>sepeda motor</v>
      </c>
    </row>
    <row r="271">
      <c r="A271" s="1" t="s">
        <v>270</v>
      </c>
      <c r="B271" s="3" t="str">
        <f>IFERROR(__xludf.DUMMYFUNCTION("GOOGLETRANSLATE(A271, ""EN"", ""IN"")"),"orang")</f>
        <v>orang</v>
      </c>
    </row>
    <row r="272">
      <c r="A272" s="1" t="s">
        <v>271</v>
      </c>
      <c r="B272" s="3" t="str">
        <f>IFERROR(__xludf.DUMMYFUNCTION("GOOGLETRANSLATE(A272, ""EN"", ""IN"")"),"memasuki")</f>
        <v>memasuki</v>
      </c>
    </row>
    <row r="273">
      <c r="A273" s="1" t="s">
        <v>272</v>
      </c>
      <c r="B273" s="3" t="str">
        <f>IFERROR(__xludf.DUMMYFUNCTION("GOOGLETRANSLATE(A273, ""EN"", ""IN"")"),"memiliki")</f>
        <v>memiliki</v>
      </c>
    </row>
    <row r="274">
      <c r="A274" s="1" t="s">
        <v>273</v>
      </c>
      <c r="B274" s="3" t="str">
        <f>IFERROR(__xludf.DUMMYFUNCTION("GOOGLETRANSLATE(A274, ""EN"", ""IN"")"),"makanan")</f>
        <v>makanan</v>
      </c>
    </row>
    <row r="275">
      <c r="A275" s="1" t="s">
        <v>274</v>
      </c>
      <c r="B275" s="3" t="str">
        <f>IFERROR(__xludf.DUMMYFUNCTION("GOOGLETRANSLATE(A275, ""EN"", ""IN"")"),"minuman")</f>
        <v>minuman</v>
      </c>
    </row>
    <row r="276">
      <c r="A276" s="1" t="s">
        <v>275</v>
      </c>
      <c r="B276" s="3" t="str">
        <f>IFERROR(__xludf.DUMMYFUNCTION("GOOGLETRANSLATE(A276, ""EN"", ""IN"")"),"pranikah")</f>
        <v>pranikah</v>
      </c>
    </row>
    <row r="277">
      <c r="A277" s="1" t="s">
        <v>276</v>
      </c>
      <c r="B277" s="3" t="str">
        <f>IFERROR(__xludf.DUMMYFUNCTION("GOOGLETRANSLATE(A277, ""EN"", ""IN"")"),"sidang")</f>
        <v>sidang</v>
      </c>
    </row>
    <row r="278">
      <c r="A278" s="1" t="s">
        <v>277</v>
      </c>
      <c r="B278" s="3" t="str">
        <f>IFERROR(__xludf.DUMMYFUNCTION("GOOGLETRANSLATE(A278, ""EN"", ""IN"")"),"nyata")</f>
        <v>nyata</v>
      </c>
    </row>
    <row r="279">
      <c r="A279" s="1" t="s">
        <v>278</v>
      </c>
      <c r="B279" s="3" t="str">
        <f>IFERROR(__xludf.DUMMYFUNCTION("GOOGLETRANSLATE(A279, ""EN"", ""IN"")"),"kehidupan")</f>
        <v>kehidupan</v>
      </c>
    </row>
    <row r="280">
      <c r="A280" s="1" t="s">
        <v>279</v>
      </c>
      <c r="B280" s="3" t="str">
        <f>IFERROR(__xludf.DUMMYFUNCTION("GOOGLETRANSLATE(A280, ""EN"", ""IN"")"),"kuil")</f>
        <v>kuil</v>
      </c>
    </row>
    <row r="281">
      <c r="A281" s="1" t="s">
        <v>280</v>
      </c>
      <c r="B281" s="3" t="str">
        <f>IFERROR(__xludf.DUMMYFUNCTION("GOOGLETRANSLATE(A281, ""EN"", ""IN"")"),"berlari")</f>
        <v>berlari</v>
      </c>
    </row>
    <row r="282">
      <c r="A282" s="1" t="s">
        <v>281</v>
      </c>
      <c r="B282" s="3" t="str">
        <f>IFERROR(__xludf.DUMMYFUNCTION("GOOGLETRANSLATE(A282, ""EN"", ""IN"")"),"hanya")</f>
        <v>hanya</v>
      </c>
    </row>
    <row r="283">
      <c r="A283" s="1" t="s">
        <v>282</v>
      </c>
      <c r="B283" s="3" t="str">
        <f>IFERROR(__xludf.DUMMYFUNCTION("GOOGLETRANSLATE(A283, ""EN"", ""IN"")"),"menakutkan")</f>
        <v>menakutkan</v>
      </c>
    </row>
    <row r="284">
      <c r="A284" s="1" t="s">
        <v>283</v>
      </c>
      <c r="B284" s="3" t="str">
        <f>IFERROR(__xludf.DUMMYFUNCTION("GOOGLETRANSLATE(A284, ""EN"", ""IN"")"),"Di Sini")</f>
        <v>Di Sini</v>
      </c>
    </row>
    <row r="285">
      <c r="A285" s="1" t="s">
        <v>284</v>
      </c>
      <c r="B285" s="3" t="str">
        <f>IFERROR(__xludf.DUMMYFUNCTION("GOOGLETRANSLATE(A285, ""EN"", ""IN"")"),"hati-hati")</f>
        <v>hati-hati</v>
      </c>
    </row>
    <row r="286">
      <c r="A286" s="1" t="s">
        <v>285</v>
      </c>
      <c r="B286" s="3" t="str">
        <f>IFERROR(__xludf.DUMMYFUNCTION("GOOGLETRANSLATE(A286, ""EN"", ""IN"")"),"dia")</f>
        <v>dia</v>
      </c>
    </row>
    <row r="287">
      <c r="A287" s="1" t="s">
        <v>286</v>
      </c>
      <c r="B287" s="3" t="str">
        <f>IFERROR(__xludf.DUMMYFUNCTION("GOOGLETRANSLATE(A287, ""EN"", ""IN"")"),"hujan")</f>
        <v>hujan</v>
      </c>
    </row>
    <row r="288">
      <c r="A288" s="1" t="s">
        <v>287</v>
      </c>
      <c r="B288" s="3" t="str">
        <f>IFERROR(__xludf.DUMMYFUNCTION("GOOGLETRANSLATE(A288, ""EN"", ""IN"")"),"licin")</f>
        <v>licin</v>
      </c>
    </row>
    <row r="289">
      <c r="A289" s="1" t="s">
        <v>288</v>
      </c>
      <c r="B289" s="3" t="str">
        <f>IFERROR(__xludf.DUMMYFUNCTION("GOOGLETRANSLATE(A289, ""EN"", ""IN"")"),"keseluruhan")</f>
        <v>keseluruhan</v>
      </c>
    </row>
    <row r="290">
      <c r="A290" s="1" t="s">
        <v>289</v>
      </c>
      <c r="B290" s="3" t="str">
        <f>IFERROR(__xludf.DUMMYFUNCTION("GOOGLETRANSLATE(A290, ""EN"", ""IN"")"),"lebih")</f>
        <v>lebih</v>
      </c>
    </row>
    <row r="291">
      <c r="A291" s="1" t="s">
        <v>290</v>
      </c>
      <c r="B291" s="3" t="str">
        <f>IFERROR(__xludf.DUMMYFUNCTION("GOOGLETRANSLATE(A291, ""EN"", ""IN"")"),"semua")</f>
        <v>semua</v>
      </c>
    </row>
    <row r="292">
      <c r="A292" s="1" t="s">
        <v>291</v>
      </c>
      <c r="B292" s="3" t="str">
        <f>IFERROR(__xludf.DUMMYFUNCTION("GOOGLETRANSLATE(A292, ""EN"", ""IN"")"),"bernilai")</f>
        <v>bernilai</v>
      </c>
    </row>
    <row r="293">
      <c r="A293" s="1" t="s">
        <v>292</v>
      </c>
      <c r="B293" s="3" t="str">
        <f>IFERROR(__xludf.DUMMYFUNCTION("GOOGLETRANSLATE(A293, ""EN"", ""IN"")"),"direkomendasikan")</f>
        <v>direkomendasikan</v>
      </c>
    </row>
    <row r="294">
      <c r="A294" s="1" t="s">
        <v>293</v>
      </c>
      <c r="B294" s="3" t="str">
        <f>IFERROR(__xludf.DUMMYFUNCTION("GOOGLETRANSLATE(A294, ""EN"", ""IN"")"),"rekomendasi")</f>
        <v>rekomendasi</v>
      </c>
    </row>
    <row r="295">
      <c r="A295" s="1" t="s">
        <v>294</v>
      </c>
      <c r="B295" s="3" t="str">
        <f>IFERROR(__xludf.DUMMYFUNCTION("GOOGLETRANSLATE(A295, ""EN"", ""IN"")"),"mengakses")</f>
        <v>mengakses</v>
      </c>
    </row>
    <row r="296">
      <c r="A296" s="1" t="s">
        <v>295</v>
      </c>
      <c r="B296" s="3" t="str">
        <f>IFERROR(__xludf.DUMMYFUNCTION("GOOGLETRANSLATE(A296, ""EN"", ""IN"")"),"kendaraan")</f>
        <v>kendaraan</v>
      </c>
    </row>
    <row r="297">
      <c r="A297" s="1" t="s">
        <v>296</v>
      </c>
      <c r="B297" s="3" t="str">
        <f>IFERROR(__xludf.DUMMYFUNCTION("GOOGLETRANSLATE(A297, ""EN"", ""IN"")"),"memiliki")</f>
        <v>memiliki</v>
      </c>
    </row>
    <row r="298">
      <c r="A298" s="1" t="s">
        <v>297</v>
      </c>
      <c r="B298" s="3" t="str">
        <f>IFERROR(__xludf.DUMMYFUNCTION("GOOGLETRANSLATE(A298, ""EN"", ""IN"")"),"memiliki")</f>
        <v>memiliki</v>
      </c>
    </row>
    <row r="299">
      <c r="A299" s="1" t="s">
        <v>298</v>
      </c>
      <c r="B299" s="3" t="str">
        <f>IFERROR(__xludf.DUMMYFUNCTION("GOOGLETRANSLATE(A299, ""EN"", ""IN"")"),"minimum")</f>
        <v>minimum</v>
      </c>
    </row>
    <row r="300">
      <c r="A300" s="1" t="s">
        <v>299</v>
      </c>
      <c r="B300" s="3" t="str">
        <f>IFERROR(__xludf.DUMMYFUNCTION("GOOGLETRANSLATE(A300, ""EN"", ""IN"")"),"cuaca")</f>
        <v>cuaca</v>
      </c>
    </row>
    <row r="301">
      <c r="A301" s="1" t="s">
        <v>300</v>
      </c>
      <c r="B301" s="3" t="str">
        <f>IFERROR(__xludf.DUMMYFUNCTION("GOOGLETRANSLATE(A301, ""EN"", ""IN"")"),"kecil")</f>
        <v>kecil</v>
      </c>
    </row>
    <row r="302">
      <c r="A302" s="1" t="s">
        <v>301</v>
      </c>
      <c r="B302" s="3" t="str">
        <f>IFERROR(__xludf.DUMMYFUNCTION("GOOGLETRANSLATE(A302, ""EN"", ""IN"")"),"Bagus")</f>
        <v>Bagus</v>
      </c>
    </row>
    <row r="303">
      <c r="A303" s="1" t="s">
        <v>302</v>
      </c>
      <c r="B303" s="3" t="str">
        <f>IFERROR(__xludf.DUMMYFUNCTION("GOOGLETRANSLATE(A303, ""EN"", ""IN"")"),"foto")</f>
        <v>foto</v>
      </c>
    </row>
    <row r="304">
      <c r="A304" s="1" t="s">
        <v>303</v>
      </c>
      <c r="B304" s="3" t="str">
        <f>IFERROR(__xludf.DUMMYFUNCTION("GOOGLETRANSLATE(A304, ""EN"", ""IN"")"),"pict")</f>
        <v>pict</v>
      </c>
    </row>
    <row r="305">
      <c r="A305" s="1" t="s">
        <v>304</v>
      </c>
      <c r="B305" s="3" t="str">
        <f>IFERROR(__xludf.DUMMYFUNCTION("GOOGLETRANSLATE(A305, ""EN"", ""IN"")"),"tembakan")</f>
        <v>tembakan</v>
      </c>
    </row>
    <row r="306">
      <c r="A306" s="1" t="s">
        <v>305</v>
      </c>
      <c r="B306" s="3" t="str">
        <f>IFERROR(__xludf.DUMMYFUNCTION("GOOGLETRANSLATE(A306, ""EN"", ""IN"")"),"kering")</f>
        <v>kering</v>
      </c>
    </row>
    <row r="307">
      <c r="A307" s="1" t="s">
        <v>176</v>
      </c>
      <c r="B307" s="3" t="str">
        <f>IFERROR(__xludf.DUMMYFUNCTION("GOOGLETRANSLATE(A307, ""EN"", ""IN"")"),"beberapa")</f>
        <v>beberapa</v>
      </c>
    </row>
    <row r="308">
      <c r="A308" s="1" t="s">
        <v>306</v>
      </c>
      <c r="B308" s="3" t="str">
        <f>IFERROR(__xludf.DUMMYFUNCTION("GOOGLETRANSLATE(A308, ""EN"", ""IN"")"),"biaya")</f>
        <v>biaya</v>
      </c>
    </row>
    <row r="309">
      <c r="A309" s="1" t="s">
        <v>307</v>
      </c>
      <c r="B309" s="3" t="str">
        <f>IFERROR(__xludf.DUMMYFUNCTION("GOOGLETRANSLATE(A309, ""EN"", ""IN"")"),"murah")</f>
        <v>murah</v>
      </c>
    </row>
    <row r="310">
      <c r="A310" s="1" t="s">
        <v>308</v>
      </c>
      <c r="B310" s="3" t="str">
        <f>IFERROR(__xludf.DUMMYFUNCTION("GOOGLETRANSLATE(A310, ""EN"", ""IN"")"),"menjembatani")</f>
        <v>menjembatani</v>
      </c>
    </row>
    <row r="311">
      <c r="A311" s="1" t="s">
        <v>309</v>
      </c>
      <c r="B311" s="3" t="str">
        <f>IFERROR(__xludf.DUMMYFUNCTION("GOOGLETRANSLATE(A311, ""EN"", ""IN"")"),"pariwisata")</f>
        <v>pariwisata</v>
      </c>
    </row>
    <row r="312">
      <c r="A312" s="1" t="s">
        <v>310</v>
      </c>
      <c r="B312" s="3" t="str">
        <f>IFERROR(__xludf.DUMMYFUNCTION("GOOGLETRANSLATE(A312, ""EN"", ""IN"")"),"obyek")</f>
        <v>obyek</v>
      </c>
    </row>
    <row r="313">
      <c r="A313" s="1" t="s">
        <v>311</v>
      </c>
      <c r="B313" s="3" t="str">
        <f>IFERROR(__xludf.DUMMYFUNCTION("GOOGLETRANSLATE(A313, ""EN"", ""IN"")"),"telah datang")</f>
        <v>telah datang</v>
      </c>
    </row>
    <row r="314">
      <c r="A314" s="1" t="s">
        <v>312</v>
      </c>
      <c r="B314" s="3" t="str">
        <f>IFERROR(__xludf.DUMMYFUNCTION("GOOGLETRANSLATE(A314, ""EN"", ""IN"")"),"Pertama")</f>
        <v>Pertama</v>
      </c>
    </row>
    <row r="315">
      <c r="A315" s="1" t="s">
        <v>313</v>
      </c>
      <c r="B315" s="3" t="str">
        <f>IFERROR(__xludf.DUMMYFUNCTION("GOOGLETRANSLATE(A315, ""EN"", ""IN"")"),"meskipun")</f>
        <v>meskipun</v>
      </c>
    </row>
    <row r="316">
      <c r="A316" s="1" t="s">
        <v>314</v>
      </c>
      <c r="B316" s="3" t="str">
        <f>IFERROR(__xludf.DUMMYFUNCTION("GOOGLETRANSLATE(A316, ""EN"", ""IN"")"),"lebih tepatnya")</f>
        <v>lebih tepatnya</v>
      </c>
    </row>
    <row r="317">
      <c r="A317" s="1" t="s">
        <v>315</v>
      </c>
      <c r="B317" s="3" t="str">
        <f>IFERROR(__xludf.DUMMYFUNCTION("GOOGLETRANSLATE(A317, ""EN"", ""IN"")"),"sekali")</f>
        <v>sekali</v>
      </c>
    </row>
    <row r="318">
      <c r="A318" s="1" t="s">
        <v>316</v>
      </c>
      <c r="B318" s="3" t="str">
        <f>IFERROR(__xludf.DUMMYFUNCTION("GOOGLETRANSLATE(A318, ""EN"", ""IN"")"),"terkagum-kagum")</f>
        <v>terkagum-kagum</v>
      </c>
    </row>
    <row r="319">
      <c r="A319" s="1" t="s">
        <v>317</v>
      </c>
      <c r="B319" s="3" t="str">
        <f>IFERROR(__xludf.DUMMYFUNCTION("GOOGLETRANSLATE(A319, ""EN"", ""IN"")"),"kecantikan")</f>
        <v>kecantikan</v>
      </c>
    </row>
    <row r="320">
      <c r="A320" s="1" t="s">
        <v>318</v>
      </c>
      <c r="B320" s="3" t="str">
        <f>IFERROR(__xludf.DUMMYFUNCTION("GOOGLETRANSLATE(A320, ""EN"", ""IN"")"),"Penggalian")</f>
        <v>Penggalian</v>
      </c>
    </row>
    <row r="321">
      <c r="A321" s="1" t="s">
        <v>319</v>
      </c>
      <c r="B321" s="3" t="str">
        <f>IFERROR(__xludf.DUMMYFUNCTION("GOOGLETRANSLATE(A321, ""EN"", ""IN"")"),"luar biasa")</f>
        <v>luar biasa</v>
      </c>
    </row>
    <row r="322">
      <c r="A322" s="1" t="s">
        <v>320</v>
      </c>
      <c r="B322" s="3" t="str">
        <f>IFERROR(__xludf.DUMMYFUNCTION("GOOGLETRANSLATE(A322, ""EN"", ""IN"")"),"luar biasa")</f>
        <v>luar biasa</v>
      </c>
    </row>
    <row r="323">
      <c r="A323" s="1" t="s">
        <v>321</v>
      </c>
      <c r="B323" s="3" t="str">
        <f>IFERROR(__xludf.DUMMYFUNCTION("GOOGLETRANSLATE(A323, ""EN"", ""IN"")"),"membawa")</f>
        <v>membawa</v>
      </c>
    </row>
    <row r="324">
      <c r="A324" s="1" t="s">
        <v>322</v>
      </c>
      <c r="B324" s="3" t="str">
        <f>IFERROR(__xludf.DUMMYFUNCTION("GOOGLETRANSLATE(A324, ""EN"", ""IN"")"),"kamera")</f>
        <v>kamera</v>
      </c>
    </row>
    <row r="325">
      <c r="A325" s="1" t="s">
        <v>323</v>
      </c>
      <c r="B325" s="3" t="str">
        <f>IFERROR(__xludf.DUMMYFUNCTION("GOOGLETRANSLATE(A325, ""EN"", ""IN"")"),"latar belakang")</f>
        <v>latar belakang</v>
      </c>
    </row>
    <row r="326">
      <c r="A326" s="1" t="s">
        <v>324</v>
      </c>
      <c r="B326" s="3" t="str">
        <f>IFERROR(__xludf.DUMMYFUNCTION("GOOGLETRANSLATE(A326, ""EN"", ""IN"")"),"kita")</f>
        <v>kita</v>
      </c>
    </row>
    <row r="327">
      <c r="A327" s="1" t="s">
        <v>325</v>
      </c>
      <c r="B327" s="3" t="str">
        <f>IFERROR(__xludf.DUMMYFUNCTION("GOOGLETRANSLATE(A327, ""EN"", ""IN"")"),"dingin")</f>
        <v>dingin</v>
      </c>
    </row>
    <row r="328">
      <c r="A328" s="1" t="s">
        <v>326</v>
      </c>
      <c r="B328" s="3" t="str">
        <f>IFERROR(__xludf.DUMMYFUNCTION("GOOGLETRANSLATE(A328, ""EN"", ""IN"")"),"tangan")</f>
        <v>tangan</v>
      </c>
    </row>
    <row r="329">
      <c r="A329" s="1" t="s">
        <v>327</v>
      </c>
      <c r="B329" s="3" t="str">
        <f>IFERROR(__xludf.DUMMYFUNCTION("GOOGLETRANSLATE(A329, ""EN"", ""IN"")"),"pahat")</f>
        <v>pahat</v>
      </c>
    </row>
    <row r="330">
      <c r="A330" s="1" t="s">
        <v>328</v>
      </c>
      <c r="B330" s="3" t="str">
        <f>IFERROR(__xludf.DUMMYFUNCTION("GOOGLETRANSLATE(A330, ""EN"", ""IN"")"),"penggergajian")</f>
        <v>penggergajian</v>
      </c>
    </row>
    <row r="331">
      <c r="A331" s="1" t="s">
        <v>329</v>
      </c>
      <c r="B331" s="3" t="str">
        <f>IFERROR(__xludf.DUMMYFUNCTION("GOOGLETRANSLATE(A331, ""EN"", ""IN"")"),"batu bata")</f>
        <v>batu bata</v>
      </c>
    </row>
    <row r="332">
      <c r="A332" s="1" t="s">
        <v>330</v>
      </c>
      <c r="B332" s="3" t="str">
        <f>IFERROR(__xludf.DUMMYFUNCTION("GOOGLETRANSLATE(A332, ""EN"", ""IN"")"),"banyak")</f>
        <v>banyak</v>
      </c>
    </row>
    <row r="333">
      <c r="A333" s="1" t="s">
        <v>331</v>
      </c>
      <c r="B333" s="3" t="str">
        <f>IFERROR(__xludf.DUMMYFUNCTION("GOOGLETRANSLATE(A333, ""EN"", ""IN"")"),"menikmati")</f>
        <v>menikmati</v>
      </c>
    </row>
    <row r="334">
      <c r="A334" s="1" t="s">
        <v>332</v>
      </c>
      <c r="B334" s="3" t="str">
        <f>IFERROR(__xludf.DUMMYFUNCTION("GOOGLETRANSLATE(A334, ""EN"", ""IN"")"),"ramah")</f>
        <v>ramah</v>
      </c>
    </row>
    <row r="335">
      <c r="A335" s="1" t="s">
        <v>333</v>
      </c>
      <c r="B335" s="3" t="str">
        <f>IFERROR(__xludf.DUMMYFUNCTION("GOOGLETRANSLATE(A335, ""EN"", ""IN"")"),"menggantung")</f>
        <v>menggantung</v>
      </c>
    </row>
    <row r="336">
      <c r="A336" s="1" t="s">
        <v>334</v>
      </c>
      <c r="B336" s="3" t="str">
        <f>IFERROR(__xludf.DUMMYFUNCTION("GOOGLETRANSLATE(A336, ""EN"", ""IN"")"),"bersama")</f>
        <v>bersama</v>
      </c>
    </row>
    <row r="337">
      <c r="A337" s="1" t="s">
        <v>335</v>
      </c>
      <c r="B337" s="3" t="str">
        <f>IFERROR(__xludf.DUMMYFUNCTION("GOOGLETRANSLATE(A337, ""EN"", ""IN"")"),"nongkrong bareng")</f>
        <v>nongkrong bareng</v>
      </c>
    </row>
    <row r="338">
      <c r="A338" s="1" t="s">
        <v>336</v>
      </c>
      <c r="B338" s="3" t="str">
        <f>IFERROR(__xludf.DUMMYFUNCTION("GOOGLETRANSLATE(A338, ""EN"", ""IN"")"),"berburu")</f>
        <v>berburu</v>
      </c>
    </row>
    <row r="339">
      <c r="A339" s="1" t="s">
        <v>337</v>
      </c>
      <c r="B339" s="3" t="str">
        <f>IFERROR(__xludf.DUMMYFUNCTION("GOOGLETRANSLATE(A339, ""EN"", ""IN"")"),"membayar")</f>
        <v>membayar</v>
      </c>
    </row>
    <row r="340">
      <c r="A340" s="1" t="s">
        <v>338</v>
      </c>
      <c r="B340" s="3" t="str">
        <f>IFERROR(__xludf.DUMMYFUNCTION("GOOGLETRANSLATE(A340, ""EN"", ""IN"")"),"bergantung")</f>
        <v>bergantung</v>
      </c>
    </row>
    <row r="341">
      <c r="A341" s="1" t="s">
        <v>339</v>
      </c>
      <c r="B341" s="3" t="str">
        <f>IFERROR(__xludf.DUMMYFUNCTION("GOOGLETRANSLATE(A341, ""EN"", ""IN"")"),"angkutan")</f>
        <v>angkutan</v>
      </c>
    </row>
    <row r="342">
      <c r="A342" s="1" t="s">
        <v>340</v>
      </c>
      <c r="B342" s="3" t="str">
        <f>IFERROR(__xludf.DUMMYFUNCTION("GOOGLETRANSLATE(A342, ""EN"", ""IN"")"),"hebat")</f>
        <v>hebat</v>
      </c>
    </row>
    <row r="343">
      <c r="A343" s="1" t="s">
        <v>6</v>
      </c>
      <c r="B343" s="3" t="str">
        <f>IFERROR(__xludf.DUMMYFUNCTION("GOOGLETRANSLATE(A343, ""EN"", ""IN"")"),"ditinggalkan")</f>
        <v>ditinggalkan</v>
      </c>
    </row>
    <row r="344">
      <c r="A344" s="1" t="s">
        <v>341</v>
      </c>
      <c r="B344" s="3" t="str">
        <f>IFERROR(__xludf.DUMMYFUNCTION("GOOGLETRANSLATE(A344, ""EN"", ""IN"")"),"tambang")</f>
        <v>tambang</v>
      </c>
    </row>
    <row r="345">
      <c r="A345" s="1" t="s">
        <v>342</v>
      </c>
      <c r="B345" s="3" t="str">
        <f>IFERROR(__xludf.DUMMYFUNCTION("GOOGLETRANSLATE(A345, ""EN"", ""IN"")"),"surealis")</f>
        <v>surealis</v>
      </c>
    </row>
    <row r="346">
      <c r="A346" s="1" t="s">
        <v>343</v>
      </c>
      <c r="B346" s="3" t="str">
        <f>IFERROR(__xludf.DUMMYFUNCTION("GOOGLETRANSLATE(A346, ""EN"", ""IN"")"),"menghasilkan")</f>
        <v>menghasilkan</v>
      </c>
    </row>
    <row r="347">
      <c r="A347" s="1" t="s">
        <v>344</v>
      </c>
      <c r="B347" s="3" t="str">
        <f>IFERROR(__xludf.DUMMYFUNCTION("GOOGLETRANSLATE(A347, ""EN"", ""IN"")"),"bagus sekali")</f>
        <v>bagus sekali</v>
      </c>
    </row>
    <row r="348">
      <c r="A348" s="1" t="s">
        <v>345</v>
      </c>
      <c r="B348" s="3" t="str">
        <f>IFERROR(__xludf.DUMMYFUNCTION("GOOGLETRANSLATE(A348, ""EN"", ""IN"")"),"fotografi")</f>
        <v>fotografi</v>
      </c>
    </row>
    <row r="349">
      <c r="A349" s="1" t="s">
        <v>346</v>
      </c>
      <c r="B349" s="3" t="str">
        <f>IFERROR(__xludf.DUMMYFUNCTION("GOOGLETRANSLATE(A349, ""EN"", ""IN"")"),"peluang")</f>
        <v>peluang</v>
      </c>
    </row>
    <row r="350">
      <c r="A350" s="1" t="s">
        <v>347</v>
      </c>
      <c r="B350" s="3" t="str">
        <f>IFERROR(__xludf.DUMMYFUNCTION("GOOGLETRANSLATE(A350, ""EN"", ""IN"")"),"peluang")</f>
        <v>peluang</v>
      </c>
    </row>
    <row r="351">
      <c r="A351" s="1" t="s">
        <v>348</v>
      </c>
      <c r="B351" s="3" t="str">
        <f>IFERROR(__xludf.DUMMYFUNCTION("GOOGLETRANSLATE(A351, ""EN"", ""IN"")"),"sebaiknya")</f>
        <v>sebaiknya</v>
      </c>
    </row>
    <row r="352">
      <c r="A352" s="1" t="s">
        <v>349</v>
      </c>
      <c r="B352" s="3" t="str">
        <f>IFERROR(__xludf.DUMMYFUNCTION("GOOGLETRANSLATE(A352, ""EN"", ""IN"")"),"Juga")</f>
        <v>Juga</v>
      </c>
    </row>
    <row r="353">
      <c r="A353" s="1" t="s">
        <v>350</v>
      </c>
      <c r="B353" s="3" t="str">
        <f>IFERROR(__xludf.DUMMYFUNCTION("GOOGLETRANSLATE(A353, ""EN"", ""IN"")"),"menyarankan")</f>
        <v>menyarankan</v>
      </c>
    </row>
    <row r="354">
      <c r="A354" s="1" t="s">
        <v>351</v>
      </c>
      <c r="B354" s="3" t="str">
        <f>IFERROR(__xludf.DUMMYFUNCTION("GOOGLETRANSLATE(A354, ""EN"", ""IN"")"),"tentu saja")</f>
        <v>tentu saja</v>
      </c>
    </row>
    <row r="355">
      <c r="A355" s="1" t="s">
        <v>352</v>
      </c>
      <c r="B355" s="3" t="str">
        <f>IFERROR(__xludf.DUMMYFUNCTION("GOOGLETRANSLATE(A355, ""EN"", ""IN"")"),"mengharapkan")</f>
        <v>mengharapkan</v>
      </c>
    </row>
    <row r="356">
      <c r="A356" s="1" t="s">
        <v>353</v>
      </c>
      <c r="B356" s="3" t="str">
        <f>IFERROR(__xludf.DUMMYFUNCTION("GOOGLETRANSLATE(A356, ""EN"", ""IN"")"),"pergi")</f>
        <v>pergi</v>
      </c>
    </row>
    <row r="357">
      <c r="A357" s="1" t="s">
        <v>354</v>
      </c>
      <c r="B357" s="3" t="str">
        <f>IFERROR(__xludf.DUMMYFUNCTION("GOOGLETRANSLATE(A357, ""EN"", ""IN"")"),"besar")</f>
        <v>besar</v>
      </c>
    </row>
    <row r="358">
      <c r="A358" s="1" t="s">
        <v>355</v>
      </c>
      <c r="B358" s="3" t="str">
        <f>IFERROR(__xludf.DUMMYFUNCTION("GOOGLETRANSLATE(A358, ""EN"", ""IN"")"),"pikiran")</f>
        <v>pikiran</v>
      </c>
    </row>
    <row r="359">
      <c r="A359" s="1" t="s">
        <v>102</v>
      </c>
      <c r="B359" s="3" t="str">
        <f>IFERROR(__xludf.DUMMYFUNCTION("GOOGLETRANSLATE(A359, ""EN"", ""IN"")"),"satu")</f>
        <v>satu</v>
      </c>
    </row>
    <row r="360">
      <c r="A360" s="1" t="s">
        <v>356</v>
      </c>
      <c r="B360" s="3" t="str">
        <f>IFERROR(__xludf.DUMMYFUNCTION("GOOGLETRANSLATE(A360, ""EN"", ""IN"")"),"dua")</f>
        <v>dua</v>
      </c>
    </row>
    <row r="361">
      <c r="A361" s="1" t="s">
        <v>357</v>
      </c>
      <c r="B361" s="3" t="str">
        <f>IFERROR(__xludf.DUMMYFUNCTION("GOOGLETRANSLATE(A361, ""EN"", ""IN"")"),"tiga")</f>
        <v>tiga</v>
      </c>
    </row>
    <row r="362">
      <c r="A362" s="1" t="s">
        <v>358</v>
      </c>
      <c r="B362" s="3" t="str">
        <f>IFERROR(__xludf.DUMMYFUNCTION("GOOGLETRANSLATE(A362, ""EN"", ""IN"")"),"empat")</f>
        <v>empat</v>
      </c>
    </row>
    <row r="363">
      <c r="A363" s="1" t="s">
        <v>359</v>
      </c>
      <c r="B363" s="3" t="str">
        <f>IFERROR(__xludf.DUMMYFUNCTION("GOOGLETRANSLATE(A363, ""EN"", ""IN"")"),"lima")</f>
        <v>lima</v>
      </c>
    </row>
    <row r="364">
      <c r="A364" s="1" t="s">
        <v>360</v>
      </c>
      <c r="B364" s="3" t="str">
        <f>IFERROR(__xludf.DUMMYFUNCTION("GOOGLETRANSLATE(A364, ""EN"", ""IN"")"),"enam")</f>
        <v>enam</v>
      </c>
    </row>
    <row r="365">
      <c r="A365" s="1" t="s">
        <v>361</v>
      </c>
      <c r="B365" s="3" t="str">
        <f>IFERROR(__xludf.DUMMYFUNCTION("GOOGLETRANSLATE(A365, ""EN"", ""IN"")"),"tujuh")</f>
        <v>tujuh</v>
      </c>
    </row>
    <row r="366">
      <c r="A366" s="1" t="s">
        <v>362</v>
      </c>
      <c r="B366" s="3" t="str">
        <f>IFERROR(__xludf.DUMMYFUNCTION("GOOGLETRANSLATE(A366, ""EN"", ""IN"")"),"delapan")</f>
        <v>delapan</v>
      </c>
    </row>
    <row r="367">
      <c r="A367" s="1" t="s">
        <v>363</v>
      </c>
      <c r="B367" s="3" t="str">
        <f>IFERROR(__xludf.DUMMYFUNCTION("GOOGLETRANSLATE(A367, ""EN"", ""IN"")"),"sembilan")</f>
        <v>sembilan</v>
      </c>
    </row>
    <row r="368">
      <c r="A368" s="1" t="s">
        <v>364</v>
      </c>
      <c r="B368" s="3" t="str">
        <f>IFERROR(__xludf.DUMMYFUNCTION("GOOGLETRANSLATE(A368, ""EN"", ""IN"")"),"sepuluh")</f>
        <v>sepuluh</v>
      </c>
    </row>
    <row r="369">
      <c r="A369" s="1" t="s">
        <v>365</v>
      </c>
      <c r="B369" s="3" t="str">
        <f>IFERROR(__xludf.DUMMYFUNCTION("GOOGLETRANSLATE(A369, ""EN"", ""IN"")"),"menit")</f>
        <v>menit</v>
      </c>
    </row>
    <row r="370">
      <c r="A370" s="1" t="s">
        <v>366</v>
      </c>
      <c r="B370" s="3" t="str">
        <f>IFERROR(__xludf.DUMMYFUNCTION("GOOGLETRANSLATE(A370, ""EN"", ""IN"")"),"mengunjungi")</f>
        <v>mengunjungi</v>
      </c>
    </row>
    <row r="371">
      <c r="A371" s="1" t="s">
        <v>367</v>
      </c>
      <c r="B371" s="3" t="str">
        <f>IFERROR(__xludf.DUMMYFUNCTION("GOOGLETRANSLATE(A371, ""EN"", ""IN"")"),"berbalik")</f>
        <v>berbalik</v>
      </c>
    </row>
    <row r="372">
      <c r="A372" s="1" t="s">
        <v>368</v>
      </c>
      <c r="B372" s="3" t="str">
        <f>IFERROR(__xludf.DUMMYFUNCTION("GOOGLETRANSLATE(A372, ""EN"", ""IN"")"),"lebih lama")</f>
        <v>lebih lama</v>
      </c>
    </row>
    <row r="373">
      <c r="A373" s="1" t="s">
        <v>369</v>
      </c>
      <c r="B373" s="3" t="str">
        <f>IFERROR(__xludf.DUMMYFUNCTION("GOOGLETRANSLATE(A373, ""EN"", ""IN"")"),"jalan setapak")</f>
        <v>jalan setapak</v>
      </c>
    </row>
    <row r="374">
      <c r="A374" s="1" t="s">
        <v>370</v>
      </c>
      <c r="B374" s="3" t="str">
        <f>IFERROR(__xludf.DUMMYFUNCTION("GOOGLETRANSLATE(A374, ""EN"", ""IN"")"),"jalur")</f>
        <v>jalur</v>
      </c>
    </row>
    <row r="375">
      <c r="A375" s="1" t="s">
        <v>371</v>
      </c>
      <c r="B375" s="3" t="str">
        <f>IFERROR(__xludf.DUMMYFUNCTION("GOOGLETRANSLATE(A375, ""EN"", ""IN"")"),"jenis")</f>
        <v>jenis</v>
      </c>
    </row>
    <row r="376">
      <c r="A376" s="1" t="s">
        <v>372</v>
      </c>
      <c r="B376" s="3" t="str">
        <f>IFERROR(__xludf.DUMMYFUNCTION("GOOGLETRANSLATE(A376, ""EN"", ""IN"")"),"banyak")</f>
        <v>banyak</v>
      </c>
    </row>
    <row r="377">
      <c r="A377" s="1" t="s">
        <v>373</v>
      </c>
      <c r="B377" s="3" t="str">
        <f>IFERROR(__xludf.DUMMYFUNCTION("GOOGLETRANSLATE(A377, ""EN"", ""IN"")"),"lainnya")</f>
        <v>lainnya</v>
      </c>
    </row>
    <row r="378">
      <c r="A378" s="1" t="s">
        <v>374</v>
      </c>
      <c r="B378" s="3" t="str">
        <f>IFERROR(__xludf.DUMMYFUNCTION("GOOGLETRANSLATE(A378, ""EN"", ""IN"")"),"tempat")</f>
        <v>tempat</v>
      </c>
    </row>
    <row r="379">
      <c r="A379" s="1" t="s">
        <v>375</v>
      </c>
      <c r="B379" s="3" t="str">
        <f>IFERROR(__xludf.DUMMYFUNCTION("GOOGLETRANSLATE(A379, ""EN"", ""IN"")"),"rakyat")</f>
        <v>rakyat</v>
      </c>
    </row>
    <row r="380">
      <c r="A380" s="1" t="s">
        <v>376</v>
      </c>
      <c r="B380" s="3" t="str">
        <f>IFERROR(__xludf.DUMMYFUNCTION("GOOGLETRANSLATE(A380, ""EN"", ""IN"")"),"bahkan")</f>
        <v>bahkan</v>
      </c>
    </row>
    <row r="381">
      <c r="A381" s="1" t="s">
        <v>377</v>
      </c>
      <c r="B381" s="3" t="str">
        <f>IFERROR(__xludf.DUMMYFUNCTION("GOOGLETRANSLATE(A381, ""EN"", ""IN"")"),"label")</f>
        <v>label</v>
      </c>
    </row>
    <row r="382">
      <c r="A382" s="1" t="s">
        <v>378</v>
      </c>
      <c r="B382" s="3" t="str">
        <f>IFERROR(__xludf.DUMMYFUNCTION("GOOGLETRANSLATE(A382, ""EN"", ""IN"")"),"memikirkan")</f>
        <v>memikirkan</v>
      </c>
    </row>
    <row r="383">
      <c r="A383" s="1" t="s">
        <v>379</v>
      </c>
      <c r="B383" s="3" t="str">
        <f>IFERROR(__xludf.DUMMYFUNCTION("GOOGLETRANSLATE(A383, ""EN"", ""IN"")"),"tentu")</f>
        <v>tentu</v>
      </c>
    </row>
    <row r="384">
      <c r="A384" s="1" t="s">
        <v>380</v>
      </c>
      <c r="B384" s="3" t="str">
        <f>IFERROR(__xludf.DUMMYFUNCTION("GOOGLETRANSLATE(A384, ""EN"", ""IN"")"),"identitas")</f>
        <v>identitas</v>
      </c>
    </row>
    <row r="385">
      <c r="A385" s="1" t="s">
        <v>381</v>
      </c>
      <c r="B385" s="3" t="str">
        <f>IFERROR(__xludf.DUMMYFUNCTION("GOOGLETRANSLATE(A385, ""EN"", ""IN"")"),"desa")</f>
        <v>desa</v>
      </c>
    </row>
    <row r="386">
      <c r="A386" s="1" t="s">
        <v>382</v>
      </c>
      <c r="B386" s="3" t="str">
        <f>IFERROR(__xludf.DUMMYFUNCTION("GOOGLETRANSLATE(A386, ""EN"", ""IN"")"),"seni")</f>
        <v>seni</v>
      </c>
    </row>
    <row r="387">
      <c r="A387" s="1" t="s">
        <v>383</v>
      </c>
      <c r="B387" s="3" t="str">
        <f>IFERROR(__xludf.DUMMYFUNCTION("GOOGLETRANSLATE(A387, ""EN"", ""IN"")"),"Pramud")</f>
        <v>Pramud</v>
      </c>
    </row>
    <row r="388">
      <c r="A388" s="1" t="s">
        <v>384</v>
      </c>
      <c r="B388" s="3" t="str">
        <f>IFERROR(__xludf.DUMMYFUNCTION("GOOGLETRANSLATE(A388, ""EN"", ""IN"")"),"biaya")</f>
        <v>biaya</v>
      </c>
    </row>
    <row r="389">
      <c r="A389" s="1" t="s">
        <v>385</v>
      </c>
      <c r="B389" s="3" t="str">
        <f>IFERROR(__xludf.DUMMYFUNCTION("GOOGLETRANSLATE(A389, ""EN"", ""IN"")"),"memukau")</f>
        <v>memukau</v>
      </c>
    </row>
    <row r="390">
      <c r="A390" s="1" t="s">
        <v>386</v>
      </c>
      <c r="B390" s="3" t="str">
        <f>IFERROR(__xludf.DUMMYFUNCTION("GOOGLETRANSLATE(A390, ""EN"", ""IN"")"),"menampilkan")</f>
        <v>menampilkan</v>
      </c>
    </row>
    <row r="391">
      <c r="A391" s="1" t="s">
        <v>387</v>
      </c>
      <c r="B391" s="3" t="str">
        <f>IFERROR(__xludf.DUMMYFUNCTION("GOOGLETRANSLATE(A391, ""EN"", ""IN"")"),"dihasilkan")</f>
        <v>dihasilkan</v>
      </c>
    </row>
    <row r="392">
      <c r="A392" s="1" t="s">
        <v>388</v>
      </c>
      <c r="B392" s="3" t="str">
        <f>IFERROR(__xludf.DUMMYFUNCTION("GOOGLETRANSLATE(A392, ""EN"", ""IN"")"),"lanskap")</f>
        <v>lanskap</v>
      </c>
    </row>
    <row r="393">
      <c r="A393" s="1" t="s">
        <v>389</v>
      </c>
      <c r="B393" s="3" t="str">
        <f>IFERROR(__xludf.DUMMYFUNCTION("GOOGLETRANSLATE(A393, ""EN"", ""IN"")"),"mengecewakan")</f>
        <v>mengecewakan</v>
      </c>
    </row>
    <row r="394">
      <c r="A394" s="1" t="s">
        <v>390</v>
      </c>
      <c r="B394" s="3" t="str">
        <f>IFERROR(__xludf.DUMMYFUNCTION("GOOGLETRANSLATE(A394, ""EN"", ""IN"")"),"benda")</f>
        <v>benda</v>
      </c>
    </row>
    <row r="395">
      <c r="A395" s="1" t="s">
        <v>391</v>
      </c>
      <c r="B395" s="3" t="str">
        <f>IFERROR(__xludf.DUMMYFUNCTION("GOOGLETRANSLATE(A395, ""EN"", ""IN"")"),"ditemukan")</f>
        <v>ditemukan</v>
      </c>
    </row>
    <row r="396">
      <c r="A396" s="1" t="s">
        <v>392</v>
      </c>
      <c r="B396" s="3" t="str">
        <f>IFERROR(__xludf.DUMMYFUNCTION("GOOGLETRANSLATE(A396, ""EN"", ""IN"")"),"camilan")</f>
        <v>camilan</v>
      </c>
    </row>
    <row r="397">
      <c r="A397" s="1" t="s">
        <v>393</v>
      </c>
      <c r="B397" s="3" t="str">
        <f>IFERROR(__xludf.DUMMYFUNCTION("GOOGLETRANSLATE(A397, ""EN"", ""IN"")"),"kios")</f>
        <v>kios</v>
      </c>
    </row>
    <row r="398">
      <c r="A398" s="1" t="s">
        <v>394</v>
      </c>
      <c r="B398" s="3" t="str">
        <f>IFERROR(__xludf.DUMMYFUNCTION("GOOGLETRANSLATE(A398, ""EN"", ""IN"")"),"akan")</f>
        <v>akan</v>
      </c>
    </row>
    <row r="399">
      <c r="A399" s="1" t="s">
        <v>395</v>
      </c>
      <c r="B399" s="3" t="str">
        <f>IFERROR(__xludf.DUMMYFUNCTION("GOOGLETRANSLATE(A399, ""EN"", ""IN"")"),"lebih baik")</f>
        <v>lebih baik</v>
      </c>
    </row>
    <row r="400">
      <c r="A400" s="1" t="s">
        <v>396</v>
      </c>
      <c r="B400" s="3" t="str">
        <f>IFERROR(__xludf.DUMMYFUNCTION("GOOGLETRANSLATE(A400, ""EN"", ""IN"")"),"toilet")</f>
        <v>toilet</v>
      </c>
    </row>
    <row r="401">
      <c r="A401" s="1" t="s">
        <v>397</v>
      </c>
      <c r="B401" s="3" t="str">
        <f>IFERROR(__xludf.DUMMYFUNCTION("GOOGLETRANSLATE(A401, ""EN"", ""IN"")"),"asalkan")</f>
        <v>asalkan</v>
      </c>
    </row>
    <row r="402">
      <c r="A402" s="1" t="s">
        <v>398</v>
      </c>
      <c r="B402" s="3" t="str">
        <f>IFERROR(__xludf.DUMMYFUNCTION("GOOGLETRANSLATE(A402, ""EN"", ""IN"")"),"permata")</f>
        <v>permata</v>
      </c>
    </row>
    <row r="403">
      <c r="A403" s="1" t="s">
        <v>399</v>
      </c>
      <c r="B403" s="3" t="str">
        <f>IFERROR(__xludf.DUMMYFUNCTION("GOOGLETRANSLATE(A403, ""EN"", ""IN"")"),"terpencil")</f>
        <v>terpencil</v>
      </c>
    </row>
    <row r="404">
      <c r="A404" s="1" t="s">
        <v>400</v>
      </c>
      <c r="B404" s="3" t="str">
        <f>IFERROR(__xludf.DUMMYFUNCTION("GOOGLETRANSLATE(A404, ""EN"", ""IN"")"),"memasuki")</f>
        <v>memasuki</v>
      </c>
    </row>
    <row r="405">
      <c r="A405" s="1" t="s">
        <v>401</v>
      </c>
      <c r="B405" s="3" t="str">
        <f>IFERROR(__xludf.DUMMYFUNCTION("GOOGLETRANSLATE(A405, ""EN"", ""IN"")"),"milikku")</f>
        <v>milikku</v>
      </c>
    </row>
    <row r="406">
      <c r="A406" s="1" t="s">
        <v>402</v>
      </c>
      <c r="B406" s="3" t="str">
        <f>IFERROR(__xludf.DUMMYFUNCTION("GOOGLETRANSLATE(A406, ""EN"", ""IN"")"),"membelanjakan")</f>
        <v>membelanjakan</v>
      </c>
    </row>
    <row r="407">
      <c r="A407" s="1" t="s">
        <v>403</v>
      </c>
      <c r="B407" s="3" t="str">
        <f>IFERROR(__xludf.DUMMYFUNCTION("GOOGLETRANSLATE(A407, ""EN"", ""IN"")"),"dihabiskan")</f>
        <v>dihabiskan</v>
      </c>
    </row>
    <row r="408">
      <c r="A408" s="1" t="s">
        <v>56</v>
      </c>
      <c r="B408" s="3" t="str">
        <f>IFERROR(__xludf.DUMMYFUNCTION("GOOGLETRANSLATE(A408, ""EN"", ""IN"")"),"tentang")</f>
        <v>tentang</v>
      </c>
    </row>
    <row r="409">
      <c r="A409" s="1" t="s">
        <v>404</v>
      </c>
      <c r="B409" s="3" t="str">
        <f>IFERROR(__xludf.DUMMYFUNCTION("GOOGLETRANSLATE(A409, ""EN"", ""IN"")"),"mengeksplorasi")</f>
        <v>mengeksplorasi</v>
      </c>
    </row>
    <row r="410">
      <c r="A410" s="1" t="s">
        <v>405</v>
      </c>
      <c r="B410" s="3" t="str">
        <f>IFERROR(__xludf.DUMMYFUNCTION("GOOGLETRANSLATE(A410, ""EN"", ""IN"")"),"sekitar")</f>
        <v>sekitar</v>
      </c>
    </row>
    <row r="411">
      <c r="A411" s="1" t="s">
        <v>406</v>
      </c>
      <c r="B411" s="3" t="str">
        <f>IFERROR(__xludf.DUMMYFUNCTION("GOOGLETRANSLATE(A411, ""EN"", ""IN"")"),"minuman")</f>
        <v>minuman</v>
      </c>
    </row>
    <row r="412">
      <c r="A412" s="1" t="s">
        <v>407</v>
      </c>
      <c r="B412" s="3" t="str">
        <f>IFERROR(__xludf.DUMMYFUNCTION("GOOGLETRANSLATE(A412, ""EN"", ""IN"")"),"minuman")</f>
        <v>minuman</v>
      </c>
    </row>
    <row r="413">
      <c r="A413" s="1" t="s">
        <v>408</v>
      </c>
      <c r="B413" s="3" t="str">
        <f>IFERROR(__xludf.DUMMYFUNCTION("GOOGLETRANSLATE(A413, ""EN"", ""IN"")"),"Penerjemah")</f>
        <v>Penerjemah</v>
      </c>
    </row>
    <row r="414">
      <c r="A414" s="1" t="s">
        <v>409</v>
      </c>
      <c r="B414" s="3" t="str">
        <f>IFERROR(__xludf.DUMMYFUNCTION("GOOGLETRANSLATE(A414, ""EN"", ""IN"")"),"hampir tidak")</f>
        <v>hampir tidak</v>
      </c>
    </row>
    <row r="415">
      <c r="A415" s="1" t="s">
        <v>410</v>
      </c>
      <c r="B415" s="3" t="str">
        <f>IFERROR(__xludf.DUMMYFUNCTION("GOOGLETRANSLATE(A415, ""EN"", ""IN"")"),"setiap")</f>
        <v>setiap</v>
      </c>
    </row>
    <row r="416">
      <c r="A416" s="1" t="s">
        <v>411</v>
      </c>
      <c r="B416" s="3" t="str">
        <f>IFERROR(__xludf.DUMMYFUNCTION("GOOGLETRANSLATE(A416, ""EN"", ""IN"")"),"bahasa inggris")</f>
        <v>bahasa inggris</v>
      </c>
    </row>
    <row r="417">
      <c r="A417" s="1" t="s">
        <v>412</v>
      </c>
      <c r="B417" s="3" t="str">
        <f>IFERROR(__xludf.DUMMYFUNCTION("GOOGLETRANSLATE(A417, ""EN"", ""IN"")"),"memotong")</f>
        <v>memotong</v>
      </c>
    </row>
    <row r="418">
      <c r="A418" s="1" t="s">
        <v>413</v>
      </c>
      <c r="B418" s="3" t="str">
        <f>IFERROR(__xludf.DUMMYFUNCTION("GOOGLETRANSLATE(A418, ""EN"", ""IN"")"),"artistik")</f>
        <v>artistik</v>
      </c>
    </row>
    <row r="419">
      <c r="A419" s="1" t="s">
        <v>186</v>
      </c>
      <c r="B419" s="3" t="str">
        <f>IFERROR(__xludf.DUMMYFUNCTION("GOOGLETRANSLATE(A419, ""EN"", ""IN"")"),"yang")</f>
        <v>yang</v>
      </c>
    </row>
    <row r="420">
      <c r="A420" s="1" t="s">
        <v>414</v>
      </c>
      <c r="B420" s="3" t="str">
        <f>IFERROR(__xludf.DUMMYFUNCTION("GOOGLETRANSLATE(A420, ""EN"", ""IN"")"),"sulit")</f>
        <v>sulit</v>
      </c>
    </row>
    <row r="421">
      <c r="A421" s="1" t="s">
        <v>415</v>
      </c>
      <c r="B421" s="3" t="str">
        <f>IFERROR(__xludf.DUMMYFUNCTION("GOOGLETRANSLATE(A421, ""EN"", ""IN"")"),"besar")</f>
        <v>besar</v>
      </c>
    </row>
    <row r="422">
      <c r="A422" s="1" t="s">
        <v>416</v>
      </c>
      <c r="B422" s="3" t="str">
        <f>IFERROR(__xludf.DUMMYFUNCTION("GOOGLETRANSLATE(A422, ""EN"", ""IN"")"),"kekasih")</f>
        <v>kekasih</v>
      </c>
    </row>
    <row r="423">
      <c r="A423" s="1" t="s">
        <v>417</v>
      </c>
      <c r="B423" s="3" t="str">
        <f>IFERROR(__xludf.DUMMYFUNCTION("GOOGLETRANSLATE(A423, ""EN"", ""IN"")"),"kota")</f>
        <v>kota</v>
      </c>
    </row>
    <row r="424">
      <c r="A424" s="1" t="s">
        <v>418</v>
      </c>
      <c r="B424" s="3" t="str">
        <f>IFERROR(__xludf.DUMMYFUNCTION("GOOGLETRANSLATE(A424, ""EN"", ""IN"")"),"istirahat")</f>
        <v>istirahat</v>
      </c>
    </row>
    <row r="425">
      <c r="A425" s="1" t="s">
        <v>419</v>
      </c>
      <c r="B425" s="3" t="str">
        <f>IFERROR(__xludf.DUMMYFUNCTION("GOOGLETRANSLATE(A425, ""EN"", ""IN"")"),"keahlian")</f>
        <v>keahlian</v>
      </c>
    </row>
    <row r="426">
      <c r="A426" s="1" t="s">
        <v>420</v>
      </c>
      <c r="B426" s="3" t="str">
        <f>IFERROR(__xludf.DUMMYFUNCTION("GOOGLETRANSLATE(A426, ""EN"", ""IN"")"),"terampil")</f>
        <v>terampil</v>
      </c>
    </row>
    <row r="427">
      <c r="A427" s="1" t="s">
        <v>421</v>
      </c>
      <c r="B427" s="3" t="str">
        <f>IFERROR(__xludf.DUMMYFUNCTION("GOOGLETRANSLATE(A427, ""EN"", ""IN"")"),"pengemudi")</f>
        <v>pengemudi</v>
      </c>
    </row>
    <row r="428">
      <c r="A428" s="1" t="s">
        <v>422</v>
      </c>
      <c r="B428" s="3" t="str">
        <f>IFERROR(__xludf.DUMMYFUNCTION("GOOGLETRANSLATE(A428, ""EN"", ""IN"")"),"dibayar")</f>
        <v>dibayar</v>
      </c>
    </row>
    <row r="429">
      <c r="A429" s="1" t="s">
        <v>423</v>
      </c>
      <c r="B429" s="3" t="str">
        <f>IFERROR(__xludf.DUMMYFUNCTION("GOOGLETRANSLATE(A429, ""EN"", ""IN"")"),"lile")</f>
        <v>lile</v>
      </c>
    </row>
    <row r="430">
      <c r="A430" s="1" t="s">
        <v>424</v>
      </c>
      <c r="B430" s="3" t="str">
        <f>IFERROR(__xludf.DUMMYFUNCTION("GOOGLETRANSLATE(A430, ""EN"", ""IN"")"),"sekutu")</f>
        <v>sekutu</v>
      </c>
    </row>
    <row r="431">
      <c r="A431" s="1" t="s">
        <v>425</v>
      </c>
      <c r="B431" s="3" t="str">
        <f>IFERROR(__xludf.DUMMYFUNCTION("GOOGLETRANSLATE(A431, ""EN"", ""IN"")"),"di antara")</f>
        <v>di antara</v>
      </c>
    </row>
    <row r="432">
      <c r="A432" s="1" t="s">
        <v>426</v>
      </c>
      <c r="B432" s="3" t="str">
        <f>IFERROR(__xludf.DUMMYFUNCTION("GOOGLETRANSLATE(A432, ""EN"", ""IN"")"),"rumah")</f>
        <v>rumah</v>
      </c>
    </row>
    <row r="433">
      <c r="A433" s="1" t="s">
        <v>427</v>
      </c>
      <c r="B433" s="3" t="str">
        <f>IFERROR(__xludf.DUMMYFUNCTION("GOOGLETRANSLATE(A433, ""EN"", ""IN"")"),"awas")</f>
        <v>awas</v>
      </c>
    </row>
    <row r="434">
      <c r="A434" s="1" t="s">
        <v>428</v>
      </c>
      <c r="B434" s="3" t="str">
        <f>IFERROR(__xludf.DUMMYFUNCTION("GOOGLETRANSLATE(A434, ""EN"", ""IN"")"),"tidak stabil")</f>
        <v>tidak stabil</v>
      </c>
    </row>
    <row r="435">
      <c r="A435" s="1" t="s">
        <v>429</v>
      </c>
      <c r="B435" s="3" t="str">
        <f>IFERROR(__xludf.DUMMYFUNCTION("GOOGLETRANSLATE(A435, ""EN"", ""IN"")"),"sekitarnya")</f>
        <v>sekitarnya</v>
      </c>
    </row>
    <row r="436">
      <c r="A436" s="1" t="s">
        <v>430</v>
      </c>
      <c r="B436" s="3" t="str">
        <f>IFERROR(__xludf.DUMMYFUNCTION("GOOGLETRANSLATE(A436, ""EN"", ""IN"")"),"dikelilingi")</f>
        <v>dikelilingi</v>
      </c>
    </row>
    <row r="437">
      <c r="A437" s="1" t="s">
        <v>431</v>
      </c>
      <c r="B437" s="3" t="str">
        <f>IFERROR(__xludf.DUMMYFUNCTION("GOOGLETRANSLATE(A437, ""EN"", ""IN"")"),"menggabungkan")</f>
        <v>menggabungkan</v>
      </c>
    </row>
    <row r="438">
      <c r="A438" s="1" t="s">
        <v>432</v>
      </c>
      <c r="B438" s="3" t="str">
        <f>IFERROR(__xludf.DUMMYFUNCTION("GOOGLETRANSLATE(A438, ""EN"", ""IN"")"),"digabungkan")</f>
        <v>digabungkan</v>
      </c>
    </row>
    <row r="439">
      <c r="A439" s="1" t="s">
        <v>433</v>
      </c>
      <c r="B439" s="3" t="str">
        <f>IFERROR(__xludf.DUMMYFUNCTION("GOOGLETRANSLATE(A439, ""EN"", ""IN"")"),"liar")</f>
        <v>liar</v>
      </c>
    </row>
    <row r="440">
      <c r="A440" s="1" t="s">
        <v>434</v>
      </c>
      <c r="B440" s="3" t="str">
        <f>IFERROR(__xludf.DUMMYFUNCTION("GOOGLETRANSLATE(A440, ""EN"", ""IN"")"),"hijau")</f>
        <v>hijau</v>
      </c>
    </row>
    <row r="441">
      <c r="A441" s="1" t="s">
        <v>435</v>
      </c>
      <c r="B441" s="3" t="str">
        <f>IFERROR(__xludf.DUMMYFUNCTION("GOOGLETRANSLATE(A441, ""EN"", ""IN"")"),"tinggi")</f>
        <v>tinggi</v>
      </c>
    </row>
    <row r="442">
      <c r="A442" s="1" t="s">
        <v>436</v>
      </c>
      <c r="B442" s="3" t="str">
        <f>IFERROR(__xludf.DUMMYFUNCTION("GOOGLETRANSLATE(A442, ""EN"", ""IN"")"),"jual beli")</f>
        <v>jual beli</v>
      </c>
    </row>
    <row r="443">
      <c r="A443" s="1" t="s">
        <v>437</v>
      </c>
      <c r="B443" s="3" t="str">
        <f>IFERROR(__xludf.DUMMYFUNCTION("GOOGLETRANSLATE(A443, ""EN"", ""IN"")"),"penduduk")</f>
        <v>penduduk</v>
      </c>
    </row>
    <row r="444">
      <c r="A444" s="1" t="s">
        <v>438</v>
      </c>
      <c r="B444" s="3" t="str">
        <f>IFERROR(__xludf.DUMMYFUNCTION("GOOGLETRANSLATE(A444, ""EN"", ""IN"")"),"bekerja sama")</f>
        <v>bekerja sama</v>
      </c>
    </row>
    <row r="445">
      <c r="A445" s="1" t="s">
        <v>439</v>
      </c>
      <c r="B445" s="3" t="str">
        <f>IFERROR(__xludf.DUMMYFUNCTION("GOOGLETRANSLATE(A445, ""EN"", ""IN"")"),"menunjukkan")</f>
        <v>menunjukkan</v>
      </c>
    </row>
    <row r="446">
      <c r="A446" s="1" t="s">
        <v>440</v>
      </c>
      <c r="B446" s="3" t="str">
        <f>IFERROR(__xludf.DUMMYFUNCTION("GOOGLETRANSLATE(A446, ""EN"", ""IN"")"),"pengunjung")</f>
        <v>pengunjung</v>
      </c>
    </row>
    <row r="447">
      <c r="A447" s="1" t="s">
        <v>441</v>
      </c>
      <c r="B447" s="3" t="str">
        <f>IFERROR(__xludf.DUMMYFUNCTION("GOOGLETRANSLATE(A447, ""EN"", ""IN"")"),"pengunjung")</f>
        <v>pengunjung</v>
      </c>
    </row>
    <row r="448">
      <c r="A448" s="1" t="s">
        <v>442</v>
      </c>
      <c r="B448" s="3" t="str">
        <f>IFERROR(__xludf.DUMMYFUNCTION("GOOGLETRANSLATE(A448, ""EN"", ""IN"")"),"tanah longsor")</f>
        <v>tanah longsor</v>
      </c>
    </row>
    <row r="449">
      <c r="A449" s="1" t="s">
        <v>443</v>
      </c>
      <c r="B449" s="3" t="str">
        <f>IFERROR(__xludf.DUMMYFUNCTION("GOOGLETRANSLATE(A449, ""EN"", ""IN"")"),"dapat diakses")</f>
        <v>dapat diakses</v>
      </c>
    </row>
    <row r="450">
      <c r="A450" s="1" t="s">
        <v>206</v>
      </c>
      <c r="B450" s="3" t="str">
        <f>IFERROR(__xludf.DUMMYFUNCTION("GOOGLETRANSLATE(A450, ""EN"", ""IN"")"),"sebaiknya")</f>
        <v>sebaiknya</v>
      </c>
    </row>
    <row r="451">
      <c r="A451" s="1" t="s">
        <v>444</v>
      </c>
      <c r="B451" s="3" t="str">
        <f>IFERROR(__xludf.DUMMYFUNCTION("GOOGLETRANSLATE(A451, ""EN"", ""IN"")"),"profesional")</f>
        <v>profesional</v>
      </c>
    </row>
    <row r="452">
      <c r="A452" s="1" t="s">
        <v>445</v>
      </c>
      <c r="B452" s="3" t="str">
        <f>IFERROR(__xludf.DUMMYFUNCTION("GOOGLETRANSLATE(A452, ""EN"", ""IN"")"),"menyelinap")</f>
        <v>menyelinap</v>
      </c>
    </row>
    <row r="453">
      <c r="A453" s="1" t="s">
        <v>446</v>
      </c>
      <c r="B453" s="3" t="str">
        <f>IFERROR(__xludf.DUMMYFUNCTION("GOOGLETRANSLATE(A453, ""EN"", ""IN"")"),"puncak")</f>
        <v>puncak</v>
      </c>
    </row>
    <row r="454">
      <c r="A454" s="1" t="s">
        <v>447</v>
      </c>
      <c r="B454" s="3" t="str">
        <f>IFERROR(__xludf.DUMMYFUNCTION("GOOGLETRANSLATE(A454, ""EN"", ""IN"")"),"tentu saja")</f>
        <v>tentu saja</v>
      </c>
    </row>
    <row r="455">
      <c r="A455" s="1" t="s">
        <v>5</v>
      </c>
      <c r="B455" s="3" t="str">
        <f>IFERROR(__xludf.DUMMYFUNCTION("GOOGLETRANSLATE(A455, ""EN"", ""IN"")"),"meninggalkan")</f>
        <v>meninggalkan</v>
      </c>
    </row>
    <row r="456">
      <c r="A456" s="1" t="s">
        <v>448</v>
      </c>
      <c r="B456" s="3" t="str">
        <f>IFERROR(__xludf.DUMMYFUNCTION("GOOGLETRANSLATE(A456, ""EN"", ""IN"")"),"melalui")</f>
        <v>melalui</v>
      </c>
    </row>
    <row r="457">
      <c r="A457" s="1" t="s">
        <v>152</v>
      </c>
      <c r="B457" s="3" t="str">
        <f>IFERROR(__xludf.DUMMYFUNCTION("GOOGLETRANSLATE(A457, ""EN"", ""IN"")"),"sempit")</f>
        <v>sempit</v>
      </c>
    </row>
    <row r="458">
      <c r="A458" s="1" t="s">
        <v>449</v>
      </c>
      <c r="B458" s="3" t="str">
        <f>IFERROR(__xludf.DUMMYFUNCTION("GOOGLETRANSLATE(A458, ""EN"", ""IN"")"),"kuno")</f>
        <v>kuno</v>
      </c>
    </row>
    <row r="459">
      <c r="A459" s="1" t="s">
        <v>450</v>
      </c>
      <c r="B459" s="3" t="str">
        <f>IFERROR(__xludf.DUMMYFUNCTION("GOOGLETRANSLATE(A459, ""EN"", ""IN"")"),"minat")</f>
        <v>minat</v>
      </c>
    </row>
    <row r="460">
      <c r="A460" s="1" t="s">
        <v>184</v>
      </c>
      <c r="B460" s="3" t="str">
        <f>IFERROR(__xludf.DUMMYFUNCTION("GOOGLETRANSLATE(A460, ""EN"", ""IN"")"),"menarik")</f>
        <v>menarik</v>
      </c>
    </row>
    <row r="461">
      <c r="A461" s="1" t="s">
        <v>451</v>
      </c>
      <c r="B461" s="3" t="str">
        <f>IFERROR(__xludf.DUMMYFUNCTION("GOOGLETRANSLATE(A461, ""EN"", ""IN"")"),"terjangkau")</f>
        <v>terjangkau</v>
      </c>
    </row>
    <row r="462">
      <c r="A462" s="1" t="s">
        <v>452</v>
      </c>
      <c r="B462" s="3" t="str">
        <f>IFERROR(__xludf.DUMMYFUNCTION("GOOGLETRANSLATE(A462, ""EN"", ""IN"")"),"utuh")</f>
        <v>utuh</v>
      </c>
    </row>
    <row r="463">
      <c r="A463" s="1" t="s">
        <v>118</v>
      </c>
      <c r="B463" s="3" t="str">
        <f>IFERROR(__xludf.DUMMYFUNCTION("GOOGLETRANSLATE(A463, ""EN"", ""IN"")"),"lokasi")</f>
        <v>lokasi</v>
      </c>
    </row>
    <row r="464">
      <c r="A464" s="1" t="s">
        <v>453</v>
      </c>
      <c r="B464" s="3" t="str">
        <f>IFERROR(__xludf.DUMMYFUNCTION("GOOGLETRANSLATE(A464, ""EN"", ""IN"")"),"langit")</f>
        <v>langit</v>
      </c>
    </row>
    <row r="465">
      <c r="A465" s="1" t="s">
        <v>454</v>
      </c>
      <c r="B465" s="3" t="str">
        <f>IFERROR(__xludf.DUMMYFUNCTION("GOOGLETRANSLATE(A465, ""EN"", ""IN"")"),"jernih")</f>
        <v>jernih</v>
      </c>
    </row>
    <row r="466">
      <c r="A466" s="1" t="s">
        <v>455</v>
      </c>
      <c r="B466" s="3" t="str">
        <f>IFERROR(__xludf.DUMMYFUNCTION("GOOGLETRANSLATE(A466, ""EN"", ""IN"")"),"telah pergi")</f>
        <v>telah pergi</v>
      </c>
    </row>
    <row r="467">
      <c r="A467" s="1" t="s">
        <v>456</v>
      </c>
      <c r="B467" s="3" t="str">
        <f>IFERROR(__xludf.DUMMYFUNCTION("GOOGLETRANSLATE(A467, ""EN"", ""IN"")"),"ingin")</f>
        <v>ingin</v>
      </c>
    </row>
    <row r="468">
      <c r="A468" s="1" t="s">
        <v>457</v>
      </c>
      <c r="B468" s="3" t="str">
        <f>IFERROR(__xludf.DUMMYFUNCTION("GOOGLETRANSLATE(A468, ""EN"", ""IN"")"),"berawan")</f>
        <v>berawan</v>
      </c>
    </row>
    <row r="469">
      <c r="A469" s="1" t="s">
        <v>458</v>
      </c>
      <c r="B469" s="3" t="str">
        <f>IFERROR(__xludf.DUMMYFUNCTION("GOOGLETRANSLATE(A469, ""EN"", ""IN"")"),"sebuah")</f>
        <v>sebuah</v>
      </c>
    </row>
    <row r="470">
      <c r="A470" s="1" t="s">
        <v>459</v>
      </c>
      <c r="B470" s="3" t="str">
        <f>IFERROR(__xludf.DUMMYFUNCTION("GOOGLETRANSLATE(A470, ""EN"", ""IN"")"),"gelap")</f>
        <v>gelap</v>
      </c>
    </row>
    <row r="471">
      <c r="A471" s="1" t="s">
        <v>460</v>
      </c>
      <c r="B471" s="3" t="str">
        <f>IFERROR(__xludf.DUMMYFUNCTION("GOOGLETRANSLATE(A471, ""EN"", ""IN"")"),"keluarga")</f>
        <v>keluarga</v>
      </c>
    </row>
    <row r="472">
      <c r="A472" s="1" t="s">
        <v>461</v>
      </c>
      <c r="B472" s="3" t="str">
        <f>IFERROR(__xludf.DUMMYFUNCTION("GOOGLETRANSLATE(A472, ""EN"", ""IN"")"),"pasangan")</f>
        <v>pasangan</v>
      </c>
    </row>
    <row r="473">
      <c r="A473" s="1" t="s">
        <v>462</v>
      </c>
      <c r="B473" s="3" t="str">
        <f>IFERROR(__xludf.DUMMYFUNCTION("GOOGLETRANSLATE(A473, ""EN"", ""IN"")"),"pacar")</f>
        <v>pacar</v>
      </c>
    </row>
    <row r="474">
      <c r="A474" s="1" t="s">
        <v>463</v>
      </c>
      <c r="B474" s="3" t="str">
        <f>IFERROR(__xludf.DUMMYFUNCTION("GOOGLETRANSLATE(A474, ""EN"", ""IN"")"),"suami")</f>
        <v>suami</v>
      </c>
    </row>
    <row r="475">
      <c r="A475" s="1" t="s">
        <v>464</v>
      </c>
      <c r="B475" s="3" t="str">
        <f>IFERROR(__xludf.DUMMYFUNCTION("GOOGLETRANSLATE(A475, ""EN"", ""IN"")"),"teman")</f>
        <v>teman</v>
      </c>
    </row>
    <row r="476">
      <c r="A476" s="1" t="s">
        <v>465</v>
      </c>
      <c r="B476" s="3" t="str">
        <f>IFERROR(__xludf.DUMMYFUNCTION("GOOGLETRANSLATE(A476, ""EN"", ""IN"")"),"saudari")</f>
        <v>saudari</v>
      </c>
    </row>
    <row r="477">
      <c r="A477" s="1" t="s">
        <v>466</v>
      </c>
      <c r="B477" s="3" t="str">
        <f>IFERROR(__xludf.DUMMYFUNCTION("GOOGLETRANSLATE(A477, ""EN"", ""IN"")"),"kakak perempuan")</f>
        <v>kakak perempuan</v>
      </c>
    </row>
    <row r="478">
      <c r="A478" s="1" t="s">
        <v>467</v>
      </c>
      <c r="B478" s="3" t="str">
        <f>IFERROR(__xludf.DUMMYFUNCTION("GOOGLETRANSLATE(A478, ""EN"", ""IN"")"),"adik perempuan")</f>
        <v>adik perempuan</v>
      </c>
    </row>
    <row r="479">
      <c r="A479" s="1" t="s">
        <v>468</v>
      </c>
      <c r="B479" s="3" t="str">
        <f>IFERROR(__xludf.DUMMYFUNCTION("GOOGLETRANSLATE(A479, ""EN"", ""IN"")"),"bertanya")</f>
        <v>bertanya</v>
      </c>
    </row>
    <row r="480">
      <c r="A480" s="1" t="s">
        <v>469</v>
      </c>
      <c r="B480" s="3" t="str">
        <f>IFERROR(__xludf.DUMMYFUNCTION("GOOGLETRANSLATE(A480, ""EN"", ""IN"")"),"tiket")</f>
        <v>tiket</v>
      </c>
    </row>
    <row r="481">
      <c r="A481" s="1" t="s">
        <v>224</v>
      </c>
      <c r="B481" s="3" t="str">
        <f>IFERROR(__xludf.DUMMYFUNCTION("GOOGLETRANSLATE(A481, ""EN"", ""IN"")"),"di dalam")</f>
        <v>di dalam</v>
      </c>
    </row>
    <row r="482">
      <c r="A482" s="1" t="s">
        <v>470</v>
      </c>
      <c r="B482" s="3" t="str">
        <f>IFERROR(__xludf.DUMMYFUNCTION("GOOGLETRANSLATE(A482, ""EN"", ""IN"")"),"kelapa")</f>
        <v>kelapa</v>
      </c>
    </row>
    <row r="483">
      <c r="A483" s="1" t="s">
        <v>471</v>
      </c>
      <c r="B483" s="3" t="str">
        <f>IFERROR(__xludf.DUMMYFUNCTION("GOOGLETRANSLATE(A483, ""EN"", ""IN"")"),"minuman ringan")</f>
        <v>minuman ringan</v>
      </c>
    </row>
    <row r="484">
      <c r="A484" s="1" t="s">
        <v>472</v>
      </c>
      <c r="B484" s="3" t="str">
        <f>IFERROR(__xludf.DUMMYFUNCTION("GOOGLETRANSLATE(A484, ""EN"", ""IN"")"),"Mungkin")</f>
        <v>Mungkin</v>
      </c>
    </row>
    <row r="485">
      <c r="A485" s="1" t="s">
        <v>473</v>
      </c>
      <c r="B485" s="3" t="str">
        <f>IFERROR(__xludf.DUMMYFUNCTION("GOOGLETRANSLATE(A485, ""EN"", ""IN"")"),"mudah")</f>
        <v>mudah</v>
      </c>
    </row>
    <row r="486">
      <c r="A486" s="1" t="s">
        <v>474</v>
      </c>
      <c r="B486" s="3" t="str">
        <f>IFERROR(__xludf.DUMMYFUNCTION("GOOGLETRANSLATE(A486, ""EN"", ""IN"")"),"minibus")</f>
        <v>minibus</v>
      </c>
    </row>
    <row r="487">
      <c r="A487" s="1" t="s">
        <v>475</v>
      </c>
      <c r="B487" s="3" t="str">
        <f>IFERROR(__xludf.DUMMYFUNCTION("GOOGLETRANSLATE(A487, ""EN"", ""IN"")"),"digunakan")</f>
        <v>digunakan</v>
      </c>
    </row>
    <row r="488">
      <c r="A488" s="1" t="s">
        <v>476</v>
      </c>
      <c r="B488" s="3" t="str">
        <f>IFERROR(__xludf.DUMMYFUNCTION("GOOGLETRANSLATE(A488, ""EN"", ""IN"")"),"Sekarang")</f>
        <v>Sekarang</v>
      </c>
    </row>
    <row r="489">
      <c r="A489" s="1" t="s">
        <v>477</v>
      </c>
      <c r="B489" s="3" t="str">
        <f>IFERROR(__xludf.DUMMYFUNCTION("GOOGLETRANSLATE(A489, ""EN"", ""IN"")"),"menjadi")</f>
        <v>menjadi</v>
      </c>
    </row>
    <row r="490">
      <c r="A490" s="1" t="s">
        <v>478</v>
      </c>
      <c r="B490" s="3" t="str">
        <f>IFERROR(__xludf.DUMMYFUNCTION("GOOGLETRANSLATE(A490, ""EN"", ""IN"")"),"hari libur")</f>
        <v>hari libur</v>
      </c>
    </row>
    <row r="491">
      <c r="A491" s="1" t="s">
        <v>479</v>
      </c>
      <c r="B491" s="3" t="str">
        <f>IFERROR(__xludf.DUMMYFUNCTION("GOOGLETRANSLATE(A491, ""EN"", ""IN"")"),"menawarkan")</f>
        <v>menawarkan</v>
      </c>
    </row>
    <row r="492">
      <c r="A492" s="1" t="s">
        <v>165</v>
      </c>
      <c r="B492" s="3" t="str">
        <f>IFERROR(__xludf.DUMMYFUNCTION("GOOGLETRANSLATE(A492, ""EN"", ""IN"")"),"tetap")</f>
        <v>tetap</v>
      </c>
    </row>
    <row r="493">
      <c r="A493" s="1" t="s">
        <v>480</v>
      </c>
      <c r="B493" s="3" t="str">
        <f>IFERROR(__xludf.DUMMYFUNCTION("GOOGLETRANSLATE(A493, ""EN"", ""IN"")"),"menyenangkan")</f>
        <v>menyenangkan</v>
      </c>
    </row>
    <row r="494">
      <c r="A494" s="1" t="s">
        <v>481</v>
      </c>
      <c r="B494" s="1" t="s">
        <v>482</v>
      </c>
    </row>
    <row r="495">
      <c r="A495" s="1" t="s">
        <v>483</v>
      </c>
      <c r="B495" s="3" t="str">
        <f>IFERROR(__xludf.DUMMYFUNCTION("GOOGLETRANSLATE(A495, ""EN"", ""IN"")"),"seru")</f>
        <v>seru</v>
      </c>
    </row>
  </sheetData>
  <drawing r:id="rId1"/>
</worksheet>
</file>